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<sst xmlns="http://schemas.openxmlformats.org/spreadsheetml/2006/main" count="21622" uniqueCount="4672">
  <si>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</si>
  <si>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</si>
  <si>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</si>
  <si>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</si>
  <si>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</si>
  <si>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</si>
  <si>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</si>
  <si>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</si>
  <si>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</si>
  <si>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</si>
  <si>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</si>
  <si>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</si>
  <si>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</si>
  <si>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</si>
  <si>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</si>
  <si>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</si>
  <si>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</si>
  <si>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</si>
  <si>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</si>
  <si>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</si>
  <si>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</si>
  <si>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</si>
  <si>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</si>
  <si>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</si>
  <si>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</si>
  <si>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</si>
  <si>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</si>
  <si>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</si>
  <si>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</si>
  <si>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</si>
  <si>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</si>
  <si>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</si>
  <si>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</si>
  <si>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</si>
  <si>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</si>
  <si>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</si>
  <si>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</si>
  <si>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</si>
  <si>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</si>
  <si>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</si>
  <si>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</si>
  <si>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</si>
  <si>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</si>
  <si>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</si>
  <si>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</si>
  <si>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</si>
  <si>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</si>
  <si>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</si>
  <si>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</si>
  <si>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</si>
  <si>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</si>
  <si>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</si>
  <si>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</si>
  <si>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</si>
  <si>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</si>
  <si>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</si>
  <si>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</si>
  <si>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</si>
  <si>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</si>
  <si>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</si>
  <si>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</si>
  <si>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</si>
  <si>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</si>
  <si>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</si>
  <si>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</si>
  <si>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</si>
  <si>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</si>
  <si>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</si>
  <si>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</si>
  <si>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</si>
  <si>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</si>
  <si>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</si>
  <si>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</si>
  <si>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</si>
  <si>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</si>
  <si>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</si>
  <si>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</si>
  <si>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</si>
  <si>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</si>
  <si>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</si>
  <si>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</si>
  <si>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</si>
  <si>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</si>
  <si>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</si>
  <si>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</si>
  <si>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</si>
  <si>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</si>
  <si>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</si>
  <si>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</si>
  <si>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</si>
  <si>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</si>
  <si>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</si>
  <si>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</si>
  <si>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</si>
  <si>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</si>
  <si>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</si>
  <si>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</si>
  <si>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</si>
  <si>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</si>
  <si>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</si>
  <si>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</si>
  <si>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</si>
  <si>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</si>
  <si>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</si>
  <si>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</si>
  <si>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</si>
  <si>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</si>
  <si>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</si>
  <si>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</si>
  <si>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</si>
  <si>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</si>
  <si>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</si>
  <si>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</si>
  <si>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</si>
  <si>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</si>
  <si>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</si>
  <si>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</si>
  <si>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</si>
  <si>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</si>
  <si>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</si>
  <si>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</si>
  <si>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</si>
  <si>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</si>
  <si>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</si>
  <si>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</si>
  <si>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</si>
  <si>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</si>
  <si>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</si>
  <si>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</si>
  <si>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</si>
  <si>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</si>
  <si>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</si>
  <si>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</si>
  <si>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</si>
  <si>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</si>
  <si>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</si>
  <si>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</si>
  <si>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</si>
  <si>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</si>
  <si>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</si>
  <si>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</si>
  <si>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</si>
  <si>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</si>
  <si>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</si>
  <si>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</si>
  <si>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</si>
  <si>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</si>
  <si>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</si>
  <si>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</si>
  <si>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</si>
  <si>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</si>
  <si>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</si>
  <si>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</si>
  <si>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</si>
  <si>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</si>
  <si>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</si>
  <si>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</si>
  <si>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</si>
  <si>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</si>
  <si>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</si>
  <si>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</si>
  <si>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</si>
  <si>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</si>
  <si>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</si>
  <si>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</si>
  <si>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</si>
  <si>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</si>
  <si>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</si>
  <si>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</si>
  <si>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</si>
  <si>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</si>
  <si>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</si>
  <si>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</si>
  <si>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</si>
  <si>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</si>
  <si>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</si>
  <si>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</si>
  <si>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</si>
  <si>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</si>
  <si>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</si>
  <si>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</si>
  <si>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</si>
  <si>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</si>
  <si>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</si>
  <si>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</si>
  <si>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</si>
  <si>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</si>
  <si>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</si>
  <si>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</si>
  <si>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</si>
  <si>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</si>
  <si>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</si>
  <si>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</si>
  <si>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</si>
  <si>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</si>
  <si>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</si>
  <si>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</si>
  <si>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</si>
  <si>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</si>
  <si>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</si>
  <si>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</si>
  <si>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</si>
  <si>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</si>
  <si>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</si>
  <si>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</si>
  <si>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</si>
  <si>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</si>
  <si>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</si>
  <si>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</si>
  <si>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</si>
  <si>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</si>
  <si>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</si>
  <si>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_houseofbb</t>
  </si>
  <si>
    <t>dehubinitiative</t>
  </si>
  <si>
    <t>rachelbotsman</t>
  </si>
  <si>
    <t>woodstock3</t>
  </si>
  <si>
    <t>alueducation</t>
  </si>
  <si>
    <t>munsecconf</t>
  </si>
  <si>
    <t>p7s1group</t>
  </si>
  <si>
    <t>changeling_1</t>
  </si>
  <si>
    <t>gpalfinger</t>
  </si>
  <si>
    <t>emundogmbh</t>
  </si>
  <si>
    <t>echtzeitreise</t>
  </si>
  <si>
    <t>samuelward_</t>
  </si>
  <si>
    <t>clintvs</t>
  </si>
  <si>
    <t>mottefred</t>
  </si>
  <si>
    <t>signoffparis</t>
  </si>
  <si>
    <t>fzuhrt</t>
  </si>
  <si>
    <t>rohitshorey</t>
  </si>
  <si>
    <t>pantaloni75</t>
  </si>
  <si>
    <t>suzehaworth</t>
  </si>
  <si>
    <t>base_campberlin</t>
  </si>
  <si>
    <t>hansensabine</t>
  </si>
  <si>
    <t>gabized</t>
  </si>
  <si>
    <t>sujeetpi</t>
  </si>
  <si>
    <t>gerhardkuerner</t>
  </si>
  <si>
    <t>paolofabrizio71</t>
  </si>
  <si>
    <t>wnsgh9405</t>
  </si>
  <si>
    <t>handelsblatt</t>
  </si>
  <si>
    <t>andreasofthings</t>
  </si>
  <si>
    <t>shamy786</t>
  </si>
  <si>
    <t>rollidriver</t>
  </si>
  <si>
    <t>anujpm</t>
  </si>
  <si>
    <t>happel</t>
  </si>
  <si>
    <t>up_nord</t>
  </si>
  <si>
    <t>gidingayri</t>
  </si>
  <si>
    <t>mirjam_stegherr</t>
  </si>
  <si>
    <t>gruenderszene</t>
  </si>
  <si>
    <t>onetoone_de</t>
  </si>
  <si>
    <t>killersteff</t>
  </si>
  <si>
    <t>faz_net</t>
  </si>
  <si>
    <t>faz_wirtschaft</t>
  </si>
  <si>
    <t>faz_finance</t>
  </si>
  <si>
    <t>stuehm</t>
  </si>
  <si>
    <t>donatoci</t>
  </si>
  <si>
    <t>thomasseidler4</t>
  </si>
  <si>
    <t>singhyuvraj</t>
  </si>
  <si>
    <t>actualicia</t>
  </si>
  <si>
    <t>assanepdx</t>
  </si>
  <si>
    <t>investors_life</t>
  </si>
  <si>
    <t>wangche86322343</t>
  </si>
  <si>
    <t>hddoger</t>
  </si>
  <si>
    <t>annewill</t>
  </si>
  <si>
    <t>135sara</t>
  </si>
  <si>
    <t>statistikvirtuo</t>
  </si>
  <si>
    <t>hermannarnold</t>
  </si>
  <si>
    <t>hanjo_gergs</t>
  </si>
  <si>
    <t>judithmwilliams</t>
  </si>
  <si>
    <t>rodoprawo</t>
  </si>
  <si>
    <t>annkristin_s_</t>
  </si>
  <si>
    <t>meinmittelstand</t>
  </si>
  <si>
    <t>syakirharis25</t>
  </si>
  <si>
    <t>hansamann</t>
  </si>
  <si>
    <t>burtonlee</t>
  </si>
  <si>
    <t>jamierusso</t>
  </si>
  <si>
    <t>baldoitaly</t>
  </si>
  <si>
    <t>jhernanper</t>
  </si>
  <si>
    <t>seproh</t>
  </si>
  <si>
    <t>ramezi</t>
  </si>
  <si>
    <t>sharmars003</t>
  </si>
  <si>
    <t>mw_readwrite</t>
  </si>
  <si>
    <t>bmz_bund</t>
  </si>
  <si>
    <t>ikarabasz</t>
  </si>
  <si>
    <t>duncancmartin</t>
  </si>
  <si>
    <t>artuskg</t>
  </si>
  <si>
    <t>ersinsny</t>
  </si>
  <si>
    <t>drnic1</t>
  </si>
  <si>
    <t>aagave</t>
  </si>
  <si>
    <t>dellis52426813</t>
  </si>
  <si>
    <t>hawarhelp</t>
  </si>
  <si>
    <t>quizbold</t>
  </si>
  <si>
    <t>tontxita</t>
  </si>
  <si>
    <t>johannaxmaria</t>
  </si>
  <si>
    <t>ameliatigg</t>
  </si>
  <si>
    <t>abdiomartv</t>
  </si>
  <si>
    <t>_hilonet</t>
  </si>
  <si>
    <t>expertpeer</t>
  </si>
  <si>
    <t>andrewmorrisuk</t>
  </si>
  <si>
    <t>ericscherer</t>
  </si>
  <si>
    <t>cabdeplage</t>
  </si>
  <si>
    <t>akumamon2</t>
  </si>
  <si>
    <t>kroker</t>
  </si>
  <si>
    <t>osk_germany</t>
  </si>
  <si>
    <t>kimjs_coffee</t>
  </si>
  <si>
    <t>alles_anna</t>
  </si>
  <si>
    <t>dendrola_gue</t>
  </si>
  <si>
    <t>openexchange</t>
  </si>
  <si>
    <t>hrfortmann</t>
  </si>
  <si>
    <t>binita_mp</t>
  </si>
  <si>
    <t>robertoagodinez</t>
  </si>
  <si>
    <t>babun1515</t>
  </si>
  <si>
    <t>reginakoerner</t>
  </si>
  <si>
    <t>edu_spano</t>
  </si>
  <si>
    <t>nothing_to_add</t>
  </si>
  <si>
    <t>siamacalexander</t>
  </si>
  <si>
    <t>mpenae_2</t>
  </si>
  <si>
    <t>r1b1vraevgogir3</t>
  </si>
  <si>
    <t>mkdirecto</t>
  </si>
  <si>
    <t>jpiedrahita</t>
  </si>
  <si>
    <t>deutschepostdhl</t>
  </si>
  <si>
    <t>dhlglobal</t>
  </si>
  <si>
    <t>medien360g</t>
  </si>
  <si>
    <t>kaibaumgartner</t>
  </si>
  <si>
    <t>gditom</t>
  </si>
  <si>
    <t>ioggstream</t>
  </si>
  <si>
    <t>pramakrishna</t>
  </si>
  <si>
    <t>bweddeling</t>
  </si>
  <si>
    <t>dalbrecht389</t>
  </si>
  <si>
    <t>paragkhanna</t>
  </si>
  <si>
    <t>snsadvtg</t>
  </si>
  <si>
    <t>mediennetzwerkb</t>
  </si>
  <si>
    <t>aaalee</t>
  </si>
  <si>
    <t>eastofaden</t>
  </si>
  <si>
    <t>alexdemling</t>
  </si>
  <si>
    <t>mpaunzrif</t>
  </si>
  <si>
    <t>glennr1809</t>
  </si>
  <si>
    <t>fortiss</t>
  </si>
  <si>
    <t>raquellezuzarte</t>
  </si>
  <si>
    <t>thecreactivist</t>
  </si>
  <si>
    <t>datenoekonomie</t>
  </si>
  <si>
    <t>rkeuper</t>
  </si>
  <si>
    <t>kfw</t>
  </si>
  <si>
    <t>holgerschmidt</t>
  </si>
  <si>
    <t>martingaedt</t>
  </si>
  <si>
    <t>ciokurator</t>
  </si>
  <si>
    <t>veusdas</t>
  </si>
  <si>
    <t>doggonegiirl</t>
  </si>
  <si>
    <t>gnispen</t>
  </si>
  <si>
    <t>dldconference</t>
  </si>
  <si>
    <t>stephanscherzer</t>
  </si>
  <si>
    <t>michaeljohng</t>
  </si>
  <si>
    <t>konikutech</t>
  </si>
  <si>
    <t>ismailzain</t>
  </si>
  <si>
    <t>markon56</t>
  </si>
  <si>
    <t>befani</t>
  </si>
  <si>
    <t>kaidiekmann</t>
  </si>
  <si>
    <t>mrblazingsaddle</t>
  </si>
  <si>
    <t>robf1uk</t>
  </si>
  <si>
    <t>alexkopelyan</t>
  </si>
  <si>
    <t>onikuo</t>
  </si>
  <si>
    <t>ryanbethencourt</t>
  </si>
  <si>
    <t>d_elms</t>
  </si>
  <si>
    <t>noodyabdelnour</t>
  </si>
  <si>
    <t>veryoddrequest</t>
  </si>
  <si>
    <t>andreasboes</t>
  </si>
  <si>
    <t>digitalnaiv</t>
  </si>
  <si>
    <t>chartwell_ideas</t>
  </si>
  <si>
    <t>aaronburke6</t>
  </si>
  <si>
    <t>redkitesmoney</t>
  </si>
  <si>
    <t>eargollo</t>
  </si>
  <si>
    <t>usv</t>
  </si>
  <si>
    <t>faridmk</t>
  </si>
  <si>
    <t>de_kinemathek</t>
  </si>
  <si>
    <t>gsohn</t>
  </si>
  <si>
    <t>multi_streaming</t>
  </si>
  <si>
    <t>roopeshdhara</t>
  </si>
  <si>
    <t>liberalemoderne</t>
  </si>
  <si>
    <t>minimalstaat</t>
  </si>
  <si>
    <t>leumius</t>
  </si>
  <si>
    <t>digitaltransf11</t>
  </si>
  <si>
    <t>ferran_aznar</t>
  </si>
  <si>
    <t>traiandoc</t>
  </si>
  <si>
    <t>thierry_kame</t>
  </si>
  <si>
    <t>joannashields</t>
  </si>
  <si>
    <t>rosemarymutunke</t>
  </si>
  <si>
    <t>angelopolotto</t>
  </si>
  <si>
    <t>tmuellerdouglas</t>
  </si>
  <si>
    <t>sharetrustb2b</t>
  </si>
  <si>
    <t>woodgillian</t>
  </si>
  <si>
    <t>eitdigitalaccel</t>
  </si>
  <si>
    <t>mesosphere</t>
  </si>
  <si>
    <t>zuperpie</t>
  </si>
  <si>
    <t>farbodsaraf</t>
  </si>
  <si>
    <t>fararizky15</t>
  </si>
  <si>
    <t>brainlab</t>
  </si>
  <si>
    <t>drfluorine</t>
  </si>
  <si>
    <t>socialalex</t>
  </si>
  <si>
    <t>langenegger</t>
  </si>
  <si>
    <t>profgalloway</t>
  </si>
  <si>
    <t>bonnerblogs</t>
  </si>
  <si>
    <t>emekaokoye</t>
  </si>
  <si>
    <t>casteandres93</t>
  </si>
  <si>
    <t>idealab</t>
  </si>
  <si>
    <t>imagine_garden</t>
  </si>
  <si>
    <t>sturodnick</t>
  </si>
  <si>
    <t>vc_watcher</t>
  </si>
  <si>
    <t>bruskosky</t>
  </si>
  <si>
    <t>jungesforum</t>
  </si>
  <si>
    <t>ludgerkm</t>
  </si>
  <si>
    <t>lynnkesterson</t>
  </si>
  <si>
    <t>bill_gross</t>
  </si>
  <si>
    <t>wabm7</t>
  </si>
  <si>
    <t>tsystemscom</t>
  </si>
  <si>
    <t>akreye</t>
  </si>
  <si>
    <t>bmwi_bund</t>
  </si>
  <si>
    <t>steffidld</t>
  </si>
  <si>
    <t>yanapeel</t>
  </si>
  <si>
    <t>katharinagrosse</t>
  </si>
  <si>
    <t>fredswaniker</t>
  </si>
  <si>
    <t>econoscribe</t>
  </si>
  <si>
    <t>ischinger</t>
  </si>
  <si>
    <t>rga</t>
  </si>
  <si>
    <t>werner</t>
  </si>
  <si>
    <t>akr</t>
  </si>
  <si>
    <t>flixrisk</t>
  </si>
  <si>
    <t>telefonica_de</t>
  </si>
  <si>
    <t>annett</t>
  </si>
  <si>
    <t>petrajenner</t>
  </si>
  <si>
    <t>tijenonaran</t>
  </si>
  <si>
    <t>t</t>
  </si>
  <si>
    <t>peteraltmaier</t>
  </si>
  <si>
    <t>ibcmuenchen</t>
  </si>
  <si>
    <t>text100de</t>
  </si>
  <si>
    <t>vierzueinser</t>
  </si>
  <si>
    <t>thiemoheeg</t>
  </si>
  <si>
    <t>czoeps</t>
  </si>
  <si>
    <t>l2_digital</t>
  </si>
  <si>
    <t>janinakugel</t>
  </si>
  <si>
    <t>facebook</t>
  </si>
  <si>
    <t>ard</t>
  </si>
  <si>
    <t>faznet</t>
  </si>
  <si>
    <t>sherylsandberg</t>
  </si>
  <si>
    <t>scribit_design</t>
  </si>
  <si>
    <t>ajkeen</t>
  </si>
  <si>
    <t>ankitib</t>
  </si>
  <si>
    <t>wfpinnovation</t>
  </si>
  <si>
    <t>opheliaderoy</t>
  </si>
  <si>
    <t>infoeco</t>
  </si>
  <si>
    <t>biotopiamuseum</t>
  </si>
  <si>
    <t>ninamoellers</t>
  </si>
  <si>
    <t>id4me_org</t>
  </si>
  <si>
    <t>inspiringfifty</t>
  </si>
  <si>
    <t>evanspiegel</t>
  </si>
  <si>
    <t>bcn_digital</t>
  </si>
  <si>
    <t>francesca_bria</t>
  </si>
  <si>
    <t>mdrpresse</t>
  </si>
  <si>
    <t>andreasliebl</t>
  </si>
  <si>
    <t>geo4cast</t>
  </si>
  <si>
    <t>bodin_ludovic</t>
  </si>
  <si>
    <t>mikebutcher</t>
  </si>
  <si>
    <t>tabithagold</t>
  </si>
  <si>
    <t>annemarthine</t>
  </si>
  <si>
    <t>jarvja</t>
  </si>
  <si>
    <t>bjornhovstadius</t>
  </si>
  <si>
    <t>diegopia</t>
  </si>
  <si>
    <t>mpfaff82</t>
  </si>
  <si>
    <t>ludovicbodin</t>
  </si>
  <si>
    <t>utum_muc</t>
  </si>
  <si>
    <t>n26</t>
  </si>
  <si>
    <t>valentinstalf</t>
  </si>
  <si>
    <t>oxmartinschool</t>
  </si>
  <si>
    <t>ian_goldin</t>
  </si>
  <si>
    <t>albertwenger</t>
  </si>
  <si>
    <t>annmettler</t>
  </si>
  <si>
    <t>pinterest</t>
  </si>
  <si>
    <t>alaarmbruster</t>
  </si>
  <si>
    <t>crackr</t>
  </si>
  <si>
    <t>katharinagr</t>
  </si>
  <si>
    <t>stefficzerny</t>
  </si>
  <si>
    <t>heikeriel</t>
  </si>
  <si>
    <t>wearekonux</t>
  </si>
  <si>
    <t>benevolent_ai</t>
  </si>
  <si>
    <t>isc</t>
  </si>
  <si>
    <t>sean_lyons</t>
  </si>
  <si>
    <t>ibmresearch</t>
  </si>
  <si>
    <t>Mentions</t>
  </si>
  <si>
    <t>Replies to</t>
  </si>
  <si>
    <t>Can we teach #AI human values? Excited for the upcoming conversation at #DLD19 with @FLIxrisk founder Jaan Tallinn and @akreye, whose perspectives we included in our white paper "The State of AI" in collaboration w/ @TSystemscom: https://t.co/3Q1Ejk6jSf #beautifulbusiness</t>
  </si>
  <si>
    <t>What a great night in Munich. Thanks to everyone who participated at the #dehubpitchnight. Take a look at the pictures on our blog capturing the best moments. https://t.co/xmkg1zz7x7 @DLDConference @BMWi_Bund #DLD19</t>
  </si>
  <si>
    <t>Gorgeous closing moment of #DLD19. The closing panel was an amazing group of entrepreneurs moderated by the brilliant @tabithagold @steffidld @bodin_ludovic @GEO4CAST @bjornhovstadius @jarvja @AndreasLiebl @annemarthine https://t.co/7a1gQiQ2Of</t>
  </si>
  <si>
    <t>Well done #DLD19 for bringing so many great women on stage! Respect to @stefficzerny @rachelbotsman @HeikeRiel @katharinagrosse @Yanapeel @joannashields #hilacohen and many many more. #womenintech</t>
  </si>
  <si>
    <t>We realized that we needed to completely re-imagine education, building a traditional university today is like building a book store in a world of Amazon. You need to re-imagine and think about education for the future not for the past. - @FredSwaniker #DLD19 #ALU #ALUatDLD https://t.co/i2iM1YPA0v</t>
  </si>
  <si>
    <t>"The world is in a really dangerous situation at the moment because of the total loss of mutual trust." – MSC Chairman @ischinger talks about current geopolitical challenges w/ @EconoScribe at Digital-Life-Design @DLDConference #DLD19: https://t.co/eBrA445L8W</t>
  </si>
  <si>
    <t>#DLD19: At 10:20 Sabine Eckhardt, EB Member Sales &amp;amp; Marketing, discusses “Transformation of Media Markets” with @sean_lyons, Global CEO of @RGA. Watch the @DLDConference live on https://t.co/Uynwupj2ch.</t>
  </si>
  <si>
    <t>RT @Bill_Gross: This is an amazing map of the world divided into 4 equal population regions.. via Randy Olson #DLD19 #WEF19 #Davos https://…</t>
  </si>
  <si>
    <t>#DLD19 CTO Amazon @Werner - No Words https://t.co/lqjKYHEDBB</t>
  </si>
  <si>
    <t>RT @gpalfinger: #DLD19 CTO Amazon @Werner - No Words https://t.co/lqjKYHEDBB</t>
  </si>
  <si>
    <t>RT @HawarHelp: Wir sind soooooo stolz! Auf der #DLD19 hat Tugba Tekkal für ihre unermüdliche Arbeit mit den #ScoringGirls einen Inspiring F…</t>
  </si>
  <si>
    <t>RT @profgalloway: #DLD19 talk:
—Amazon to spin AWS
—most disruptable industry: healthcare
—recurring revenue bundles (rundles)
—spike in co…</t>
  </si>
  <si>
    <t>RT @Bill_Gross: Every one of these U.S. tech companies was founded by 1st or 2nd generation immigrants:
Apple
Google
Amazon
Facebook
Oracl…</t>
  </si>
  <si>
    <t>RT @EricScherer: Amazon sera bientôt le 3ème média mondial derrière Google et Facebook. Ses revenus médias sont déjà supérieurs à ceux de T…</t>
  </si>
  <si>
    <t>RT @_houseofbb: Can we teach #AI human values? Excited for the upcoming conversation at #DLD19 with @FLIxrisk founder Jaan Tallinn and @akr…</t>
  </si>
  <si>
    <t>Kann Europa das Rennen um die digitale Zukunft gegen die USA und China noch gewinnen? Und welche Rolle spielt die digitale #Infrastruktur dabei für die Zukunft?
Auf der #DLD19 sprach @telefonica_de-CEO Markus Haas im Panel über die Herausforderungen: https://t.co/gjP2uEipvB https://t.co/hPDrZ66VL1</t>
  </si>
  <si>
    <t>#DLD19 ⁦@GabiZed⁩ ⁦@TijenOnaran⁩ ⁦@petrajenner⁩ #iwil @annett what a crowd thx to all https://t.co/jtPHzH2Z6I</t>
  </si>
  <si>
    <t>RT @HansenSabine: #DLD19 ⁦@GabiZed⁩ ⁦@TijenOnaran⁩ ⁦@petrajenner⁩ #iwil @annett what a crowd thx to all https://t.co/jtPHzH2Z6I</t>
  </si>
  <si>
    <t>RT @Bill_Gross: "My prediction is that in 5 years, half the world will be using US software, and half the world will be using Chinese softw…</t>
  </si>
  <si>
    <t>RT @rachelbotsman: Gorgeous closing moment of #DLD19. The closing panel was an amazing group of entrepreneurs moderated by the brilliant @t…</t>
  </si>
  <si>
    <t>RT @DLDConference: "What we did different from the beginning is focusing on the customer. [...] We are a digital company rather tahn a trad…</t>
  </si>
  <si>
    <t>RT @alexdemling: Während #Amazon neben Prime Video, kostenloser Lieferung vielleicht bald auch eine Prime-Krankenversicherung anbietet, wil…</t>
  </si>
  <si>
    <t>RT @HolgerSchmidt: „Wenn Daten das neue Öl sind, dann ist China die neue OPEC“: Kai-Fu Lee über den globalen KI-Markt. #DLD19 https://t.co/…</t>
  </si>
  <si>
    <t>München, was habt ihr mit Sheryl Sandberg gemacht? Nach ihrem Auftritt bei #DLD19 ist sie krank. Ihr Auftritt bei #D21DG fällt aus, auch das bilaterale Gespräch mit @peteraltmaier. Offen ist, ob sie es zum #WEF19 schafft - und ob es je eine Antwort gibt, woran Facebook krankt.</t>
  </si>
  <si>
    <t>RT @mirjam_stegherr: München, was habt ihr mit Sheryl Sandberg gemacht? Nach ihrem Auftritt bei #DLD19 ist sie krank. Ihr Auftritt bei #D21…</t>
  </si>
  <si>
    <t>RT @BMZ_Bund: "Afrika entwickelt sich zu einem der größten Start-up-Hubs der Welt. Während manche die Probleme fürchten, haben erste Invest…</t>
  </si>
  <si>
    <t>@IBCmuenchen Im Vergleich zur DLD Campus Lecture gestern hat sich Chris Boos da aber manierlich geäußert. Danke noch mal für die vielen Einblicke in Sachen KI und Automation – gute Veranstaltung, sehr gute Sprecherwahl _xD83D__xDC4D_ #DLD19 #FiresideChat</t>
  </si>
  <si>
    <t>Für meine Eindrücke von der gestrigen #DLD19 Campus Lecture zum Thema #ArtificialIntelligence lohnt sich ein Blick in die Twitter-Timeline von @Text100de. Ansonsten übrigens auch sehr empfehlenswert für Trends in Sachen #Technologie und #Kommunikation _xD83D__xDE09_ https://t.co/A5g8DljNum</t>
  </si>
  <si>
    <t>Eigentlich haben Mozilla und Co. gegen Google und Facebook keine Chance. Trotzdem könnten ihnen nun goldene Zeiten bevorstehen. (Von @thiemoheeg und @vierzueinser) #DLD19 #fplus https://t.co/lc08xdtarZ</t>
  </si>
  <si>
    <t>Eigentlich haben Mozilla und Co. gegen Google und Facebook keine Chance. Trotzdem könnten ihnen nun goldene Zeiten bevorstehen. (Von @thiemoheeg und @vierzueinser) #DLD19 #fplus https://t.co/wjyukeIycm</t>
  </si>
  <si>
    <t>Eigentlich haben Mozilla und Co. gegen Google und Facebook keine Chance. Trotzdem könnten ihnen nun goldene Zeiten bevorstehen. (Von @thiemoheeg und @vierzueinser) #DLD19 #fplus https://t.co/XodkOGJl66</t>
  </si>
  <si>
    <t>Thank you @czoeps - I feel very honored, the award and the amazing group is truly inspiring. #InspiringFifty #inspiringwomen #diversity #DLD19 https://t.co/7sJNIYKL0T</t>
  </si>
  <si>
    <t>RT @DLDConference: _xD83D__xDE80_Recap of @profgalloway's/@L2_Digital's 2019 predictions.
_xD83D__xDCA1_Read in detail: https://t.co/i6B4kNNikp #DLD19 https://t.co/k…</t>
  </si>
  <si>
    <t>RT @Bill_Gross: "Amazon is the fastest growing media company in the world. If this continues, soon #Amazon will be the third largest media…</t>
  </si>
  <si>
    <t>RT @AnnKristin_S_: Gewinnen??? Europa und vor allem Deutschland müssen froh sein, den Anschluss nicht in Gänze zu verlieren! Mit unserer de…</t>
  </si>
  <si>
    <t>Everis, 
Seleccionamos, #implementamos y optimizamos la herramienta #SaaS adecuada para acelerar tu proceso de transformación..  #disruptive #UX #cloud
 #DeepLearning #BigData #Fintech #marketing #London #MLKDay #DLD19 #retailtech #Retail #tech 
 https://t.co/QqEqlmLZuO</t>
  </si>
  <si>
    <t>@janinakugel #DLD19 "most employees of Siemens work on shop floor" What is new work for them? Industry 4.0 and dark factories? We have developed a vision and some experimental fields: https://t.co/b53EPDYfkx Interest for exchange?</t>
  </si>
  <si>
    <t>RT @AndreasBoes: Pünktlich zur #DLD19 versucht  @sherylsandberg in @faznet und @ard @facebook in der öffentlichen Diskussion in ein positiv…</t>
  </si>
  <si>
    <t>RT @Bill_Gross: “I don’t think complete privacy is necessarily a fully given right.  It’s a tradeoff between convenience and security and p…</t>
  </si>
  <si>
    <t>RT @Bill_Gross: "If data is the new oil, China is the new OPEC, because of the huge quantities of data being generated and used in China to…</t>
  </si>
  <si>
    <t>Gewinnen??? Europa und vor allem Deutschland müssen froh sein, den Anschluss nicht in Gänze zu verlieren! Mit unserer deutschen Phobie vor #Technik, #Innovation und auch dem Scheitern ist international überhaupt nichts zu gewinnen!
#DLD19 #Digitalisierung https://t.co/byQrEJytT8</t>
  </si>
  <si>
    <t>Inspiring keynote from @DLDConference #DLD19  - let's hope we drive cost of renewables further down, let's break that last 1/2 cent! https://t.co/kvDz6eLYxw</t>
  </si>
  <si>
    <t>https://t.co/4UEba9Eq96
Rethink everything - and escape the Valley of death! @Scribit_Design @DLDConference #DLD19 #DLD2019 #valleyofdeath #hardware #hardwarestartup #artandtech #tech #startup #passioneering #Engineering</t>
  </si>
  <si>
    <t>El 30% del contenido de Bloomberg se genera con inteligencia artificial #DLD19 https://t.co/3tgnM9Y5Gw … https://t.co/twk2uXzRw3</t>
  </si>
  <si>
    <t>https://t.co/gtdDA3R6Jf  triunfa en el #DLD19 con más de 2,5 millones de impactos https://t.co/mf5Yhu7Sca … https://t.co/FQoJQNGGiD</t>
  </si>
  <si>
    <t>"Facebook als Waffe einsetzen". Vor ein paar Jahren hätte man diese Aussagen nicht ernst genommen. 2018 teils bittere Realität https://t.co/SSqGh3f2L6 #Galloway #DLD19 #DLD2019 https://t.co/vWBImziAqJ</t>
  </si>
  <si>
    <t>RT @paragkhanna: I very much enjoyed sharing the stage at @DLDConference with @ajkeen for a discussion on #TheFutureIsAsian. We discussed w…</t>
  </si>
  <si>
    <t>"Wir sind hier nicht bei "Höhle der Löwen": Eine schöne Intro zur spannenden #DLD19 #dehubpitchnight mit vielversprechenden Startups, Corporates und natürlich den Vertretern der zwölf @dehubinitiative de:hubs. So war der Abend: https://t.co/jF225AwUZD</t>
  </si>
  <si>
    <t>"Afrika entwickelt sich zu einem der größten Start-up-Hubs der Welt. Während manche die Probleme fürchten, haben erste Investoren die Chancen erkannt." 
Spannender Artikel von @IKarabasz anlässlich der #DLD19. #Afrika #StartUp #lesetipp https://t.co/oqFDquNk2D</t>
  </si>
  <si>
    <t>RT @kaibaumgartner: #Europe And The Global #AI Race (Bodin, Couret, Hasle, Hovstadius, Jarvinen, Liebl, Pfaff, Rustad, Goldstaub) | #DLD19…</t>
  </si>
  <si>
    <t>RT @kaibaumgartner: #FiresideChat: "A Chairman's Talk (Werner Vogels, Amazon CTO &amp;amp; Yossi Vardi, DLD Chairman)" https://t.co/lTUVTAgZiP via…</t>
  </si>
  <si>
    <t>RT @ExpertPeer: #disabilities #DisabilityRights #Awareness #Employment #networking #Jobseekers #NeuroDiversity #connection #LondonIsOpen #l…</t>
  </si>
  <si>
    <t>A highlight of #DLD19 https://t.co/Xh5QOtP6Fw</t>
  </si>
  <si>
    <t>Wir sind soooooo stolz! Auf der #DLD19 hat Tugba Tekkal für ihre unermüdliche Arbeit mit den #ScoringGirls einen Inspiring Fifty Award verliehen bekommen. Liebe Tugba, du hast ihn dir verdient! https://t.co/EfiKGZdJ9M</t>
  </si>
  <si>
    <t>¡Rincon de Noticias está disponible! https://t.co/oj2TuC3RN2 #dld19 #marketing</t>
  </si>
  <si>
    <t>„You have to work twice as hard to proof that you‘re smart.“ @AnkitiB about #diversity and #entrepreneurship #DLD19 https://t.co/X9XLwoCfk7</t>
  </si>
  <si>
    <t>RT @johannaxmaria: „You have to work twice as hard to proof that you‘re smart.“ @AnkitiB about #diversity and #entrepreneurship #DLD19 http…</t>
  </si>
  <si>
    <t>Are you interested in #food? 
Watch this interdisciplinary panel with @NinaMoellers @BiotopiaMuseum, @infoeco, @OpheliaDeroy &amp;amp; @WFPInnovation. 
#techtuesday #disrupthunger #DLD19 https://t.co/tC3iMg8Qxb</t>
  </si>
  <si>
    <t>#disabilities #DisabilityRights #Awareness #Employment #networking #Jobseekers #NeuroDiversity #connection #LondonIsOpen #london #Autism #LearningDisabilities #DLD19 https://t.co/W6LT1k43yx</t>
  </si>
  <si>
    <t>Amazon sera bientôt le 3ème média mondial derrière Google et Facebook. Ses revenus médias sont déjà supérieurs à ceux de Twitter, Instagram et Snap réunis ! @profgalloway #DLD19 https://t.co/WZtKeU6ZuI</t>
  </si>
  <si>
    <t>Meine Analyse der ersten zwei #DLD19-Tage: Viel Mantra für Optimismus und Mut, aber wenig Aufbruch --&amp;gt; https://t.co/TpXjxyKAov #DLD</t>
  </si>
  <si>
    <t>RT @Kroker: Meine Analyse der ersten zwei #DLD19-Tage: Viel Mantra für Optimismus und Mut, aber wenig Aufbruch --&amp;gt; https://t.co/TpXjxyKAov…</t>
  </si>
  <si>
    <t>RT @Bill_Gross: "I predict that Amazon will spin off #Amazon Web Services (#AWS) into a separate company.  I believe it would be one of the…</t>
  </si>
  <si>
    <t>RT @DLDConference: “We are living at the crossroads of humanity - but if we make the right decisions we are looking at a bright future“ ⁦@i…</t>
  </si>
  <si>
    <t>Well deserved! @DonaToci, General Manager @id4me_org, received "Inspiring Fifty Women in Tech DACH Award" yesterday at #DLD19 _xD83C__xDF7E__xD83C__xDF7E__xD83C__xDF7E_ https://t.co/LCJEk9vUWS https://t.co/Um69BDKzsr</t>
  </si>
  <si>
    <t>RT @DLDConference: ⁦ “We want to increase diversity in tech by making role models more visible“ @GabiZed⁩ about ⁦@Inspiringfifty⁩ #womenint…</t>
  </si>
  <si>
    <t>RT @DLDConference: 2019 prediction: "I think MacKenzie Bezos will marry @sherylsandberg [...] and they will legally adopt @evanspiegel." (@…</t>
  </si>
  <si>
    <t>At #DLD19 Sheryl Sandberg promises #Facebook will be much more diligent with regard to data protection, election manipulation and other user privacy and trust issues that have troubled the world’s largest social media platform. “Speaking for Mark, for mys…https://t.co/hws1GGUbVt</t>
  </si>
  <si>
    <t>RT @DLDConference: EU: "Data sovereignty is our competitive advantage." (@francesca_bria, @BCN_digital) #DLD19 https://t.co/ZJhG3WEo6U</t>
  </si>
  <si>
    <t>RT @Digitalnaiv: RT @AndreasBoes: Pünktlich zur #DLD19 versucht  @sherylsandberg in @faznet und @ard @facebook in der öffentlichen Diskussi…</t>
  </si>
  <si>
    <t>It's all about the "Business Möwe" _xD83D__xDD4A_️ #Erwartungshaltung | #KI wird es schon richten... #DLD19 https://t.co/hRElcgY5lx</t>
  </si>
  <si>
    <t>RT @mkdirecto: https://t.co/GTUQn2H8BH triunfa en el #DLD19 con más de 2,5 millones de impactos https://t.co/S7XCxJWp9p https://t.co/LZ486X…</t>
  </si>
  <si>
    <t>RT @mkdirecto: El 30% del contenido de Bloomberg se genera con inteligencia artificial #DLD19 https://t.co/RGZ0WMat4b https://t.co/NstqVkdF…</t>
  </si>
  <si>
    <t>El 30% del contenido de Bloomberg se genera con inteligencia artificial #DLD19 https://t.co/RGZ0WMat4b https://t.co/NstqVkdFsw</t>
  </si>
  <si>
    <t>https://t.co/GTUQn2H8BH triunfa en el #DLD19 con más de 2,5 millones de impactos https://t.co/S7XCxJWp9p https://t.co/LZ486XUO2n</t>
  </si>
  <si>
    <t>#DLD19 Munich news by @mkdirecto _xD83D__xDC47_ https://t.co/FvobjUAyjL</t>
  </si>
  <si>
    <t>Si ayer tocaba cobertura del #DLD19 Munich hoy vamos con otro importante congreso de arranque 2019, este en Francfort: Medienkongress #DMK19 en español para todos _xD83D__xDC47_ https://t.co/cZX49wx5St</t>
  </si>
  <si>
    <t>Coberturas de eventos sí relevantes para ser realmente trade press útil. Con datos concisos, impactos reales  (No somos postureo proclamando a diestro y siniestro lo que luego no es mas q sobre algún papel y no realidad ;) #DLD19 spanish impacts https://t.co/2Yqw2rpryg</t>
  </si>
  <si>
    <t>“No country has ever been successful with protectionism.” CEO Frank Appel @DLDConference. #DLD19 https://t.co/k3DDHsXoR6</t>
  </si>
  <si>
    <t>RT @DeutschePostDHL: “No country has ever been successful with protectionism.” CEO Frank Appel @DLDConference. #DLD19 https://t.co/k3DDHsXo…</t>
  </si>
  <si>
    <t>GRIMBERG - Bei der Münchner @DLDConference versucht #Facebook-Vizechefin @sherylsandberg den Laden von der besten Seite zu verkaufen. Doch in Wirklichkeit drohen dem Datensammler weitere Millionenstrafen. #DLD19 @MDRpresse https://t.co/WE2hFSCEFm</t>
  </si>
  <si>
    <t>#Europe And The Global #AI Race (Bodin, Couret, Hasle, Hovstadius, Jarvinen, Liebl, Pfaff, Rustad, Goldstaub) | #DLD19 #DLD2019 @DLDconference @bodin_ludovic @GEO4CAST @bjornhovstadius @jarvja @AndreasLiebl @annemarthine @tabithagold https://t.co/62pCU9wQfa</t>
  </si>
  <si>
    <t>#FiresideChat: "A Chairman's Talk (Werner Vogels, Amazon CTO &amp;amp; Yossi Vardi, DLD Chairman)" https://t.co/lTUVTAgZiP via @dldconference @Werner #DLD2019 #DLD19</t>
  </si>
  <si>
    <t>.@MikeButcher got so many things wrong as moderator at #DLD. Started from the get go politicization of #Brexit, polemicize on #nonplatform startups without acknowledging, that some of them try to build (are) platforms... https://t.co/0gHjupexwg #DLD19 #DLD2019 @dldconference</t>
  </si>
  <si>
    <t>"Imagine all public administration tasks in one app [...] If you want to be there by 2030, you need to start now" – @diegopia at @DLDConference #DLD19</t>
  </si>
  <si>
    <t>RT @gditom: "Imagine all public administration tasks in one app [...] If you want to be there by 2030, you need to start now" – @diegopia a…</t>
  </si>
  <si>
    <t>Mit der Digitalisierung verhält es sich wie mit einer Fahrt im autonomen Auto. Wer schon mal drin saß, spürt sofort, wie sicher Roboter navigieren. Wie Europa bei künstlicher Intelligenz aufholen kann: https://t.co/Q5kN7reuRG #dld19 #handelsblatt</t>
  </si>
  <si>
    <t>RT @bweddeling: Mit der Digitalisierung verhält es sich wie mit einer Fahrt im autonomen Auto. Wer schon mal drin saß, spürt sofort, wie si…</t>
  </si>
  <si>
    <t>I very much enjoyed sharing the stage at @DLDConference with @ajkeen for a discussion on #TheFutureIsAsian. We discussed what the West can learn from Asia's approaches to technology and governance. Watch the full video here: https://t.co/DVCuUXh40r. #DLD19 https://t.co/QpdNRQSQfL</t>
  </si>
  <si>
    <t>Um optimistisch und mutig in die digitale Zukunft zu gehen , braucht es vor allem eins: Vertrauen. https://t.co/OwHa1AbSDP #DLD19</t>
  </si>
  <si>
    <t>RT @michaeljohng: Dystopian visions of future education? AI-assisted emotional analysis of students and teachers in Chinese classrooms #sle…</t>
  </si>
  <si>
    <t>Während #Amazon neben Prime Video, kostenloser Lieferung vielleicht bald auch eine Prime-Krankenversicherung anbietet, will #Pro7 einen Streamingdienst mit Galileo, Le Floid und den Asphalt-Cowboys anbieten. Hm. #Handelsblatt #DLD19 https://t.co/W18XPDA7y6</t>
  </si>
  <si>
    <t>Thanks to all speakers of "Europe and the global #AI Race) at the @DLDConference #DLD19 .
@tabithagold @utum_muc @annemarthine @bjornhovstadius @jarvja @ludovicbodin &amp;amp; our colleague @MPfaff82 
#KIZentrumBayern #KI https://t.co/jNcQo0MMBz</t>
  </si>
  <si>
    <t>„Wenn Daten das neue Öl sind, dann ist China die neue OPEC“: Kai-Fu Lee über den globalen KI-Markt. #DLD19 https://t.co/YfTUlsSQag</t>
  </si>
  <si>
    <t>RT @TMuellerDouglas: “#Trust is a confident relationship to the unknown” – an outstanding talk at #DLD19 by the brilliant @rachelbotsman ab…</t>
  </si>
  <si>
    <t>Wird #Zuckerberg in den Facebook-Aufsichtsrat verbannt? #9vor9 #DLD19 @digitalnaiv @profgalloway https://t.co/iAhCaOK4pn https://t.co/aTVGh7mlSg</t>
  </si>
  <si>
    <t>20190119 DLD Munich #DLD #DLD19 https://t.co/fylHJaU2nI</t>
  </si>
  <si>
    <t>"What we did different from the beginning is focusing on the customer. [...] We are a digital company rather tahn a traditional bank. [...] We are having ONE brand in 24 markets now." (@valentinstalf, @n26) #DLD19 https://t.co/WEb7gyTfu1</t>
  </si>
  <si>
    <t>⁦ “We want to increase diversity in tech by making role models more visible“ @GabiZed⁩ about ⁦@Inspiringfifty⁩ #womenintech #diversity #DLD19 #future https://t.co/ws0FuwD7S1</t>
  </si>
  <si>
    <t>“We are living at the crossroads of humanity - but if we make the right decisions we are looking at a bright future“ ⁦@ian_goldin⁩ ⁦@oxmartinschool⁩ #courage #optimism #MondayMotivation #DLD19 https://t.co/jxXnRhmCwW</t>
  </si>
  <si>
    <t>_xD83D__xDE80_Recap of @profgalloway's/@L2_Digital's 2019 predictions.
_xD83D__xDCA1_Read in detail: https://t.co/i6B4kNNikp #DLD19 https://t.co/kFWMPNNoMU</t>
  </si>
  <si>
    <t>2019 prediction: "I think MacKenzie Bezos will marry @sherylsandberg [...] and they will legally adopt @evanspiegel." (@profgalloway, @L2_Digital)  #DLD19 https://t.co/6AdBO2dISG</t>
  </si>
  <si>
    <t>EU: "Data sovereignty is our competitive advantage." (@francesca_bria, @BCN_digital) #DLD19 https://t.co/ZJhG3WEo6U</t>
  </si>
  <si>
    <t>Lack of Diversity in entrepreneurship: "There are a lot of men who don't think this is an issue. Many even left the room." (@albertwenger, @usv) #DLD19 https://t.co/Ecsx3Ji9KO</t>
  </si>
  <si>
    <t>#DLD19 @AnnMettler Europe being so slow (not focused enough - I would add) is giving China, the US and others a big competitive advantage. This is no longer acceptable. Europe needs speed and scale - across borders and right now! Then Europe has a lot going for its future. https://t.co/m4WxFoPC0U</t>
  </si>
  <si>
    <t>RT @stephanscherzer: #DLD19 @AnnMettler Europe being so slow (not focused enough - I would add) is giving China, the US and others a big co…</t>
  </si>
  <si>
    <t>RT @dehubinitiative: What a great night in Munich. Thanks to everyone who participated at the #dehubpitchnight. Take a look at the pictures…</t>
  </si>
  <si>
    <t>Dystopian visions of future education? AI-assisted emotional analysis of students and teachers in Chinese classrooms #sleepdetection #DLD19 https://t.co/XAa8zqisEc</t>
  </si>
  <si>
    <t>Osh Agabi of @KonikuTech asking if humans can detect 1 trillion smells, why haven’t we digitised smell yet? #DLD19 https://t.co/FQAWzxWHUf</t>
  </si>
  <si>
    <t>RT @michaeljohng: Osh Agabi of @KonikuTech asking if humans can detect 1 trillion smells, why haven’t we digitised smell yet? #DLD19 https:…</t>
  </si>
  <si>
    <t>Mein Lieblings-takeaway vom #DLD19: ““Turning money into knowledge - that is invention. Turning knowledge back into money - that is innovation!” Und was letzteres angeht, sind wir in Deutschland noch nicht so richtig gut....</t>
  </si>
  <si>
    <t>RT @KaiDiekmann: Mein Lieblings-takeaway vom #DLD19: ““Turning money into knowledge - that is invention. Turning knowledge back into money…</t>
  </si>
  <si>
    <t>The future of computation is the merger of silicon with synthetic neurobiology @Onikuo at #DLD19 https://t.co/vcCBqRiI2U</t>
  </si>
  <si>
    <t>RT @AlexKopelyan: The future of computation is the merger of silicon with synthetic neurobiology @Onikuo at #DLD19 https://t.co/vcCBqRiI2U</t>
  </si>
  <si>
    <t>Pünktlich zur #DLD19 versucht  @sherylsandberg in @faznet und @ard @facebook in der öffentlichen Diskussion in ein positiveres Licht zu stellen - interessante Positionierung 
https://t.co/XeSaAHceLJ</t>
  </si>
  <si>
    <t>RT @AndreasBoes: Pünktlich zur #DLD19 versucht  @sherylsandberg in @faznet und @ard @facebook in der öffentlichen Diskussion in ein positiveres Licht zu stellen - interessante Positionierung 
https://t.co/cheDN0tCkN</t>
  </si>
  <si>
    <t>Das #Internet bedürfe der Reparatur, so @AlaArmbruster zur #DLD19. Treffendes Bild. Warnlampen im Cockpit im Blick haben und reagieren, wenn etwas rot leuchtet. Und es bedarf regelmäßiger Inspektion. An einigen Stellen braucht es den TÜV! https://t.co/SgLmEYzcAX via @pinterest</t>
  </si>
  <si>
    <t>RT @crackr: Scott Galloway beim #DLD @dldconference: “#Twitter, #Pinterest, #Buzzfeed und #Vice sind auf dem Weg in die Pleite – sie wissen es nur noch nicht” #DLD19 #DLDConference https://t.co/37xCdX9BAd</t>
  </si>
  <si>
    <t>Fantastic to see @rachelbotsman at #DLD19 !! https://t.co/C6XBfoGTwY</t>
  </si>
  <si>
    <t>RT @rachelbotsman: Here's a link to my talk at #DLD19! The Currency of Trust. https://t.co/PuKGUFLEBT</t>
  </si>
  <si>
    <t>RT @DLDConference: Lack of Diversity in entrepreneurship: "There are a lot of men who don't think this is an issue. Many even left the room…</t>
  </si>
  <si>
    <t>Fernsehsender sollten sich im Wettbewerb mit #Streaming|diensten wie #Netflix aus Sicht von Pro-Sieben-Sat-1-Chef Max Conze auf ihre Stärken besinnen https://t.co/zReKmH1a4d #dld2019 #dld19 #series #film #Fernsehen #tv</t>
  </si>
  <si>
    <t>Einer hat bei der #DLD19 abgeräumt: @profgalloway Fordert die Zerschlagung von #Facebook, #Google und #Amazon, die Abspaltung von #AWS und „befördert" #Zuckerberg in den Aufsichtsrat - Auch Diskussiosthema bei #9vor9 mit @gsohn -  https://t.co/BzLYrFRcBA</t>
  </si>
  <si>
    <t>Wird #Zuckerberg in den Facebook-Aufsichtsrat verbannt? #9vor9 #DLD19 @digitalnaiv @profgalloway https://t.co/N74auHZFqH</t>
  </si>
  <si>
    <t>Auf dem #DLD19 in München forderte Galloway, Facebook solle seinen Gründer Mark Zuckerberg in den Aufsichtsrat verbannen und Geschäftsführerin Sheryl Sandberg entlassen. Wenn der Druck auf dem Kapitalmarkt groß genug ist, könnte das passieren. https://t.co/N74auHZFqH</t>
  </si>
  <si>
    <t>RT @Digitalnaiv: Einer hat bei der #DLD19 abgeräumt: @profgalloway Fordert die Zerschlagung von #Facebook, #Google und #Amazon, die Abspalt…</t>
  </si>
  <si>
    <t>DLD Conference: DLD Munich 19 https://t.co/9zia446RS9 #dld19</t>
  </si>
  <si>
    <t>Leumi Group President &amp;amp; CEO Rakefet Russak-Aminoach was the keynote speaker at this weekend’s @DLDConference in Munich. WATCH her speech on the digital transformation of the #banking industry: https://t.co/sWKqjiF0QA #DLD19</t>
  </si>
  <si>
    <t>RT @LeumiUS: Leumi Group President &amp;amp; CEO Rakefet Russak-Aminoach was the keynote speaker at this weekend’s @DLDConference in Munich. WATCH…</t>
  </si>
  <si>
    <t>RT @Bill_Gross: "Consumer product goods companies, Amazon is coming for you.  After launching a private label a year in 2009, #Amazon has l…</t>
  </si>
  <si>
    <t>RT @woodstock3: Well done #DLD19 for bringing so many great women on stage! Respect to @stefficzerny @rachelbotsman @HeikeRiel @katharinagr…</t>
  </si>
  <si>
    <t>RT @alueducation: We realized that we needed to completely re-imagine education, building a traditional university today is like building a…</t>
  </si>
  <si>
    <t>Here's a link to my talk at #DLD19! The Currency of Trust. https://t.co/PuKGUFLEBT</t>
  </si>
  <si>
    <t>“#Trust is a confident relationship to the unknown” – an outstanding talk at #DLD19 by the brilliant @rachelbotsman about the essential role of trust when it comes to innovation and any human constellation in the digital age. A #MustWatch!
https://t.co/YAgfyaAxAl</t>
  </si>
  <si>
    <t>“AI is Eating the World" - watch the video with Andreas Kunze, CEO of our alumni @weareKONUX, talking to Flo Leibert from @mesosphere about #AI and connected world at #DLD19.
https://t.co/2NBfZcHN77 https://t.co/9oNI4ReZWy</t>
  </si>
  <si>
    <t>RT @EITDigitalAccel: “AI is Eating the World" - watch the video with Andreas Kunze, CEO of our alumni @weareKONUX, talking to Flo Leibert f…</t>
  </si>
  <si>
    <t>14 technologies of next decade:
1 AI
2 IoT⌚️
3 blockchain ⛓
4 3D print _xD83D__xDDA8_
5 mobile_xD83D__xDCF1_
6 autonomous cars _xD83D__xDE97_
7 mobile internet _xD83D__xDCBB_
8 robotics _xD83E__xDD16_
9 VR/AR _xD83D__xDC53_
10 wireless power _xD83D__xDD0C_
11 quantum computing _xD83D__xDDA5_
12 5G _xD83D__xDCE1_
13 voice assistant_xD83C__xDF99_
14 cybersecurity_xD83D__xDD12_ #DLD19 https://t.co/XUdsxEBE7j</t>
  </si>
  <si>
    <t>RT @farbodsaraf: 14 technologies of next decade:
1 AI
2 IoT⌚️
3 blockchain ⛓
4 3D print _xD83D__xDDA8_
5 mobile_xD83D__xDCF1_
6 autonomous cars _xD83D__xDE97_
7 mobile internet…</t>
  </si>
  <si>
    <t>“Why does it take 10years+ from medical drug discovery to FDA clearance?” @joannashields @benevolent_ai unlocking the power of scientific data #foodforthought #dld19 https://t.co/iOtaBBTUhf</t>
  </si>
  <si>
    <t>RT @Brainlab: “Why does it take 10years+ from medical drug discovery to FDA clearance?” @joannashields @benevolent_ai unlocking the power o…</t>
  </si>
  <si>
    <t>#DLD19 talk:
—Amazon to spin AWS
—most disruptable industry: healthcare
—recurring revenue bundles (rundles)
—spike in consumer spending = brief sugar high
—66 new Amazon private label brands
—woke as a business strategy
—I embarrass Brunello Cucinelli
https://t.co/OZcvuQ4qaw https://t.co/aop7YzqQYc</t>
  </si>
  <si>
    <t>#Amazon, #Google und #Facebook zerschlagen, meint @profgalloway und@gsohn nickt in #9vor9 &amp;gt; https://t.co/uL9IaRUtsz - Mir fehlt #Microsoft auf der Liste #DLD19</t>
  </si>
  <si>
    <t>Wird #Zuckerberg in den Facebook-Aufsichtsrat verbannt? #9vor9 #DLD19 @digitalnaiv @profgalloway —  CIO Kurator  #Wirtschaft https://t.co/5BHDEgeHkn</t>
  </si>
  <si>
    <t>"I predict that Amazon will spin off #Amazon Web Services (#AWS) into a separate company.  I believe it would be one of the 10 largest companies in the world, with a market cap of up to 1/2 a trillion dollars on its own." Scott Galloway #DLD19 https://t.co/XoiZ17Bd60</t>
  </si>
  <si>
    <t>RT @Bill_Gross: "Amazon is the fastest growing media company in the world. If this continues, soon #Amazon will be the third largest media company in the world.." Scott Galloway #DLD19 #WEF19 #Davos https://t.co/Ho0oCS1gUm</t>
  </si>
  <si>
    <t>Nigerian founder @onikuo, CEO @konikutech has invented a computer based not on silicon but on mice neurons! 
#konikukore #syntheticcognition #science #DLD19 https://t.co/0Pk8htabkx</t>
  </si>
  <si>
    <t>“It’s a living machine, that combines living neurons and silicon“ @onikuo
@konikutech
#konikukore
#syntheticcognition #DLD19 #ArtificialIntelligence https://t.co/XO7OIMpSyr</t>
  </si>
  <si>
    <t>RT @DLDConference: “It’s a living machine, that combines living neurons and silicon“ @onikuo
@konikutech
#konikukore
#syntheticcognition #D…</t>
  </si>
  <si>
    <t>RT @DLDConference: Nigerian founder @onikuo, CEO @konikutech has invented a computer based not on silicon but on mice neurons! 
#konikukore…</t>
  </si>
  <si>
    <t>RT @Bill_Gross: Artificial intelligence is probably a misnomer. AI is actually just a tool that optimizes in a specific domain against an o…</t>
  </si>
  <si>
    <t>.@Bill_Gross at the DLD Conference discusses climate change and renewable energy turning fear and pessimism into optimism and courage. Watch it here https://t.co/udlgiH9Kai. #DLD19 #RenewableEnergy https://t.co/nwX6jV523V</t>
  </si>
  <si>
    <t>RT @Idealab: .@Bill_Gross at the DLD Conference discusses climate change and renewable energy turning fear and pessimism into optimism and…</t>
  </si>
  <si>
    <t>@Bill_Gross: '"Amazon is the fastest growing media company in the world. If this continues, soon #Amazon will be the third largest media company in the world.." Scott Galloway #DLD19 #WEF19 #Davos ' https://t.co/NjTImlTiTI, see more https://t.co/6KkdZ2sNiW</t>
  </si>
  <si>
    <t>RT @MunSecConf: "The world is in a really dangerous situation at the moment because of the total loss of mutual trust." – MSC Chairman @isc…</t>
  </si>
  <si>
    <t>RT @P7S1Group: #DLD19: At 10:20 Sabine Eckhardt, EB Member Sales &amp;amp; Marketing, discusses “Transformation of Media Markets” with @sean_lyons,…</t>
  </si>
  <si>
    <t>Amazing great Presentation on #Quantum Computing.
Thank you for making it so comprehensible for us @HeikeRiel (@IBMResearch)! #DLD19 https://t.co/yruUfYAP3O</t>
  </si>
  <si>
    <t>RT @HRFortmann: Amazing great Presentation on #Quantum Computing.
Thank you for making it so comprehensible for us @HeikeRiel (@IBMResearch…</t>
  </si>
  <si>
    <t>"Amazon is the fastest growing media company in the world. If this continues, soon #Amazon will be the third largest media company in the world.." Scott Galloway #DLD19 #WEF19 #Davos https://t.co/XTT4Kt4U0U</t>
  </si>
  <si>
    <t>“I don’t think complete privacy is necessarily a fully given right.  It’s a tradeoff between convenience and security and privacy.  There’s a line, and we have to decide where that line is.  It’s not a completely black and white issue..” Kai-Fu Lee at #DLD19 #WEF19 #Davos https://t.co/G1O2oUo8ba</t>
  </si>
  <si>
    <t>"If data is the new oil, China is the new OPEC, because of the huge quantities of data being generated and used in China to enhance the performance of #AI.." Kai-Fu Lee at #DLD19 #WEF19 #Davos</t>
  </si>
  <si>
    <t>"My prediction is that in 5 years, half the world will be using US software, and half the world will be using Chinese software. I don't necessarily think that is good, but that's the way I think it will be.." Kai-Fu Lee at #DLD19, #WEF19 #Davos</t>
  </si>
  <si>
    <t>"I predict that Amazon will spin off #Amazon Web Services (#AWS) into a separate company.  I believe it would be one of the 10 largest companies in the world, with a market cap of up to 1/2 a trillion dollars on its own.." Scott Galloway #DLD19 #WEF19 #Davos https://t.co/jlfVzTcqeL</t>
  </si>
  <si>
    <t>"Consumer product goods companies, Amazon is coming for you.  After launching a private label a year in 2009, #Amazon has launched 66 private label brands in just the last 18 months.." Scott Galloway #DLD19 #WEF19 #Davos https://t.co/s5GzWmIRfM</t>
  </si>
  <si>
    <t>Artificial intelligence is probably a misnomer. AI is actually just a tool that optimizes in a specific domain against an objective function with a big data set. Many jobs will change, but creativity &amp;amp; the human element will only become more valuable.." Kai-Fu Lee @ #DLD19 #WEF19 https://t.co/3K11fE9gqG</t>
  </si>
  <si>
    <t>This is an amazing map of the world divided into 4 equal population regions.. via Randy Olson #DLD19 #WEF19 #Davos https://t.co/mrNvXfZEhS</t>
  </si>
  <si>
    <t>Every one of these U.S. tech companies was founded by 1st or 2nd generation immigrants:
Apple
Google
Amazon
Facebook
Oracle
IBM
Uber
Airbnb
Yahoo
Intel
EMC
eBay
SpaceX
VMWare
AT&amp;amp;T
Tesla
NVIDIA
Qualcomm
Paypal
ADP
Reddit
SlackHQ 
WeWork
Stripe
Cognizant
Intuit
Optimism at #DLD19</t>
  </si>
  <si>
    <t>https://medium.com/m/global-identity?redirectUrl=https%3A%2F%2Fjournalofbeautifulbusiness.com%2Fthe-state-of-artificial-intelligence-8df0ed358547</t>
  </si>
  <si>
    <t>https://www.de-hub.de/blog/d/digital-hub-initiative-pitch-night-2019/</t>
  </si>
  <si>
    <t>https://www.youtube.com/watch?v=TtY-NrGAtDM&amp;feature=youtu.be</t>
  </si>
  <si>
    <t>https://dld-conference.com/</t>
  </si>
  <si>
    <t>https://basecamp.telefonica.de/event/dld-konferenz-2019-datentransparenz-und-privatsphaere-sind-europas-staerken/</t>
  </si>
  <si>
    <t>https://twitter.com/Text100de/status/1087631779312427008</t>
  </si>
  <si>
    <t>https://www.faz.net/membership/premium?redirectUrl=L2FrdHVlbGwvd2lydHNjaGFmdC9uZXR6a29uZmVyZW56LWRsZC93aWUtbW96aWxsYS11bmQtY28tZ2VnZW4tZ29vZ2xlLXVuZC1mYWNlYm9vay1iZXN0ZWhlbi0xNTk5NDQwOC5odG1sP3ByZW1pdW0=</t>
  </si>
  <si>
    <t>https://twitter.com/czoeps/status/1087318104588386304</t>
  </si>
  <si>
    <t>https://www.l2inc.com/daily-insights/no-mercy-no-malice/2019-predictions</t>
  </si>
  <si>
    <t>https://www.everis.com/spain/es/whatwedo/operations/cloud-SaaS</t>
  </si>
  <si>
    <t>https://www.linkedin.com/showcase/pplos-production</t>
  </si>
  <si>
    <t>https://twitter.com/base_campberlin/status/1087662323559530496</t>
  </si>
  <si>
    <t>https://www.youtube.com/watch?v=l93S99rkDg4</t>
  </si>
  <si>
    <t>https://www.youtube.com/watch?v=aIukJlB9QFs&amp;feature=youtu.be</t>
  </si>
  <si>
    <t>https://www.marketingdirecto.com/anunciantes-general/medios/el-30-del-contenido-de-bloomberg-se-genera-con-inteligencia-artificial</t>
  </si>
  <si>
    <t>http://www.marketingdirecto.com/ https://www.marketingdirecto.com/digital-general/social-media-marketing/marketingdirecto-com-triunfa-dld-2019-mas-25-millones-impactos</t>
  </si>
  <si>
    <t>https://id.handelsblatt.com/login?service=https%3A%2F%2Fwww.handelsblatt.com%2Funternehmen%2Fit-medien%2Fdigitalkonferenz-dld-scott-galloway-facebook-hat-eine-korrupte-kultur%2F23893690.html&amp;gateway=true</t>
  </si>
  <si>
    <t>https://twitter.com/InsurTechMunich/status/1087660893348028416</t>
  </si>
  <si>
    <t>https://id.handelsblatt.com/login?service=https%3A%2F%2Fwww.handelsblatt.com%2Funternehmen%2Fit-medien%2Fdld19-afrikanische-start-ups-hoffen-auf-den-grossen-durchbruch%2F23891166.html&amp;gateway=true</t>
  </si>
  <si>
    <t>https://www.youtube.com/watch?v=4CyhW1cq1UM&amp;feature=youtu.be</t>
  </si>
  <si>
    <t>https://twitter.com/profgalloway/status/1087166335266754561</t>
  </si>
  <si>
    <t>https://paper.li/tontxita/1366022864?edition_id=40136e30-1e46-11e9-aee0-002590a5ba2d</t>
  </si>
  <si>
    <t>https://twitter.com/WFPInnovation/status/1087381674344808448</t>
  </si>
  <si>
    <t>https://www.wiwo.de/unternehmen/it/digitalkonferenz-dld-viel-mantra-fuer-optimismus-und-mut-aber-wenig-aufbruch/23888250.html</t>
  </si>
  <si>
    <t>https://dach.inspiringfifty.org/dach-2019</t>
  </si>
  <si>
    <t>https://lnkd.in/dbJRiRz</t>
  </si>
  <si>
    <t>https://twitter.com/mkdirecto/status/1087653651215253505</t>
  </si>
  <si>
    <t>https://twitter.com/mkdirecto/status/1087703544378085376</t>
  </si>
  <si>
    <t>https://twitter.com/mkdirecto/status/1087677872158973953</t>
  </si>
  <si>
    <t>https://www.youtube.com/watch?v=MnT_Uz5wQJk</t>
  </si>
  <si>
    <t>https://www.youtube.com/watch?v=Tj4hfpXAP10&amp;feature=youtu.be</t>
  </si>
  <si>
    <t>http://www.handelsblatt.com/23888704.html</t>
  </si>
  <si>
    <t>https://goo.gl/NuCiyL</t>
  </si>
  <si>
    <t>http://www.mediennetzwerk-bayern.de/16074/vertrauen-ist-der-schluessel/</t>
  </si>
  <si>
    <t>https://id.handelsblatt.com/login?service=https%3A%2F%2Fwww.handelsblatt.com%2Funternehmen%2Fit-medien%2Fdigitalkonferenz-dld-europa-sucht-neue-antworten-auf-amazon-und-google%2F23891144.html&amp;gateway=true</t>
  </si>
  <si>
    <t>https://www.netzoekonom.de/2019/01/21/wenn-daten-das-neue-oel-sind-dann-ist-china-die-neue-opec/</t>
  </si>
  <si>
    <t>https://ciokurator.com/2019/01/22/wird-zuckerberg-in-den-facebook-aufsichtsrat-verbannt-9vor9-dld19-digitalnaiv-profgalloway/</t>
  </si>
  <si>
    <t>https://www.flickr.com/short_urls.gne?photoset=aHskQTqfNw</t>
  </si>
  <si>
    <t>https://www.faz.net/aktuell/wirtschaft/netzkonferenz-dld/ist-facebook-noch-zu-retten-frau-sandberg-15996354.html</t>
  </si>
  <si>
    <t>https://www.pinterest.de/pin/270145677634469163/sent/?sfo=1&amp;sender=270145815056485152&amp;invite_code=d2d5aba408bd40ed8fb91ced5dedfb1a</t>
  </si>
  <si>
    <t>https://meedia.de/2019/01/20/scott-galloway-beim-dld-twitter-pinterest-buzzfeed-und-vice-sind-auf-dem-weg-in-die-pleite-sie-wissen-es-nur-noch-nicht/</t>
  </si>
  <si>
    <t>https://twitter.com/Bill_Gross/status/1086986046401847297</t>
  </si>
  <si>
    <t>https://www.horizont.net/medien/nachrichten/pro-sieben-sat-1-chef-max-conze-tv-sender-sollten-nicht-netflix-kopieren-172370?platform=hootsuite</t>
  </si>
  <si>
    <t>https://www.pinterest.com/pin/270145677634470272/</t>
  </si>
  <si>
    <t>https://dld-conference.com/DLDMunich19</t>
  </si>
  <si>
    <t>https://www.youtube.com/watch?v=f_nLtyzdbVs</t>
  </si>
  <si>
    <t>https://www.youtube.com/watch?v=-vbPXbm8eTw&amp;feature=youtu.be</t>
  </si>
  <si>
    <t>https://okt.to/IJnS5H</t>
  </si>
  <si>
    <t>https://www.youtube.com/watch?v=zbHabKniYIQ&amp;feature=youtu.be</t>
  </si>
  <si>
    <t>https://stefanpfeiffer.blog/2019/01/22/9vor9-amazon-google-und-facebook-zerschlagen/</t>
  </si>
  <si>
    <t>https://ne-na.me/2019/01/22/wird-zuckerberg-in-den-facebook-aufsichtsrat-verbannt-9vor9-dld19-digitalnaiv-profgalloway-cio-kurator/</t>
  </si>
  <si>
    <t>https://dld-conference.com/videos/jxGo-yoAf1c</t>
  </si>
  <si>
    <t>http://tweetedtimes.com/v/1156</t>
  </si>
  <si>
    <t>medium.com</t>
  </si>
  <si>
    <t>de-hub.de</t>
  </si>
  <si>
    <t>youtube.com</t>
  </si>
  <si>
    <t>dld-conference.com</t>
  </si>
  <si>
    <t>telefonica.de</t>
  </si>
  <si>
    <t>twitter.com</t>
  </si>
  <si>
    <t>faz.net</t>
  </si>
  <si>
    <t>l2inc.com</t>
  </si>
  <si>
    <t>everis.com</t>
  </si>
  <si>
    <t>linkedin.com</t>
  </si>
  <si>
    <t>marketingdirecto.com</t>
  </si>
  <si>
    <t>marketingdirecto.com marketingdirecto.com</t>
  </si>
  <si>
    <t>handelsblatt.com</t>
  </si>
  <si>
    <t>paper.li</t>
  </si>
  <si>
    <t>wiwo.de</t>
  </si>
  <si>
    <t>inspiringfifty.org</t>
  </si>
  <si>
    <t>lnkd.in</t>
  </si>
  <si>
    <t>goo.gl</t>
  </si>
  <si>
    <t>mediennetzwerk-bayern.de</t>
  </si>
  <si>
    <t>netzoekonom.de</t>
  </si>
  <si>
    <t>ciokurator.com</t>
  </si>
  <si>
    <t>flickr.com</t>
  </si>
  <si>
    <t>pinterest.de</t>
  </si>
  <si>
    <t>meedia.de</t>
  </si>
  <si>
    <t>horizont.net</t>
  </si>
  <si>
    <t>pinterest.com</t>
  </si>
  <si>
    <t>okt.to</t>
  </si>
  <si>
    <t>stefanpfeiffer.blog</t>
  </si>
  <si>
    <t>ne-na.me</t>
  </si>
  <si>
    <t>tweetedtimes.com</t>
  </si>
  <si>
    <t>ai dld19 beautifulbusiness</t>
  </si>
  <si>
    <t>dehubpitchnight dld19</t>
  </si>
  <si>
    <t>dld19</t>
  </si>
  <si>
    <t>dld19 hilacohen womenintech</t>
  </si>
  <si>
    <t>dld19 alu aluatdld</t>
  </si>
  <si>
    <t>dld19 wef19 davos</t>
  </si>
  <si>
    <t>dld19 scoringgirls</t>
  </si>
  <si>
    <t>ai dld19</t>
  </si>
  <si>
    <t>infrastruktur dld19</t>
  </si>
  <si>
    <t>dld19 iwil</t>
  </si>
  <si>
    <t>amazon</t>
  </si>
  <si>
    <t>dld19 d21dg wef19</t>
  </si>
  <si>
    <t>dld19 firesidechat</t>
  </si>
  <si>
    <t>dld19 artificialintelligence technologie kommunikation</t>
  </si>
  <si>
    <t>dld19 fplus</t>
  </si>
  <si>
    <t>inspiringfifty inspiringwomen diversity dld19</t>
  </si>
  <si>
    <t>implementamos saas disruptive ux cloud deeplearning bigdata fintech marketing london mlkday dld19 retailtech retail tech</t>
  </si>
  <si>
    <t>technik innovation dld19 digitalisierung</t>
  </si>
  <si>
    <t>dld19 dld2019 valleyofdeath hardware hardwarestartup artandtech tech startup passioneering engineering</t>
  </si>
  <si>
    <t>galloway dld19 dld2019</t>
  </si>
  <si>
    <t>thefutureisasian</t>
  </si>
  <si>
    <t>dld19 dehubpitchnight</t>
  </si>
  <si>
    <t>dld19 afrika startup lesetipp</t>
  </si>
  <si>
    <t>europe ai dld19</t>
  </si>
  <si>
    <t>firesidechat</t>
  </si>
  <si>
    <t>disabilities disabilityrights awareness employment networking jobseekers neurodiversity connection londonisopen</t>
  </si>
  <si>
    <t>dld19 marketing</t>
  </si>
  <si>
    <t>diversity entrepreneurship dld19</t>
  </si>
  <si>
    <t>food techtuesday disrupthunger dld19</t>
  </si>
  <si>
    <t>disabilities disabilityrights awareness employment networking jobseekers neurodiversity connection londonisopen london autism learningdisabilities dld19</t>
  </si>
  <si>
    <t>dld19 dld</t>
  </si>
  <si>
    <t>amazon aws</t>
  </si>
  <si>
    <t>dld19 facebook</t>
  </si>
  <si>
    <t>erwartungshaltung ki dld19</t>
  </si>
  <si>
    <t>dld19 dmk19</t>
  </si>
  <si>
    <t>facebook dld19</t>
  </si>
  <si>
    <t>europe ai dld19 dld2019</t>
  </si>
  <si>
    <t>firesidechat dld2019 dld19</t>
  </si>
  <si>
    <t>dld brexit nonplatform dld19 dld2019</t>
  </si>
  <si>
    <t>dld19 handelsblatt</t>
  </si>
  <si>
    <t>thefutureisasian dld19</t>
  </si>
  <si>
    <t>amazon pro7 handelsblatt dld19</t>
  </si>
  <si>
    <t>ai dld19 kizentrumbayern ki</t>
  </si>
  <si>
    <t>trust dld19</t>
  </si>
  <si>
    <t>zuckerberg 9vor9 dld19</t>
  </si>
  <si>
    <t>dld dld19</t>
  </si>
  <si>
    <t>womenintech diversity dld19 future</t>
  </si>
  <si>
    <t>courage optimism mondaymotivation dld19</t>
  </si>
  <si>
    <t>dehubpitchnight</t>
  </si>
  <si>
    <t>sleepdetection dld19</t>
  </si>
  <si>
    <t>internet dld19</t>
  </si>
  <si>
    <t>dld twitter pinterest buzzfeed vice dld19 dldconference</t>
  </si>
  <si>
    <t>streaming netflix dld2019 dld19 series film fernsehen tv</t>
  </si>
  <si>
    <t>dld19 facebook google amazon aws zuckerberg 9vor9</t>
  </si>
  <si>
    <t>dld19 facebook google amazon</t>
  </si>
  <si>
    <t>banking dld19</t>
  </si>
  <si>
    <t>trust dld19 mustwatch</t>
  </si>
  <si>
    <t>foodforthought dld19</t>
  </si>
  <si>
    <t>amazon google facebook 9vor9 microsoft dld19</t>
  </si>
  <si>
    <t>zuckerberg 9vor9 dld19 wirtschaft</t>
  </si>
  <si>
    <t>amazon aws dld19</t>
  </si>
  <si>
    <t>amazon dld19 wef19 davos</t>
  </si>
  <si>
    <t>konikukore syntheticcognition science dld19</t>
  </si>
  <si>
    <t>konikukore syntheticcognition dld19 artificialintelligence</t>
  </si>
  <si>
    <t>konikukore syntheticcognition</t>
  </si>
  <si>
    <t>konikukore</t>
  </si>
  <si>
    <t>dld19 renewableenergy</t>
  </si>
  <si>
    <t>quantum dld19</t>
  </si>
  <si>
    <t>quantum</t>
  </si>
  <si>
    <t>ai dld19 wef19 davos</t>
  </si>
  <si>
    <t>amazon aws dld19 wef19 davos</t>
  </si>
  <si>
    <t>dld19 wef19</t>
  </si>
  <si>
    <t>https://pbs.twimg.com/media/DxcAamYWoAIvjbV.jpg</t>
  </si>
  <si>
    <t>https://pbs.twimg.com/media/DxWrx4FXcAIxBIx.jpg</t>
  </si>
  <si>
    <t>https://pbs.twimg.com/media/DxbGe4XUwAAOpPs.jpg</t>
  </si>
  <si>
    <t>https://pbs.twimg.com/media/DxgmxRKXQAE38Aj.jpg</t>
  </si>
  <si>
    <t>https://pbs.twimg.com/media/Dxcp8hKW0AE8O12.jpg</t>
  </si>
  <si>
    <t>https://pbs.twimg.com/media/Dxge_eEWoAA6we8.jpg</t>
  </si>
  <si>
    <t>https://pbs.twimg.com/media/Dxg1KNWXQAA3ElO.jpg</t>
  </si>
  <si>
    <t>https://pbs.twimg.com/media/Dxg-8UiXgAU7KWg.jpg</t>
  </si>
  <si>
    <t>https://pbs.twimg.com/media/DxgSgXBX0AAsRNW.jpg</t>
  </si>
  <si>
    <t>https://pbs.twimg.com/media/DxXbqQHXgAA14Zi.jpg</t>
  </si>
  <si>
    <t>https://pbs.twimg.com/media/DxhDI3bX0AEFIyM.jpg</t>
  </si>
  <si>
    <t>https://pbs.twimg.com/media/Dxdqn5DWoAA5iqH.jpg</t>
  </si>
  <si>
    <t>https://pbs.twimg.com/media/DxhMVlOXgAEtZWP.jpg</t>
  </si>
  <si>
    <t>https://pbs.twimg.com/media/DxbC3dxWsAA5K34.jpg</t>
  </si>
  <si>
    <t>https://pbs.twimg.com/media/DxhRB-iX4AIajfF.jpg</t>
  </si>
  <si>
    <t>https://pbs.twimg.com/media/DxSWzA6XQAAONSh.jpg</t>
  </si>
  <si>
    <t>https://pbs.twimg.com/ext_tw_video_thumb/1087711754170351616/pu/img/QYMUbD97K9ZMnaLE.jpg</t>
  </si>
  <si>
    <t>https://pbs.twimg.com/ext_tw_video_thumb/1087147423690944512/pu/img/Wmgy-2Jq6ACjIBY0.jpg</t>
  </si>
  <si>
    <t>https://pbs.twimg.com/media/Dxhb9e8WwAM9y91.jpg</t>
  </si>
  <si>
    <t>https://pbs.twimg.com/media/DxhkqlFUwAAEtrN.jpg</t>
  </si>
  <si>
    <t>https://pbs.twimg.com/media/DxXNYjpXgAAQvnw.jpg</t>
  </si>
  <si>
    <t>https://pbs.twimg.com/media/DxbsheXWwAIwMh6.jpg</t>
  </si>
  <si>
    <t>https://pbs.twimg.com/media/DxbY7mIWoAEeCvh.jpg</t>
  </si>
  <si>
    <t>https://pbs.twimg.com/media/Dxa8CAeW0AEhtEP.jpg</t>
  </si>
  <si>
    <t>https://pbs.twimg.com/media/Dxa6vGyWsAIAVku.jpg</t>
  </si>
  <si>
    <t>https://pbs.twimg.com/media/DxXbxeVWsAAZ5I_.jpg</t>
  </si>
  <si>
    <t>https://pbs.twimg.com/media/DxbLbWzWsAAnaYM.jpg</t>
  </si>
  <si>
    <t>https://pbs.twimg.com/media/DxbMZlHXcAAGvkr.jpg</t>
  </si>
  <si>
    <t>https://pbs.twimg.com/media/DxbQD3rWkAAdBt9.jpg</t>
  </si>
  <si>
    <t>https://pbs.twimg.com/media/DxbVkolXQAAI7Em.jpg</t>
  </si>
  <si>
    <t>https://pbs.twimg.com/media/Dxf-AYJW0AEwecF.jpg</t>
  </si>
  <si>
    <t>https://pbs.twimg.com/media/C5cRT7pWMAAK2hp.jpg</t>
  </si>
  <si>
    <t>https://pbs.twimg.com/media/DxWHDGjXgAESgyw.jpg</t>
  </si>
  <si>
    <t>https://pbs.twimg.com/media/DxchDHcX0AANrmt.jpg</t>
  </si>
  <si>
    <t>https://pbs.twimg.com/media/DxeqAlpU0AE4to7.jpg</t>
  </si>
  <si>
    <t>https://pbs.twimg.com/media/Dxeo0H3U0AExjSv.jpg</t>
  </si>
  <si>
    <t>https://pbs.twimg.com/media/DxbR4OPXQAA_vlI.jpg</t>
  </si>
  <si>
    <t>https://pbs.twimg.com/media/DxbSpiEXcAA13WM.jpg</t>
  </si>
  <si>
    <t>https://pbs.twimg.com/media/DxikZGuUUAAdCn1.jpg</t>
  </si>
  <si>
    <t>https://pbs.twimg.com/media/DxV1eZKW0AAa8Mt.jpg</t>
  </si>
  <si>
    <t>https://pbs.twimg.com/media/DxWfI2hWwAAZfIL.jpg</t>
  </si>
  <si>
    <t>https://pbs.twimg.com/media/DxexLKXUcAAp17t.jpg</t>
  </si>
  <si>
    <t>https://pbs.twimg.com/media/DxWkfPHWoAESrzt.jpg</t>
  </si>
  <si>
    <t>https://pbs.twimg.com/media/DxRv8oKWsAAF7fB.jpg</t>
  </si>
  <si>
    <t>http://pbs.twimg.com/profile_images/1050412409675046914/FkrGTIH2_normal.jpg</t>
  </si>
  <si>
    <t>http://pbs.twimg.com/profile_images/925044875707535360/0mGjwlih_normal.jpg</t>
  </si>
  <si>
    <t>http://pbs.twimg.com/profile_images/835901301624082434/DKIZM4Ai_normal.jpg</t>
  </si>
  <si>
    <t>http://pbs.twimg.com/profile_images/3085704096/f2c3c707a10a4b3eca56215a4c667448_normal.jpeg</t>
  </si>
  <si>
    <t>http://pbs.twimg.com/profile_images/874276857629290497/wf0dbxsJ_normal.jpg</t>
  </si>
  <si>
    <t>http://pbs.twimg.com/profile_images/881437817087418369/oNteiO0R_normal.jpg</t>
  </si>
  <si>
    <t>http://pbs.twimg.com/profile_images/1030420714799751168/q-_6tVdT_normal.jpg</t>
  </si>
  <si>
    <t>http://pbs.twimg.com/profile_images/1037774346289393664/28PrwHC7_normal.jpg</t>
  </si>
  <si>
    <t>http://pbs.twimg.com/profile_images/1176668883/Tas_Face_small_normal.jpg</t>
  </si>
  <si>
    <t>http://pbs.twimg.com/profile_images/1037614094050832384/Yd_uOno4_normal.jpg</t>
  </si>
  <si>
    <t>http://pbs.twimg.com/profile_images/688993901508595712/2A4g_2V3_normal.png</t>
  </si>
  <si>
    <t>http://pbs.twimg.com/profile_images/942749041758228480/TupBRYOE_normal.jpg</t>
  </si>
  <si>
    <t>http://pbs.twimg.com/profile_images/682218300328161281/wwWox9zS_normal.jpg</t>
  </si>
  <si>
    <t>http://pbs.twimg.com/profile_images/1463555721/sharkeatingpandaeagle_normal.png</t>
  </si>
  <si>
    <t>http://pbs.twimg.com/profile_images/877231654661742592/lIWa2_lD_normal.jpg</t>
  </si>
  <si>
    <t>http://pbs.twimg.com/profile_images/736101034037116930/unQ0yWnm_normal.jpg</t>
  </si>
  <si>
    <t>http://pbs.twimg.com/profile_images/600205644419969024/PEIFYvWC_normal.jpg</t>
  </si>
  <si>
    <t>http://pbs.twimg.com/profile_images/823539129011044352/Xnd_b9tj_normal.jpg</t>
  </si>
  <si>
    <t>http://abs.twimg.com/sticky/default_profile_images/default_profile_normal.png</t>
  </si>
  <si>
    <t>http://pbs.twimg.com/profile_images/864850500088455169/RhrXxWdw_normal.jpg</t>
  </si>
  <si>
    <t>http://pbs.twimg.com/profile_images/3566104038/8a47999ec6e048fb22297aa39080ee86_normal.jpeg</t>
  </si>
  <si>
    <t>http://pbs.twimg.com/profile_images/999619782482640897/iHE5dxAc_normal.jpg</t>
  </si>
  <si>
    <t>http://pbs.twimg.com/profile_images/760272898/DSC00033_normal.JPG</t>
  </si>
  <si>
    <t>http://pbs.twimg.com/profile_images/3081663228/88abc0ec2a86ff1dd93450e6ce519418_normal.jpeg</t>
  </si>
  <si>
    <t>http://pbs.twimg.com/profile_images/989101718037295104/RnavgxFR_normal.jpg</t>
  </si>
  <si>
    <t>http://pbs.twimg.com/profile_images/772791731410665472/wEQoc3dl_normal.jpg</t>
  </si>
  <si>
    <t>http://pbs.twimg.com/profile_images/1019175812627664897/WhLyz-Ec_normal.jpg</t>
  </si>
  <si>
    <t>http://pbs.twimg.com/profile_images/777605190035865600/g1OgkAwv_normal.jpg</t>
  </si>
  <si>
    <t>http://pbs.twimg.com/profile_images/941240896451997696/x5a6yojl_normal.jpg</t>
  </si>
  <si>
    <t>http://pbs.twimg.com/profile_images/717023999398711296/4BRcXOQD_normal.jpg</t>
  </si>
  <si>
    <t>http://pbs.twimg.com/profile_images/1087337562660921345/lXmDwAzf_normal.jpg</t>
  </si>
  <si>
    <t>http://pbs.twimg.com/profile_images/477439590232358913/xbZaJ1Ms_normal.jpeg</t>
  </si>
  <si>
    <t>http://pbs.twimg.com/profile_images/477440204932796419/Ubdok5z2_normal.jpeg</t>
  </si>
  <si>
    <t>http://pbs.twimg.com/profile_images/477443424241463296/bKWNQp65_normal.jpeg</t>
  </si>
  <si>
    <t>http://pbs.twimg.com/profile_images/1834219958/Romy_web_normal.jpg</t>
  </si>
  <si>
    <t>http://pbs.twimg.com/profile_images/1043809751648411648/HeiPDzRk_normal.jpg</t>
  </si>
  <si>
    <t>http://pbs.twimg.com/profile_images/1076489363918389248/wMXbzwy4_normal.jpg</t>
  </si>
  <si>
    <t>http://pbs.twimg.com/profile_images/750702345227501568/-GjKAtau_normal.jpg</t>
  </si>
  <si>
    <t>http://pbs.twimg.com/profile_images/1067032932123070465/1Jubub_-_normal.jpg</t>
  </si>
  <si>
    <t>http://pbs.twimg.com/profile_images/1052311287244283904/PIiPwkfr_normal.jpg</t>
  </si>
  <si>
    <t>http://pbs.twimg.com/profile_images/1085669473430847488/KQKL53C2_normal.jpg</t>
  </si>
  <si>
    <t>http://pbs.twimg.com/profile_images/3296258792/7852b77f95bc153cf32db2ba07fb879c_normal.jpeg</t>
  </si>
  <si>
    <t>http://pbs.twimg.com/profile_images/984025408902397953/ufly33dP_normal.jpg</t>
  </si>
  <si>
    <t>http://pbs.twimg.com/profile_images/1076613841767796736/ToTG7bpg_normal.jpg</t>
  </si>
  <si>
    <t>http://pbs.twimg.com/profile_images/1049632829980758016/mst1fy_e_normal.jpg</t>
  </si>
  <si>
    <t>http://pbs.twimg.com/profile_images/982530166676180993/fou0xrKn_normal.jpg</t>
  </si>
  <si>
    <t>http://pbs.twimg.com/profile_images/751449557691686912/XemNbw72_normal.jpg</t>
  </si>
  <si>
    <t>http://pbs.twimg.com/profile_images/1087149907582935041/yf6vTvqw_normal.jpg</t>
  </si>
  <si>
    <t>http://pbs.twimg.com/profile_images/923983433872920577/coLmvD2z_normal.jpg</t>
  </si>
  <si>
    <t>http://pbs.twimg.com/profile_images/1078019589290819586/BdViXTbB_normal.jpg</t>
  </si>
  <si>
    <t>http://pbs.twimg.com/profile_images/887229370108182528/X9fTsiOe_normal.jpg</t>
  </si>
  <si>
    <t>http://pbs.twimg.com/profile_images/906742702628159488/H-I6JdRp_normal.jpg</t>
  </si>
  <si>
    <t>http://pbs.twimg.com/profile_images/1068765654822596608/1W7LYNRC_normal.jpg</t>
  </si>
  <si>
    <t>http://pbs.twimg.com/profile_images/378800000620056856/36ce8fe5afb430b8b3e3fc45a7ffde67_normal.jpeg</t>
  </si>
  <si>
    <t>http://pbs.twimg.com/profile_images/1076306874759372800/AzQgbrvq_normal.jpg</t>
  </si>
  <si>
    <t>http://pbs.twimg.com/profile_images/733147454757998592/_CmN-q0B_normal.jpg</t>
  </si>
  <si>
    <t>http://pbs.twimg.com/profile_images/820909632105414657/rCG19lPu_normal.jpg</t>
  </si>
  <si>
    <t>http://pbs.twimg.com/profile_images/1035939148199329794/avJf7YSx_normal.jpg</t>
  </si>
  <si>
    <t>http://pbs.twimg.com/profile_images/1046815424225202177/wY0lIQFY_normal.jpg</t>
  </si>
  <si>
    <t>http://pbs.twimg.com/profile_images/884754616029777920/YrtUPQ7g_normal.jpg</t>
  </si>
  <si>
    <t>http://pbs.twimg.com/profile_images/793839490569793536/jKBIMbZP_normal.jpg</t>
  </si>
  <si>
    <t>http://pbs.twimg.com/profile_images/840266898373767168/7tNBOQuN_normal.jpg</t>
  </si>
  <si>
    <t>http://pbs.twimg.com/profile_images/2276476145/syhci9z667uqe9fn0uoo_normal.jpeg</t>
  </si>
  <si>
    <t>http://pbs.twimg.com/profile_images/623192492029022208/Yx-kbGbI_normal.jpg</t>
  </si>
  <si>
    <t>http://pbs.twimg.com/profile_images/1021750757119459328/e0we6gLt_normal.jpg</t>
  </si>
  <si>
    <t>http://pbs.twimg.com/profile_images/1080127915839365120/bduw_6vA_normal.jpg</t>
  </si>
  <si>
    <t>http://pbs.twimg.com/profile_images/852142549800292352/SvosEyQX_normal.jpg</t>
  </si>
  <si>
    <t>http://pbs.twimg.com/profile_images/857976514981355520/QF4t2dPZ_normal.jpg</t>
  </si>
  <si>
    <t>http://pbs.twimg.com/profile_images/799210873604763648/fDJafzSX_normal.jpg</t>
  </si>
  <si>
    <t>http://pbs.twimg.com/profile_images/992830427088982016/rh9YShtl_normal.jpg</t>
  </si>
  <si>
    <t>http://pbs.twimg.com/profile_images/847016533276721152/z9gAkrO5_normal.jpg</t>
  </si>
  <si>
    <t>http://pbs.twimg.com/profile_images/442580660591403008/UsaK6C1-_normal.jpeg</t>
  </si>
  <si>
    <t>http://pbs.twimg.com/profile_images/2680842524/670d37ad52e65bd3fd63266af8afa0aa_normal.png</t>
  </si>
  <si>
    <t>http://pbs.twimg.com/profile_images/963682098614808576/XbhTNDIc_normal.jpg</t>
  </si>
  <si>
    <t>http://pbs.twimg.com/profile_images/864883396006354945/kHdwMbU3_normal.jpg</t>
  </si>
  <si>
    <t>http://pbs.twimg.com/profile_images/1019316878467129344/d9lyktfy_normal.jpg</t>
  </si>
  <si>
    <t>http://pbs.twimg.com/profile_images/3051524219/c767bab24eca22ae4c9d730c72c5a10e_normal.jpeg</t>
  </si>
  <si>
    <t>http://pbs.twimg.com/profile_images/459310596354109441/7SDvEB0-_normal.jpeg</t>
  </si>
  <si>
    <t>http://pbs.twimg.com/profile_images/857019737011781633/Ce19eTKc_normal.jpg</t>
  </si>
  <si>
    <t>http://pbs.twimg.com/profile_images/1008797832785092608/paO50ZES_normal.jpg</t>
  </si>
  <si>
    <t>http://pbs.twimg.com/profile_images/581821098003681280/ym_OIlTB_normal.jpg</t>
  </si>
  <si>
    <t>http://pbs.twimg.com/profile_images/1086013423425601536/Uq3tHdGz_normal.jpg</t>
  </si>
  <si>
    <t>http://pbs.twimg.com/profile_images/519843521587474433/T41m2pAp_normal.jpeg</t>
  </si>
  <si>
    <t>http://pbs.twimg.com/profile_images/917702824225574913/WhG9THts_normal.jpg</t>
  </si>
  <si>
    <t>http://pbs.twimg.com/profile_images/1078545052316651520/8fXf1-HV_normal.jpg</t>
  </si>
  <si>
    <t>http://pbs.twimg.com/profile_images/727462883748143109/F-f8sAwc_normal.jpg</t>
  </si>
  <si>
    <t>http://pbs.twimg.com/profile_images/995962546908786688/WTYlAI7b_normal.jpg</t>
  </si>
  <si>
    <t>http://pbs.twimg.com/profile_images/744506260930760704/NQVnWAgf_normal.jpg</t>
  </si>
  <si>
    <t>http://pbs.twimg.com/profile_images/378800000606670856/912fc86d922894263fdd1ff9a9ab68a8_normal.jpeg</t>
  </si>
  <si>
    <t>http://pbs.twimg.com/profile_images/720865501241409536/SM5wmIhm_normal.jpg</t>
  </si>
  <si>
    <t>http://pbs.twimg.com/profile_images/785526220955848709/9bBpJsRX_normal.jpg</t>
  </si>
  <si>
    <t>http://pbs.twimg.com/profile_images/1013731825871704064/eItldjDx_normal.jpg</t>
  </si>
  <si>
    <t>http://pbs.twimg.com/profile_images/1076060153831669762/vJlxxtxE_normal.jpg</t>
  </si>
  <si>
    <t>http://pbs.twimg.com/profile_images/862591723972767745/tjZnLAAP_normal.jpg</t>
  </si>
  <si>
    <t>http://pbs.twimg.com/profile_images/754442521338585088/m_dRHN8h_normal.jpg</t>
  </si>
  <si>
    <t>http://pbs.twimg.com/profile_images/1057304603484663809/RpACNa-l_normal.jpg</t>
  </si>
  <si>
    <t>http://pbs.twimg.com/profile_images/1065708981103022080/LHBdn3Im_normal.jpg</t>
  </si>
  <si>
    <t>http://pbs.twimg.com/profile_images/871812417793273856/gK8sBcH7_normal.jpg</t>
  </si>
  <si>
    <t>http://pbs.twimg.com/profile_images/1081528847261224960/Nse398c0_normal.jpg</t>
  </si>
  <si>
    <t>http://pbs.twimg.com/profile_images/706868384672124931/t43Yk_YQ_normal.jpg</t>
  </si>
  <si>
    <t>http://pbs.twimg.com/profile_images/788047526670766081/TraQSxjX_normal.jpg</t>
  </si>
  <si>
    <t>http://pbs.twimg.com/profile_images/1013692240940724224/ptSF7hPA_normal.jpg</t>
  </si>
  <si>
    <t>http://pbs.twimg.com/profile_images/550741947388686336/kltgfz2w_normal.jpeg</t>
  </si>
  <si>
    <t>http://pbs.twimg.com/profile_images/1983216255/KfW_normal.jpg</t>
  </si>
  <si>
    <t>http://pbs.twimg.com/profile_images/643020582188130304/nh8hXpkM_normal.jpg</t>
  </si>
  <si>
    <t>http://pbs.twimg.com/profile_images/882526498795683841/H7CPOuii_normal.jpg</t>
  </si>
  <si>
    <t>http://pbs.twimg.com/profile_images/1037252310014013440/UJChM9wR_normal.jpg</t>
  </si>
  <si>
    <t>http://pbs.twimg.com/profile_images/1084626466913116161/sESf0jvG_normal.jpg</t>
  </si>
  <si>
    <t>http://pbs.twimg.com/profile_images/1538879395/L1003461_normal.jpg</t>
  </si>
  <si>
    <t>http://pbs.twimg.com/profile_images/448052517553721345/v1n08ycC_normal.jpeg</t>
  </si>
  <si>
    <t>http://pbs.twimg.com/profile_images/66773901/dld_normal.png</t>
  </si>
  <si>
    <t>http://pbs.twimg.com/profile_images/873178619530534913/tPGa2H56_normal.jpg</t>
  </si>
  <si>
    <t>http://pbs.twimg.com/profile_images/962704887724347394/CV7j0Bs8_normal.jpg</t>
  </si>
  <si>
    <t>http://pbs.twimg.com/profile_images/720616444099194880/GfP31VjV_normal.jpg</t>
  </si>
  <si>
    <t>http://pbs.twimg.com/profile_images/1083511967963328513/o-Q8XIjQ_normal.jpg</t>
  </si>
  <si>
    <t>http://pbs.twimg.com/profile_images/899581768701026306/nQDoyAJa_normal.jpg</t>
  </si>
  <si>
    <t>http://pbs.twimg.com/profile_images/1061271368522743810/Zw75GH-u_normal.jpg</t>
  </si>
  <si>
    <t>http://pbs.twimg.com/profile_images/486567603909840896/RF3aG1E8_normal.jpeg</t>
  </si>
  <si>
    <t>http://pbs.twimg.com/profile_images/246496588/HIA_09_3_normal.jpg</t>
  </si>
  <si>
    <t>http://pbs.twimg.com/profile_images/464548781371822080/5dZw2Q74_normal.jpeg</t>
  </si>
  <si>
    <t>http://pbs.twimg.com/profile_images/811152579753312256/6_wPmzHg_normal.jpg</t>
  </si>
  <si>
    <t>http://pbs.twimg.com/profile_images/759716817233285120/GCrWMyf__normal.jpg</t>
  </si>
  <si>
    <t>http://pbs.twimg.com/profile_images/1067472695930077185/NsY1ReaL_normal.jpg</t>
  </si>
  <si>
    <t>http://pbs.twimg.com/profile_images/743114590209355776/3zLms4Ys_normal.jpg</t>
  </si>
  <si>
    <t>http://pbs.twimg.com/profile_images/768146215703719936/sDOBvaTr_normal.jpg</t>
  </si>
  <si>
    <t>http://pbs.twimg.com/profile_images/557828588754329600/7fyzsOm8_normal.jpeg</t>
  </si>
  <si>
    <t>http://pbs.twimg.com/profile_images/378800000584852770/256162cd0453809b94900e850dc6809b_normal.png</t>
  </si>
  <si>
    <t>http://pbs.twimg.com/profile_images/1384988165/pic_normal.jpg</t>
  </si>
  <si>
    <t>http://pbs.twimg.com/profile_images/742999695098777600/8jtRMAxB_normal.jpg</t>
  </si>
  <si>
    <t>http://pbs.twimg.com/profile_images/524243823451308034/Q-7M6yoB_normal.jpeg</t>
  </si>
  <si>
    <t>http://pbs.twimg.com/profile_images/992989946758684672/f-g4ccC__normal.jpg</t>
  </si>
  <si>
    <t>http://pbs.twimg.com/profile_images/939952863345893376/OdT1INkN_normal.jpg</t>
  </si>
  <si>
    <t>http://pbs.twimg.com/profile_images/928217471496151040/az3UVjjI_normal.jpg</t>
  </si>
  <si>
    <t>http://pbs.twimg.com/profile_images/3095113238/6bcc14d452001227b7520849bb3b9a1c_normal.png</t>
  </si>
  <si>
    <t>http://pbs.twimg.com/profile_images/757625746907160576/IzdU5XkV_normal.jpg</t>
  </si>
  <si>
    <t>http://pbs.twimg.com/profile_images/1064235369665835008/Ey7qsA0I_normal.jpg</t>
  </si>
  <si>
    <t>http://pbs.twimg.com/profile_images/3225628270/b2799e2e1962b7e8fbec6acd985e6510_normal.jpeg</t>
  </si>
  <si>
    <t>http://pbs.twimg.com/profile_images/637240653404106752/BXjOrIIS_normal.jpg</t>
  </si>
  <si>
    <t>http://pbs.twimg.com/profile_images/891624064011382784/BYK-7Zxq_normal.jpg</t>
  </si>
  <si>
    <t>http://pbs.twimg.com/profile_images/988555977371848706/vGpq8s61_normal.jpg</t>
  </si>
  <si>
    <t>http://pbs.twimg.com/profile_images/956034812216791040/n7HmXYpp_normal.jpg</t>
  </si>
  <si>
    <t>http://pbs.twimg.com/profile_images/747167011222978560/nfc-lIi1_normal.jpg</t>
  </si>
  <si>
    <t>http://pbs.twimg.com/profile_images/922251315723485184/sNWb8Wu7_normal.jpg</t>
  </si>
  <si>
    <t>http://pbs.twimg.com/profile_images/1022123114342301702/uV-xRQPm_normal.jpg</t>
  </si>
  <si>
    <t>http://pbs.twimg.com/profile_images/878557427892965376/vqxfxElb_normal.jpg</t>
  </si>
  <si>
    <t>http://pbs.twimg.com/profile_images/457839866294726656/u-aQ3w9-_normal.jpeg</t>
  </si>
  <si>
    <t>http://pbs.twimg.com/profile_images/1055481860904701952/jcfQAl6x_normal.jpg</t>
  </si>
  <si>
    <t>http://pbs.twimg.com/profile_images/1498313865/image_normal.jpg</t>
  </si>
  <si>
    <t>http://pbs.twimg.com/profile_images/1023614657565622272/pUfZw3X0_normal.jpg</t>
  </si>
  <si>
    <t>http://pbs.twimg.com/profile_images/1028745228528885762/aJgIyTt-_normal.jpg</t>
  </si>
  <si>
    <t>http://pbs.twimg.com/profile_images/1006210948636397568/sPao2ORa_normal.jpg</t>
  </si>
  <si>
    <t>http://pbs.twimg.com/profile_images/909670828543012865/0hPa5TBg_normal.jpg</t>
  </si>
  <si>
    <t>http://pbs.twimg.com/profile_images/777868818995699712/nIccnJQv_normal.jpg</t>
  </si>
  <si>
    <t>http://pbs.twimg.com/profile_images/652616895326085120/XDaw1ti3_normal.jpg</t>
  </si>
  <si>
    <t>http://pbs.twimg.com/profile_images/980981199450595328/hiMRUdRi_normal.jpg</t>
  </si>
  <si>
    <t>http://pbs.twimg.com/profile_images/1084974589036380160/Z1-ZkMT9_normal.jpg</t>
  </si>
  <si>
    <t>http://pbs.twimg.com/profile_images/979327429817913344/-HoLoyzn_normal.jpg</t>
  </si>
  <si>
    <t>http://pbs.twimg.com/profile_images/662194323/twitter_normal.gif</t>
  </si>
  <si>
    <t>http://pbs.twimg.com/profile_images/378800000679628965/dbe03e21d3138509bfa15b3d7b4fef50_normal.jpeg</t>
  </si>
  <si>
    <t>http://pbs.twimg.com/profile_images/535756069293654017/praLaoaY_normal.jpeg</t>
  </si>
  <si>
    <t>http://pbs.twimg.com/profile_images/510157850174586880/OYspi45M_normal.jpeg</t>
  </si>
  <si>
    <t>http://pbs.twimg.com/profile_images/486271863220215809/8iapFZJO_normal.jpeg</t>
  </si>
  <si>
    <t>http://pbs.twimg.com/profile_images/264971169/Bill_Gross_Thumbnail_normal.jpg</t>
  </si>
  <si>
    <t>http://pbs.twimg.com/profile_images/981981022056165376/keQTS5OS_normal.jpg</t>
  </si>
  <si>
    <t>https://twitter.com/#!/_houseofbb/status/1087300846247923713</t>
  </si>
  <si>
    <t>https://twitter.com/#!/dehubinitiative/status/1087375725236314113</t>
  </si>
  <si>
    <t>https://twitter.com/#!/rachelbotsman/status/1087338304767447040</t>
  </si>
  <si>
    <t>https://twitter.com/#!/woodstock3/status/1087006831220793344</t>
  </si>
  <si>
    <t>https://twitter.com/#!/alueducation/status/1086964213589962752</t>
  </si>
  <si>
    <t>https://twitter.com/#!/munsecconf/status/1087367334258491392</t>
  </si>
  <si>
    <t>https://twitter.com/#!/p7s1group/status/1087273918468186112</t>
  </si>
  <si>
    <t>https://twitter.com/#!/changeling_1/status/1087648167213056000</t>
  </si>
  <si>
    <t>https://twitter.com/#!/gpalfinger/status/1087274610561871872</t>
  </si>
  <si>
    <t>https://twitter.com/#!/emundogmbh/status/1087649494878048256</t>
  </si>
  <si>
    <t>https://twitter.com/#!/echtzeitreise/status/1087649762080374784</t>
  </si>
  <si>
    <t>https://twitter.com/#!/samuelward_/status/1087653323770081280</t>
  </si>
  <si>
    <t>https://twitter.com/#!/clintvs/status/1087653773223157760</t>
  </si>
  <si>
    <t>https://twitter.com/#!/mottefred/status/1087655645359280128</t>
  </si>
  <si>
    <t>https://twitter.com/#!/signoffparis/status/1087655672039305217</t>
  </si>
  <si>
    <t>https://twitter.com/#!/fzuhrt/status/1087657254579568640</t>
  </si>
  <si>
    <t>https://twitter.com/#!/rohitshorey/status/1087657723842478080</t>
  </si>
  <si>
    <t>https://twitter.com/#!/pantaloni75/status/1087658725421318146</t>
  </si>
  <si>
    <t>https://twitter.com/#!/suzehaworth/status/1087661018166247426</t>
  </si>
  <si>
    <t>https://twitter.com/#!/base_campberlin/status/1087662323559530496</t>
  </si>
  <si>
    <t>https://twitter.com/#!/hansensabine/status/1087383970529067008</t>
  </si>
  <si>
    <t>https://twitter.com/#!/gabized/status/1087662800049192960</t>
  </si>
  <si>
    <t>https://twitter.com/#!/sujeetpi/status/1087663295786598401</t>
  </si>
  <si>
    <t>https://twitter.com/#!/gerhardkuerner/status/1087664157011443713</t>
  </si>
  <si>
    <t>https://twitter.com/#!/paolofabrizio71/status/1087666137943412737</t>
  </si>
  <si>
    <t>https://twitter.com/#!/wnsgh9405/status/1087667334993477632</t>
  </si>
  <si>
    <t>https://twitter.com/#!/handelsblatt/status/1087668118464483328</t>
  </si>
  <si>
    <t>https://twitter.com/#!/andreasofthings/status/1087669951937298434</t>
  </si>
  <si>
    <t>https://twitter.com/#!/shamy786/status/1087671060697354240</t>
  </si>
  <si>
    <t>https://twitter.com/#!/rollidriver/status/1087671102246215680</t>
  </si>
  <si>
    <t>https://twitter.com/#!/anujpm/status/1087672327297413121</t>
  </si>
  <si>
    <t>https://twitter.com/#!/happel/status/1087672340039811072</t>
  </si>
  <si>
    <t>https://twitter.com/#!/up_nord/status/1087673255408922625</t>
  </si>
  <si>
    <t>https://twitter.com/#!/gidingayri/status/1087674061864333312</t>
  </si>
  <si>
    <t>https://twitter.com/#!/mirjam_stegherr/status/1087674191715938305</t>
  </si>
  <si>
    <t>https://twitter.com/#!/gruenderszene/status/1087674477033459712</t>
  </si>
  <si>
    <t>https://twitter.com/#!/onetoone_de/status/1087674501620531200</t>
  </si>
  <si>
    <t>https://twitter.com/#!/killersteff/status/1087672817146122241</t>
  </si>
  <si>
    <t>https://twitter.com/#!/killersteff/status/1087674697368698886</t>
  </si>
  <si>
    <t>https://twitter.com/#!/faz_net/status/1087674788892606464</t>
  </si>
  <si>
    <t>https://twitter.com/#!/faz_wirtschaft/status/1087674790121558016</t>
  </si>
  <si>
    <t>https://twitter.com/#!/faz_finance/status/1087674791065239553</t>
  </si>
  <si>
    <t>https://twitter.com/#!/stuehm/status/1087674970820542464</t>
  </si>
  <si>
    <t>https://twitter.com/#!/donatoci/status/1087675242682699778</t>
  </si>
  <si>
    <t>https://twitter.com/#!/thomasseidler4/status/1087675792618856453</t>
  </si>
  <si>
    <t>https://twitter.com/#!/singhyuvraj/status/1087675819504340992</t>
  </si>
  <si>
    <t>https://twitter.com/#!/actualicia/status/1087676346439028738</t>
  </si>
  <si>
    <t>https://twitter.com/#!/assanepdx/status/1087677080198729728</t>
  </si>
  <si>
    <t>https://twitter.com/#!/investors_life/status/1087677401113473024</t>
  </si>
  <si>
    <t>https://twitter.com/#!/wangche86322343/status/1087677715304525824</t>
  </si>
  <si>
    <t>https://twitter.com/#!/hddoger/status/1087677740847849474</t>
  </si>
  <si>
    <t>https://twitter.com/#!/annewill/status/1087678050555359232</t>
  </si>
  <si>
    <t>https://twitter.com/#!/135sara/status/1087678718234034176</t>
  </si>
  <si>
    <t>https://twitter.com/#!/statistikvirtuo/status/1087679220002762753</t>
  </si>
  <si>
    <t>https://twitter.com/#!/hermannarnold/status/1087679964269461504</t>
  </si>
  <si>
    <t>https://twitter.com/#!/hanjo_gergs/status/1087681294778228736</t>
  </si>
  <si>
    <t>https://twitter.com/#!/judithmwilliams/status/1087681591332216832</t>
  </si>
  <si>
    <t>https://twitter.com/#!/rodoprawo/status/1087681764410212353</t>
  </si>
  <si>
    <t>https://twitter.com/#!/rodoprawo/status/1087681875542462464</t>
  </si>
  <si>
    <t>https://twitter.com/#!/annkristin_s_/status/1087663230233833473</t>
  </si>
  <si>
    <t>https://twitter.com/#!/meinmittelstand/status/1087684951842131968</t>
  </si>
  <si>
    <t>https://twitter.com/#!/syakirharis25/status/1087686878164205569</t>
  </si>
  <si>
    <t>https://twitter.com/#!/hansamann/status/1087686982761877504</t>
  </si>
  <si>
    <t>https://twitter.com/#!/burtonlee/status/1087687368969052162</t>
  </si>
  <si>
    <t>https://twitter.com/#!/jamierusso/status/1087687513613975553</t>
  </si>
  <si>
    <t>https://twitter.com/#!/baldoitaly/status/1087687739452125184</t>
  </si>
  <si>
    <t>https://twitter.com/#!/jhernanper/status/1087672045675204608</t>
  </si>
  <si>
    <t>https://twitter.com/#!/jhernanper/status/1087688373496659969</t>
  </si>
  <si>
    <t>https://twitter.com/#!/seproh/status/1087688791240962048</t>
  </si>
  <si>
    <t>https://twitter.com/#!/ramezi/status/1087690288569683972</t>
  </si>
  <si>
    <t>https://twitter.com/#!/sharmars003/status/1087691108333826048</t>
  </si>
  <si>
    <t>https://twitter.com/#!/mw_readwrite/status/1087693694696865792</t>
  </si>
  <si>
    <t>https://twitter.com/#!/bmz_bund/status/1087672125933133827</t>
  </si>
  <si>
    <t>https://twitter.com/#!/ikarabasz/status/1087694729666588673</t>
  </si>
  <si>
    <t>https://twitter.com/#!/duncancmartin/status/1087695122945449984</t>
  </si>
  <si>
    <t>https://twitter.com/#!/artuskg/status/1087691990442090496</t>
  </si>
  <si>
    <t>https://twitter.com/#!/artuskg/status/1087695284732391424</t>
  </si>
  <si>
    <t>https://twitter.com/#!/ersinsny/status/1087695313979277313</t>
  </si>
  <si>
    <t>https://twitter.com/#!/drnic1/status/1087695871083450369</t>
  </si>
  <si>
    <t>https://twitter.com/#!/aagave/status/1087696283534536704</t>
  </si>
  <si>
    <t>https://twitter.com/#!/dellis52426813/status/1087697198962409474</t>
  </si>
  <si>
    <t>https://twitter.com/#!/hawarhelp/status/1087639671302168576</t>
  </si>
  <si>
    <t>https://twitter.com/#!/quizbold/status/1087697224467914753</t>
  </si>
  <si>
    <t>https://twitter.com/#!/tontxita/status/1087697512738291712</t>
  </si>
  <si>
    <t>https://twitter.com/#!/johannaxmaria/status/1087016414572171264</t>
  </si>
  <si>
    <t>https://twitter.com/#!/ameliatigg/status/1087697810680672256</t>
  </si>
  <si>
    <t>https://twitter.com/#!/abdiomartv/status/1087698068298964994</t>
  </si>
  <si>
    <t>https://twitter.com/#!/_hilonet/status/1087698506675036160</t>
  </si>
  <si>
    <t>https://twitter.com/#!/expertpeer/status/1087693138347638784</t>
  </si>
  <si>
    <t>https://twitter.com/#!/andrewmorrisuk/status/1087698705338241024</t>
  </si>
  <si>
    <t>https://twitter.com/#!/ericscherer/status/1087455076812275713</t>
  </si>
  <si>
    <t>https://twitter.com/#!/cabdeplage/status/1087698718642573315</t>
  </si>
  <si>
    <t>https://twitter.com/#!/akumamon2/status/1087699157240803328</t>
  </si>
  <si>
    <t>https://twitter.com/#!/kroker/status/1087294639491682304</t>
  </si>
  <si>
    <t>https://twitter.com/#!/osk_germany/status/1087699256725700608</t>
  </si>
  <si>
    <t>https://twitter.com/#!/kimjs_coffee/status/1087699313554219010</t>
  </si>
  <si>
    <t>https://twitter.com/#!/alles_anna/status/1087701197920849920</t>
  </si>
  <si>
    <t>https://twitter.com/#!/dendrola_gue/status/1087701776655110150</t>
  </si>
  <si>
    <t>https://twitter.com/#!/openexchange/status/1087703253003964418</t>
  </si>
  <si>
    <t>https://twitter.com/#!/donatoci/status/1087674033452261376</t>
  </si>
  <si>
    <t>https://twitter.com/#!/hrfortmann/status/1087703935358504963</t>
  </si>
  <si>
    <t>https://twitter.com/#!/binita_mp/status/1087704384031592448</t>
  </si>
  <si>
    <t>https://twitter.com/#!/robertoagodinez/status/1087706496669020160</t>
  </si>
  <si>
    <t>https://twitter.com/#!/babun1515/status/1087707138930237441</t>
  </si>
  <si>
    <t>https://twitter.com/#!/reginakoerner/status/1087707233868234752</t>
  </si>
  <si>
    <t>https://twitter.com/#!/edu_spano/status/1087708212391018504</t>
  </si>
  <si>
    <t>https://twitter.com/#!/nothing_to_add/status/1087708419585388544</t>
  </si>
  <si>
    <t>https://twitter.com/#!/siamacalexander/status/1087708466293166080</t>
  </si>
  <si>
    <t>https://twitter.com/#!/mpenae_2/status/1087708831378010114</t>
  </si>
  <si>
    <t>https://twitter.com/#!/mpenae_2/status/1087709453267488768</t>
  </si>
  <si>
    <t>https://twitter.com/#!/r1b1vraevgogir3/status/1087710025890627586</t>
  </si>
  <si>
    <t>https://twitter.com/#!/mkdirecto/status/1087653651215253505</t>
  </si>
  <si>
    <t>https://twitter.com/#!/mkdirecto/status/1087677872158973953</t>
  </si>
  <si>
    <t>https://twitter.com/#!/jpiedrahita/status/1087710230987898888</t>
  </si>
  <si>
    <t>https://twitter.com/#!/jpiedrahita/status/1087707921226584066</t>
  </si>
  <si>
    <t>https://twitter.com/#!/jpiedrahita/status/1087709605210349569</t>
  </si>
  <si>
    <t>https://twitter.com/#!/deutschepostdhl/status/1086659219263291393</t>
  </si>
  <si>
    <t>https://twitter.com/#!/dhlglobal/status/1087711777184538626</t>
  </si>
  <si>
    <t>https://twitter.com/#!/medien360g/status/1087712556188385280</t>
  </si>
  <si>
    <t>https://twitter.com/#!/kaibaumgartner/status/1087378605372526595</t>
  </si>
  <si>
    <t>https://twitter.com/#!/kaibaumgartner/status/1087312177038544896</t>
  </si>
  <si>
    <t>https://twitter.com/#!/kaibaumgartner/status/1087713364397223936</t>
  </si>
  <si>
    <t>https://twitter.com/#!/gditom/status/1086926652477763585</t>
  </si>
  <si>
    <t>https://twitter.com/#!/ioggstream/status/1087713693591314432</t>
  </si>
  <si>
    <t>https://twitter.com/#!/pramakrishna/status/1087715178765058049</t>
  </si>
  <si>
    <t>https://twitter.com/#!/bweddeling/status/1087461307564068867</t>
  </si>
  <si>
    <t>https://twitter.com/#!/dalbrecht389/status/1087715470617296899</t>
  </si>
  <si>
    <t>https://twitter.com/#!/paragkhanna/status/1087148124815020032</t>
  </si>
  <si>
    <t>https://twitter.com/#!/snsadvtg/status/1087716718808584193</t>
  </si>
  <si>
    <t>https://twitter.com/#!/mediennetzwerkb/status/1087717227640614912</t>
  </si>
  <si>
    <t>https://twitter.com/#!/aaalee/status/1087717622416838656</t>
  </si>
  <si>
    <t>https://twitter.com/#!/eastofaden/status/1087719200389386240</t>
  </si>
  <si>
    <t>https://twitter.com/#!/alexdemling/status/1087656280746049537</t>
  </si>
  <si>
    <t>https://twitter.com/#!/mpaunzrif/status/1087719360481906688</t>
  </si>
  <si>
    <t>https://twitter.com/#!/glennr1809/status/1087719931590922242</t>
  </si>
  <si>
    <t>https://twitter.com/#!/fortiss/status/1087721603226656776</t>
  </si>
  <si>
    <t>https://twitter.com/#!/raquellezuzarte/status/1087722150818131968</t>
  </si>
  <si>
    <t>https://twitter.com/#!/thecreactivist/status/1087725018656768000</t>
  </si>
  <si>
    <t>https://twitter.com/#!/datenoekonomie/status/1087726485576826882</t>
  </si>
  <si>
    <t>https://twitter.com/#!/rkeuper/status/1087726664744910851</t>
  </si>
  <si>
    <t>https://twitter.com/#!/kfw/status/1087726745116164096</t>
  </si>
  <si>
    <t>https://twitter.com/#!/holgerschmidt/status/1087415247126839297</t>
  </si>
  <si>
    <t>https://twitter.com/#!/martingaedt/status/1087681455461937152</t>
  </si>
  <si>
    <t>https://twitter.com/#!/martingaedt/status/1087727084846366721</t>
  </si>
  <si>
    <t>https://twitter.com/#!/ciokurator/status/1087729994409934849</t>
  </si>
  <si>
    <t>https://twitter.com/#!/veusdas/status/1087730688110067713</t>
  </si>
  <si>
    <t>https://twitter.com/#!/doggonegiirl/status/1087732045055512578</t>
  </si>
  <si>
    <t>https://twitter.com/#!/gnispen/status/1087732479048540162</t>
  </si>
  <si>
    <t>https://twitter.com/#!/dldconference/status/1087000716659642368</t>
  </si>
  <si>
    <t>https://twitter.com/#!/gabized/status/1087655022068928512</t>
  </si>
  <si>
    <t>https://twitter.com/#!/dldconference/status/1087316496412565506</t>
  </si>
  <si>
    <t>https://twitter.com/#!/dldconference/status/1087294967985377280</t>
  </si>
  <si>
    <t>https://twitter.com/#!/dldconference/status/1087263114368819202</t>
  </si>
  <si>
    <t>https://twitter.com/#!/dldconference/status/1087261690335514624</t>
  </si>
  <si>
    <t>https://twitter.com/#!/dldconference/status/1087270636211355649</t>
  </si>
  <si>
    <t>https://twitter.com/#!/dldconference/status/1087016540027961349</t>
  </si>
  <si>
    <t>https://twitter.com/#!/stephanscherzer/status/1087280058773966848</t>
  </si>
  <si>
    <t>https://twitter.com/#!/dldconference/status/1087676058822938624</t>
  </si>
  <si>
    <t>https://twitter.com/#!/dldconference/status/1087734295211503617</t>
  </si>
  <si>
    <t>https://twitter.com/#!/michaeljohng/status/1087281105961656320</t>
  </si>
  <si>
    <t>https://twitter.com/#!/michaeljohng/status/1087285146775113728</t>
  </si>
  <si>
    <t>https://twitter.com/#!/konikutech/status/1087735821673746432</t>
  </si>
  <si>
    <t>https://twitter.com/#!/ismailzain/status/1087738085704650753</t>
  </si>
  <si>
    <t>https://twitter.com/#!/markon56/status/1087739202945642498</t>
  </si>
  <si>
    <t>https://twitter.com/#!/befani/status/1087739747366330374</t>
  </si>
  <si>
    <t>https://twitter.com/#!/kaidiekmann/status/1087396732927905792</t>
  </si>
  <si>
    <t>https://twitter.com/#!/mrblazingsaddle/status/1087740631269683200</t>
  </si>
  <si>
    <t>https://twitter.com/#!/robf1uk/status/1087742049758121984</t>
  </si>
  <si>
    <t>https://twitter.com/#!/alexkopelyan/status/1087291192361058304</t>
  </si>
  <si>
    <t>https://twitter.com/#!/onikuo/status/1087736008848732161</t>
  </si>
  <si>
    <t>https://twitter.com/#!/ryanbethencourt/status/1087743006608781312</t>
  </si>
  <si>
    <t>https://twitter.com/#!/d_elms/status/1087743107368607746</t>
  </si>
  <si>
    <t>https://twitter.com/#!/noodyabdelnour/status/1087744830338408449</t>
  </si>
  <si>
    <t>https://twitter.com/#!/veryoddrequest/status/1087747291237236737</t>
  </si>
  <si>
    <t>https://twitter.com/#!/andreasboes/status/1086976773550731264</t>
  </si>
  <si>
    <t>https://twitter.com/#!/digitalnaiv/status/1087705228139466752</t>
  </si>
  <si>
    <t>https://twitter.com/#!/digitalnaiv/status/1087709849494978561</t>
  </si>
  <si>
    <t>https://twitter.com/#!/digitalnaiv/status/1087724097306529801</t>
  </si>
  <si>
    <t>https://twitter.com/#!/chartwell_ideas/status/1087750967016259584</t>
  </si>
  <si>
    <t>https://twitter.com/#!/aaronburke6/status/1087753052323491840</t>
  </si>
  <si>
    <t>https://twitter.com/#!/redkitesmoney/status/1087753533850570752</t>
  </si>
  <si>
    <t>https://twitter.com/#!/eargollo/status/1087753924533088256</t>
  </si>
  <si>
    <t>https://twitter.com/#!/usv/status/1087756977428672513</t>
  </si>
  <si>
    <t>https://twitter.com/#!/faridmk/status/1087759483965714432</t>
  </si>
  <si>
    <t>https://twitter.com/#!/de_kinemathek/status/1087760592184766464</t>
  </si>
  <si>
    <t>https://twitter.com/#!/digitalnaiv/status/1087750185973964800</t>
  </si>
  <si>
    <t>https://twitter.com/#!/gsohn/status/1087730136215154688</t>
  </si>
  <si>
    <t>https://twitter.com/#!/gsohn/status/1087730976309030912</t>
  </si>
  <si>
    <t>https://twitter.com/#!/gsohn/status/1087767125874364416</t>
  </si>
  <si>
    <t>https://twitter.com/#!/multi_streaming/status/1087768081865326592</t>
  </si>
  <si>
    <t>https://twitter.com/#!/roopeshdhara/status/1087771901735378946</t>
  </si>
  <si>
    <t>https://twitter.com/#!/liberalemoderne/status/1087773588134993921</t>
  </si>
  <si>
    <t>https://twitter.com/#!/minimalstaat/status/1087773988389048329</t>
  </si>
  <si>
    <t>https://twitter.com/#!/leumius/status/1087775725506093056</t>
  </si>
  <si>
    <t>https://twitter.com/#!/digitaltransf11/status/1087776732965453824</t>
  </si>
  <si>
    <t>https://twitter.com/#!/ferran_aznar/status/1087777196419268609</t>
  </si>
  <si>
    <t>https://twitter.com/#!/traiandoc/status/1087777791322542080</t>
  </si>
  <si>
    <t>https://twitter.com/#!/thierry_kame/status/1087778346237333504</t>
  </si>
  <si>
    <t>https://twitter.com/#!/joannashields/status/1087778354411917313</t>
  </si>
  <si>
    <t>https://twitter.com/#!/rosemarymutunke/status/1087782662142599169</t>
  </si>
  <si>
    <t>https://twitter.com/#!/angelopolotto/status/1087784622036078593</t>
  </si>
  <si>
    <t>https://twitter.com/#!/rachelbotsman/status/1087014496261099525</t>
  </si>
  <si>
    <t>https://twitter.com/#!/tmuellerdouglas/status/1087726959482863618</t>
  </si>
  <si>
    <t>https://twitter.com/#!/sharetrustb2b/status/1087784638943318021</t>
  </si>
  <si>
    <t>https://twitter.com/#!/woodgillian/status/1087786111890382848</t>
  </si>
  <si>
    <t>https://twitter.com/#!/eitdigitalaccel/status/1087617119011983360</t>
  </si>
  <si>
    <t>https://twitter.com/#!/mesosphere/status/1087786353167724544</t>
  </si>
  <si>
    <t>https://twitter.com/#!/zuperpie/status/1087786928609677312</t>
  </si>
  <si>
    <t>https://twitter.com/#!/farbodsaraf/status/1087424694377242624</t>
  </si>
  <si>
    <t>https://twitter.com/#!/fararizky15/status/1087786961559945216</t>
  </si>
  <si>
    <t>https://twitter.com/#!/brainlab/status/1086923375988097024</t>
  </si>
  <si>
    <t>https://twitter.com/#!/joannashields/status/1087778283532443648</t>
  </si>
  <si>
    <t>https://twitter.com/#!/drfluorine/status/1087788390358138880</t>
  </si>
  <si>
    <t>https://twitter.com/#!/socialalex/status/1087792008666718215</t>
  </si>
  <si>
    <t>https://twitter.com/#!/langenegger/status/1087792260559880192</t>
  </si>
  <si>
    <t>https://twitter.com/#!/profgalloway/status/1087374538608922624</t>
  </si>
  <si>
    <t>https://twitter.com/#!/digitalnaiv/status/1087688150384820224</t>
  </si>
  <si>
    <t>https://twitter.com/#!/digitalnaiv/status/1087707745107759104</t>
  </si>
  <si>
    <t>https://twitter.com/#!/bonnerblogs/status/1087793418267447297</t>
  </si>
  <si>
    <t>https://twitter.com/#!/digitalnaiv/status/1087690745555943425</t>
  </si>
  <si>
    <t>https://twitter.com/#!/digitalnaiv/status/1087739202756898816</t>
  </si>
  <si>
    <t>https://twitter.com/#!/digitalnaiv/status/1087750533866233856</t>
  </si>
  <si>
    <t>https://twitter.com/#!/dldconference/status/1087287132421541888</t>
  </si>
  <si>
    <t>https://twitter.com/#!/dldconference/status/1087287982200107008</t>
  </si>
  <si>
    <t>https://twitter.com/#!/konikutech/status/1087735748629954560</t>
  </si>
  <si>
    <t>https://twitter.com/#!/onikuo/status/1087735976082911232</t>
  </si>
  <si>
    <t>https://twitter.com/#!/onikuo/status/1087736022316638208</t>
  </si>
  <si>
    <t>https://twitter.com/#!/emekaokoye/status/1087795863630553089</t>
  </si>
  <si>
    <t>https://twitter.com/#!/casteandres93/status/1087797612797935616</t>
  </si>
  <si>
    <t>https://twitter.com/#!/idealab/status/1087800402462965760</t>
  </si>
  <si>
    <t>https://twitter.com/#!/imagine_garden/status/1087801202304344071</t>
  </si>
  <si>
    <t>https://twitter.com/#!/sturodnick/status/1087801204250460160</t>
  </si>
  <si>
    <t>https://twitter.com/#!/vc_watcher/status/1087801386601992193</t>
  </si>
  <si>
    <t>https://twitter.com/#!/bruskosky/status/1087809061264019461</t>
  </si>
  <si>
    <t>https://twitter.com/#!/jungesforum/status/1087811173507104770</t>
  </si>
  <si>
    <t>https://twitter.com/#!/ludgerkm/status/1087811457100713994</t>
  </si>
  <si>
    <t>https://twitter.com/#!/hrfortmann/status/1086904056310845440</t>
  </si>
  <si>
    <t>https://twitter.com/#!/lynnkesterson/status/1087814975060504576</t>
  </si>
  <si>
    <t>https://twitter.com/#!/bill_gross/status/1087523480382377984</t>
  </si>
  <si>
    <t>https://twitter.com/#!/bill_gross/status/1086949888842219520</t>
  </si>
  <si>
    <t>https://twitter.com/#!/bill_gross/status/1086947825055866880</t>
  </si>
  <si>
    <t>https://twitter.com/#!/bill_gross/status/1086949373005697024</t>
  </si>
  <si>
    <t>https://twitter.com/#!/bill_gross/status/1087524835788574721</t>
  </si>
  <si>
    <t>https://twitter.com/#!/bill_gross/status/1087532855390015488</t>
  </si>
  <si>
    <t>https://twitter.com/#!/bill_gross/status/1086955952170065920</t>
  </si>
  <si>
    <t>https://twitter.com/#!/bill_gross/status/1086616578123272193</t>
  </si>
  <si>
    <t>https://twitter.com/#!/bill_gross/status/1086609953585065985</t>
  </si>
  <si>
    <t>https://twitter.com/#!/wabm7/status/1087817950755733504</t>
  </si>
  <si>
    <t>1087300846247923713</t>
  </si>
  <si>
    <t>1087375725236314113</t>
  </si>
  <si>
    <t>1087338304767447040</t>
  </si>
  <si>
    <t>1087006831220793344</t>
  </si>
  <si>
    <t>1086964213589962752</t>
  </si>
  <si>
    <t>1087367334258491392</t>
  </si>
  <si>
    <t>1087273918468186112</t>
  </si>
  <si>
    <t>1087648167213056000</t>
  </si>
  <si>
    <t>1087274610561871872</t>
  </si>
  <si>
    <t>1087649494878048256</t>
  </si>
  <si>
    <t>1087649762080374784</t>
  </si>
  <si>
    <t>1087653323770081280</t>
  </si>
  <si>
    <t>1087653773223157760</t>
  </si>
  <si>
    <t>1087655645359280128</t>
  </si>
  <si>
    <t>1087655672039305217</t>
  </si>
  <si>
    <t>1087657254579568640</t>
  </si>
  <si>
    <t>1087657723842478080</t>
  </si>
  <si>
    <t>1087658725421318146</t>
  </si>
  <si>
    <t>1087661018166247426</t>
  </si>
  <si>
    <t>1087662323559530496</t>
  </si>
  <si>
    <t>1087383970529067008</t>
  </si>
  <si>
    <t>1087662800049192960</t>
  </si>
  <si>
    <t>1087663295786598401</t>
  </si>
  <si>
    <t>1087664157011443713</t>
  </si>
  <si>
    <t>1087666137943412737</t>
  </si>
  <si>
    <t>1087667334993477632</t>
  </si>
  <si>
    <t>1087668118464483328</t>
  </si>
  <si>
    <t>1087669951937298434</t>
  </si>
  <si>
    <t>1087671060697354240</t>
  </si>
  <si>
    <t>1087671102246215680</t>
  </si>
  <si>
    <t>1087672327297413121</t>
  </si>
  <si>
    <t>1087672340039811072</t>
  </si>
  <si>
    <t>1087673255408922625</t>
  </si>
  <si>
    <t>1087674061864333312</t>
  </si>
  <si>
    <t>1087674191715938305</t>
  </si>
  <si>
    <t>1087674477033459712</t>
  </si>
  <si>
    <t>1087674501620531200</t>
  </si>
  <si>
    <t>1087672817146122241</t>
  </si>
  <si>
    <t>1087674697368698886</t>
  </si>
  <si>
    <t>1087674788892606464</t>
  </si>
  <si>
    <t>1087674790121558016</t>
  </si>
  <si>
    <t>1087674791065239553</t>
  </si>
  <si>
    <t>1087674970820542464</t>
  </si>
  <si>
    <t>1087675242682699778</t>
  </si>
  <si>
    <t>1087675792618856453</t>
  </si>
  <si>
    <t>1087675819504340992</t>
  </si>
  <si>
    <t>1087676346439028738</t>
  </si>
  <si>
    <t>1087677080198729728</t>
  </si>
  <si>
    <t>1087677401113473024</t>
  </si>
  <si>
    <t>1087677715304525824</t>
  </si>
  <si>
    <t>1087677740847849474</t>
  </si>
  <si>
    <t>1087678050555359232</t>
  </si>
  <si>
    <t>1087678718234034176</t>
  </si>
  <si>
    <t>1087679220002762753</t>
  </si>
  <si>
    <t>1087679964269461504</t>
  </si>
  <si>
    <t>1087681294778228736</t>
  </si>
  <si>
    <t>1087681591332216832</t>
  </si>
  <si>
    <t>1087681764410212353</t>
  </si>
  <si>
    <t>1087681875542462464</t>
  </si>
  <si>
    <t>1087663230233833473</t>
  </si>
  <si>
    <t>1087684951842131968</t>
  </si>
  <si>
    <t>1087686878164205569</t>
  </si>
  <si>
    <t>1087686982761877504</t>
  </si>
  <si>
    <t>1087687368969052162</t>
  </si>
  <si>
    <t>1087687513613975553</t>
  </si>
  <si>
    <t>1087687739452125184</t>
  </si>
  <si>
    <t>1087672045675204608</t>
  </si>
  <si>
    <t>1087688373496659969</t>
  </si>
  <si>
    <t>1087688791240962048</t>
  </si>
  <si>
    <t>1087690288569683972</t>
  </si>
  <si>
    <t>1087691108333826048</t>
  </si>
  <si>
    <t>1087693694696865792</t>
  </si>
  <si>
    <t>1087672125933133827</t>
  </si>
  <si>
    <t>1087694729666588673</t>
  </si>
  <si>
    <t>1087695122945449984</t>
  </si>
  <si>
    <t>1087691990442090496</t>
  </si>
  <si>
    <t>1087695284732391424</t>
  </si>
  <si>
    <t>1087695313979277313</t>
  </si>
  <si>
    <t>1087695871083450369</t>
  </si>
  <si>
    <t>1087696283534536704</t>
  </si>
  <si>
    <t>1087697198962409474</t>
  </si>
  <si>
    <t>1087639671302168576</t>
  </si>
  <si>
    <t>1087697224467914753</t>
  </si>
  <si>
    <t>1087697512738291712</t>
  </si>
  <si>
    <t>1087016414572171264</t>
  </si>
  <si>
    <t>1087697810680672256</t>
  </si>
  <si>
    <t>1087698068298964994</t>
  </si>
  <si>
    <t>1087698506675036160</t>
  </si>
  <si>
    <t>1087693138347638784</t>
  </si>
  <si>
    <t>1087698705338241024</t>
  </si>
  <si>
    <t>1087455076812275713</t>
  </si>
  <si>
    <t>1087698718642573315</t>
  </si>
  <si>
    <t>1087699157240803328</t>
  </si>
  <si>
    <t>1087294639491682304</t>
  </si>
  <si>
    <t>1087699256725700608</t>
  </si>
  <si>
    <t>1087699313554219010</t>
  </si>
  <si>
    <t>1087701197920849920</t>
  </si>
  <si>
    <t>1087701776655110150</t>
  </si>
  <si>
    <t>1087703253003964418</t>
  </si>
  <si>
    <t>1087674033452261376</t>
  </si>
  <si>
    <t>1087703935358504963</t>
  </si>
  <si>
    <t>1087704384031592448</t>
  </si>
  <si>
    <t>1087706496669020160</t>
  </si>
  <si>
    <t>1087707138930237441</t>
  </si>
  <si>
    <t>1087707233868234752</t>
  </si>
  <si>
    <t>1087708212391018504</t>
  </si>
  <si>
    <t>1087708419585388544</t>
  </si>
  <si>
    <t>1087708466293166080</t>
  </si>
  <si>
    <t>1087708831378010114</t>
  </si>
  <si>
    <t>1087709453267488768</t>
  </si>
  <si>
    <t>1087710025890627586</t>
  </si>
  <si>
    <t>1087653651215253505</t>
  </si>
  <si>
    <t>1087677872158973953</t>
  </si>
  <si>
    <t>1087710230987898888</t>
  </si>
  <si>
    <t>1087707921226584066</t>
  </si>
  <si>
    <t>1087709605210349569</t>
  </si>
  <si>
    <t>1086659219263291393</t>
  </si>
  <si>
    <t>1087711777184538626</t>
  </si>
  <si>
    <t>1087712556188385280</t>
  </si>
  <si>
    <t>1087378605372526595</t>
  </si>
  <si>
    <t>1087312177038544896</t>
  </si>
  <si>
    <t>1087713364397223936</t>
  </si>
  <si>
    <t>1086926652477763585</t>
  </si>
  <si>
    <t>1087713693591314432</t>
  </si>
  <si>
    <t>1087715178765058049</t>
  </si>
  <si>
    <t>1087461307564068867</t>
  </si>
  <si>
    <t>1087715470617296899</t>
  </si>
  <si>
    <t>1087148124815020032</t>
  </si>
  <si>
    <t>1087716718808584193</t>
  </si>
  <si>
    <t>1087717227640614912</t>
  </si>
  <si>
    <t>1087717622416838656</t>
  </si>
  <si>
    <t>1087719200389386240</t>
  </si>
  <si>
    <t>1087656280746049537</t>
  </si>
  <si>
    <t>1087719360481906688</t>
  </si>
  <si>
    <t>1087719931590922242</t>
  </si>
  <si>
    <t>1087721603226656776</t>
  </si>
  <si>
    <t>1087722150818131968</t>
  </si>
  <si>
    <t>1087725018656768000</t>
  </si>
  <si>
    <t>1087726485576826882</t>
  </si>
  <si>
    <t>1087726664744910851</t>
  </si>
  <si>
    <t>1087726745116164096</t>
  </si>
  <si>
    <t>1087415247126839297</t>
  </si>
  <si>
    <t>1087681455461937152</t>
  </si>
  <si>
    <t>1087727084846366721</t>
  </si>
  <si>
    <t>1087729994409934849</t>
  </si>
  <si>
    <t>1087730688110067713</t>
  </si>
  <si>
    <t>1087732045055512578</t>
  </si>
  <si>
    <t>1087732479048540162</t>
  </si>
  <si>
    <t>1087000716659642368</t>
  </si>
  <si>
    <t>1087655022068928512</t>
  </si>
  <si>
    <t>1087316496412565506</t>
  </si>
  <si>
    <t>1087294967985377280</t>
  </si>
  <si>
    <t>1087263114368819202</t>
  </si>
  <si>
    <t>1087261690335514624</t>
  </si>
  <si>
    <t>1087270636211355649</t>
  </si>
  <si>
    <t>1087016540027961349</t>
  </si>
  <si>
    <t>1087280058773966848</t>
  </si>
  <si>
    <t>1087676058822938624</t>
  </si>
  <si>
    <t>1087734295211503617</t>
  </si>
  <si>
    <t>1087281105961656320</t>
  </si>
  <si>
    <t>1087285146775113728</t>
  </si>
  <si>
    <t>1087735821673746432</t>
  </si>
  <si>
    <t>1087738085704650753</t>
  </si>
  <si>
    <t>1087739202945642498</t>
  </si>
  <si>
    <t>1087739747366330374</t>
  </si>
  <si>
    <t>1087396732927905792</t>
  </si>
  <si>
    <t>1087740631269683200</t>
  </si>
  <si>
    <t>1087742049758121984</t>
  </si>
  <si>
    <t>1087291192361058304</t>
  </si>
  <si>
    <t>1087736008848732161</t>
  </si>
  <si>
    <t>1087743006608781312</t>
  </si>
  <si>
    <t>1087743107368607746</t>
  </si>
  <si>
    <t>1087744830338408449</t>
  </si>
  <si>
    <t>1087747291237236737</t>
  </si>
  <si>
    <t>1086976773550731264</t>
  </si>
  <si>
    <t>1087705228139466752</t>
  </si>
  <si>
    <t>1087709849494978561</t>
  </si>
  <si>
    <t>1087724097306529801</t>
  </si>
  <si>
    <t>1087750967016259584</t>
  </si>
  <si>
    <t>1087753052323491840</t>
  </si>
  <si>
    <t>1087753533850570752</t>
  </si>
  <si>
    <t>1087753924533088256</t>
  </si>
  <si>
    <t>1087756977428672513</t>
  </si>
  <si>
    <t>1087759483965714432</t>
  </si>
  <si>
    <t>1087760592184766464</t>
  </si>
  <si>
    <t>1087750185973964800</t>
  </si>
  <si>
    <t>1087730136215154688</t>
  </si>
  <si>
    <t>1087730976309030912</t>
  </si>
  <si>
    <t>1087767125874364416</t>
  </si>
  <si>
    <t>1087768081865326592</t>
  </si>
  <si>
    <t>1087771901735378946</t>
  </si>
  <si>
    <t>1087773588134993921</t>
  </si>
  <si>
    <t>1087773988389048329</t>
  </si>
  <si>
    <t>1087775725506093056</t>
  </si>
  <si>
    <t>1087776732965453824</t>
  </si>
  <si>
    <t>1087777196419268609</t>
  </si>
  <si>
    <t>1087777791322542080</t>
  </si>
  <si>
    <t>1087778346237333504</t>
  </si>
  <si>
    <t>1087778354411917313</t>
  </si>
  <si>
    <t>1087782662142599169</t>
  </si>
  <si>
    <t>1087784622036078593</t>
  </si>
  <si>
    <t>1087014496261099525</t>
  </si>
  <si>
    <t>1087726959482863618</t>
  </si>
  <si>
    <t>1087784638943318021</t>
  </si>
  <si>
    <t>1087786111890382848</t>
  </si>
  <si>
    <t>1087617119011983360</t>
  </si>
  <si>
    <t>1087786353167724544</t>
  </si>
  <si>
    <t>1087786928609677312</t>
  </si>
  <si>
    <t>1087424694377242624</t>
  </si>
  <si>
    <t>1087786961559945216</t>
  </si>
  <si>
    <t>1086923375988097024</t>
  </si>
  <si>
    <t>1087778283532443648</t>
  </si>
  <si>
    <t>1087788390358138880</t>
  </si>
  <si>
    <t>1087792008666718215</t>
  </si>
  <si>
    <t>1087792260559880192</t>
  </si>
  <si>
    <t>1087374538608922624</t>
  </si>
  <si>
    <t>1087688150384820224</t>
  </si>
  <si>
    <t>1087707745107759104</t>
  </si>
  <si>
    <t>1087793418267447297</t>
  </si>
  <si>
    <t>1087690745555943425</t>
  </si>
  <si>
    <t>1087739202756898816</t>
  </si>
  <si>
    <t>1087750533866233856</t>
  </si>
  <si>
    <t>1087287132421541888</t>
  </si>
  <si>
    <t>1087287982200107008</t>
  </si>
  <si>
    <t>1087735748629954560</t>
  </si>
  <si>
    <t>1087735976082911232</t>
  </si>
  <si>
    <t>1087736022316638208</t>
  </si>
  <si>
    <t>1087795863630553089</t>
  </si>
  <si>
    <t>1087797612797935616</t>
  </si>
  <si>
    <t>1087800402462965760</t>
  </si>
  <si>
    <t>1087801202304344071</t>
  </si>
  <si>
    <t>1087801204250460160</t>
  </si>
  <si>
    <t>1087801386601992193</t>
  </si>
  <si>
    <t>1087809061264019461</t>
  </si>
  <si>
    <t>1087811173507104770</t>
  </si>
  <si>
    <t>1087811457100713994</t>
  </si>
  <si>
    <t>1086904056310845440</t>
  </si>
  <si>
    <t>1087814975060504576</t>
  </si>
  <si>
    <t>1087523480382377984</t>
  </si>
  <si>
    <t>1086949888842219520</t>
  </si>
  <si>
    <t>1086947825055866880</t>
  </si>
  <si>
    <t>1086949373005697024</t>
  </si>
  <si>
    <t>1087524835788574721</t>
  </si>
  <si>
    <t>1087532855390015488</t>
  </si>
  <si>
    <t>1086955952170065920</t>
  </si>
  <si>
    <t>1086616578123272193</t>
  </si>
  <si>
    <t>1086609953585065985</t>
  </si>
  <si>
    <t>1087817950755733504</t>
  </si>
  <si>
    <t>1085895403139227648</t>
  </si>
  <si>
    <t/>
  </si>
  <si>
    <t>313303736</t>
  </si>
  <si>
    <t>2162322210</t>
  </si>
  <si>
    <t>47539748</t>
  </si>
  <si>
    <t>en</t>
  </si>
  <si>
    <t>de</t>
  </si>
  <si>
    <t>fr</t>
  </si>
  <si>
    <t>es</t>
  </si>
  <si>
    <t>und</t>
  </si>
  <si>
    <t>1087631779312427008</t>
  </si>
  <si>
    <t>1087318104588386304</t>
  </si>
  <si>
    <t>1087660893348028416</t>
  </si>
  <si>
    <t>1087166335266754561</t>
  </si>
  <si>
    <t>1087381674344808448</t>
  </si>
  <si>
    <t>1087703544378085376</t>
  </si>
  <si>
    <t>1086986046401847297</t>
  </si>
  <si>
    <t>Twitter for Android</t>
  </si>
  <si>
    <t>Twitter Web Client</t>
  </si>
  <si>
    <t>Twitter Web App</t>
  </si>
  <si>
    <t>Twitter for iPhone</t>
  </si>
  <si>
    <t>TweetDeck</t>
  </si>
  <si>
    <t>Twitter for iPad</t>
  </si>
  <si>
    <t>FAZ.NET</t>
  </si>
  <si>
    <t>IFTTT</t>
  </si>
  <si>
    <t>TweetCaster for Android</t>
  </si>
  <si>
    <t>Paper.li</t>
  </si>
  <si>
    <t>Autism_twitter</t>
  </si>
  <si>
    <t>LinkedIn</t>
  </si>
  <si>
    <t>Buffer</t>
  </si>
  <si>
    <t>Swat.io</t>
  </si>
  <si>
    <t>Hootsuite Inc.</t>
  </si>
  <si>
    <t>WordPress.com</t>
  </si>
  <si>
    <t>digital transformation</t>
  </si>
  <si>
    <t>Oktopost</t>
  </si>
  <si>
    <t>BonnerBlogs.de</t>
  </si>
  <si>
    <t>Targeted Learning</t>
  </si>
  <si>
    <t>The Tweeted Times</t>
  </si>
  <si>
    <t>Retweet</t>
  </si>
  <si>
    <t>9.040628,45.3867262 
9.2780451,45.3867262 
9.2780451,45.5359644 
9.040628,45.5359644</t>
  </si>
  <si>
    <t>8.671759,50.115642 
8.671759,50.115642 
8.671759,50.115642 
8.671759,50.115642</t>
  </si>
  <si>
    <t>11.764119,48.289745 
11.893304,48.289745 
11.893304,48.385797 
11.764119,48.385797</t>
  </si>
  <si>
    <t>11.360589,48.061634 
11.722918,48.061634 
11.722918,48.248124 
11.360589,48.248124</t>
  </si>
  <si>
    <t>Italy</t>
  </si>
  <si>
    <t>Germany</t>
  </si>
  <si>
    <t>IT</t>
  </si>
  <si>
    <t>DE</t>
  </si>
  <si>
    <t>Milan, Lombardy</t>
  </si>
  <si>
    <t>Alte Oper</t>
  </si>
  <si>
    <t>Oberding, Deutschland</t>
  </si>
  <si>
    <t>Munich, Germany</t>
  </si>
  <si>
    <t>1ea588c12abd39d7</t>
  </si>
  <si>
    <t>095295546f572001</t>
  </si>
  <si>
    <t>ad2f50942562790b</t>
  </si>
  <si>
    <t>37439688c6302728</t>
  </si>
  <si>
    <t>Milan</t>
  </si>
  <si>
    <t>Oberding</t>
  </si>
  <si>
    <t>Munich</t>
  </si>
  <si>
    <t>city</t>
  </si>
  <si>
    <t>poi</t>
  </si>
  <si>
    <t>https://api.twitter.com/1.1/geo/id/1ea588c12abd39d7.json</t>
  </si>
  <si>
    <t>https://api.twitter.com/1.1/geo/id/095295546f572001.json</t>
  </si>
  <si>
    <t>https://api.twitter.com/1.1/geo/id/ad2f50942562790b.json</t>
  </si>
  <si>
    <t>https://api.twitter.com/1.1/geo/id/37439688c6302728.json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</si>
  <si>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</si>
  <si>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</si>
  <si>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</si>
  <si>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</si>
  <si>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</si>
  <si>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</si>
  <si>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</si>
  <si>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</si>
  <si>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</si>
  <si>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</si>
  <si>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</si>
  <si>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</si>
  <si>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</si>
  <si>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</si>
  <si>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</si>
  <si>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</si>
  <si>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</si>
  <si>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</si>
  <si>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</si>
  <si>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</si>
  <si>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</si>
  <si>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HouseofBeautifulBiz</t>
  </si>
  <si>
    <t>T-Systems</t>
  </si>
  <si>
    <t>Andrian Kreye</t>
  </si>
  <si>
    <t>DigitalHubInitiative</t>
  </si>
  <si>
    <t>BMWi Bund</t>
  </si>
  <si>
    <t>Rachel Botsman</t>
  </si>
  <si>
    <t>Steffi Czerny</t>
  </si>
  <si>
    <t>Pia Marocco</t>
  </si>
  <si>
    <t>Yana Peel</t>
  </si>
  <si>
    <t>katharina grosse</t>
  </si>
  <si>
    <t>ALU</t>
  </si>
  <si>
    <t>Fred Swaniker</t>
  </si>
  <si>
    <t>Security Conference</t>
  </si>
  <si>
    <t>Ludwig Siegele</t>
  </si>
  <si>
    <t>Wolfgang Ischinger</t>
  </si>
  <si>
    <t>ProSiebenSat.1</t>
  </si>
  <si>
    <t>R/GA</t>
  </si>
  <si>
    <t>Urban_Tribesman</t>
  </si>
  <si>
    <t>Bill Gross</t>
  </si>
  <si>
    <t>Günther Palfinger</t>
  </si>
  <si>
    <t>Werner Vogels</t>
  </si>
  <si>
    <t>eMundo GmbH</t>
  </si>
  <si>
    <t>Martin Niewendick</t>
  </si>
  <si>
    <t>Hawar.help</t>
  </si>
  <si>
    <t>Samuel Ward</t>
  </si>
  <si>
    <t>Scott Galloway</t>
  </si>
  <si>
    <t>Clint Simonsen</t>
  </si>
  <si>
    <t>Frederic Motte</t>
  </si>
  <si>
    <t>TimeToSignOff (TTSO)</t>
  </si>
  <si>
    <t>Eric Scherer</t>
  </si>
  <si>
    <t>Franziska Zuhrt</t>
  </si>
  <si>
    <t>Future of Life</t>
  </si>
  <si>
    <t>Rohit Shorey</t>
  </si>
  <si>
    <t>Anthony Glass</t>
  </si>
  <si>
    <t>Suze Haworth</t>
  </si>
  <si>
    <t>Telefónica BASECAMP</t>
  </si>
  <si>
    <t>Telefónica Germany</t>
  </si>
  <si>
    <t>Sabine Hansen</t>
  </si>
  <si>
    <t>Annett Pedersen</t>
  </si>
  <si>
    <t>Gabi Zedlmayer</t>
  </si>
  <si>
    <t>Petra Jenner</t>
  </si>
  <si>
    <t>Tijen Onaran</t>
  </si>
  <si>
    <t>Sujeet Kumar Mehta</t>
  </si>
  <si>
    <t>Gerhard Kürner</t>
  </si>
  <si>
    <t>Tantek Çelik</t>
  </si>
  <si>
    <t>Paolo Fabrizio</t>
  </si>
  <si>
    <t>DLD Conference</t>
  </si>
  <si>
    <t>황 준호</t>
  </si>
  <si>
    <t>Handelsblatt</t>
  </si>
  <si>
    <t>Alexander Demling</t>
  </si>
  <si>
    <t>Andreas</t>
  </si>
  <si>
    <t>Shamshad Sharif</t>
  </si>
  <si>
    <t>Michael Muszter</t>
  </si>
  <si>
    <t>Anuj Maheshwari</t>
  </si>
  <si>
    <t>Christian Happel</t>
  </si>
  <si>
    <t>UP°Nord</t>
  </si>
  <si>
    <t>Dr. Holger Schmidt</t>
  </si>
  <si>
    <t>yeter artik</t>
  </si>
  <si>
    <t>Mirjam Stegherr</t>
  </si>
  <si>
    <t>Peter Altmaier</t>
  </si>
  <si>
    <t>Gründerszene</t>
  </si>
  <si>
    <t>ONEtoONE</t>
  </si>
  <si>
    <t>BMZ Bund</t>
  </si>
  <si>
    <t>Stefan Killer</t>
  </si>
  <si>
    <t>IBC München</t>
  </si>
  <si>
    <t>Text100 Deutschland</t>
  </si>
  <si>
    <t>FAZ_NET komplett</t>
  </si>
  <si>
    <t>Jonas Jansen</t>
  </si>
  <si>
    <t>Thiemo Heeg</t>
  </si>
  <si>
    <t>FAZ Wirtschaft</t>
  </si>
  <si>
    <t>FAZFINANCE.NET</t>
  </si>
  <si>
    <t>Romy Stühmeier</t>
  </si>
  <si>
    <t>Katja Speck</t>
  </si>
  <si>
    <t>Gabi Czöppan</t>
  </si>
  <si>
    <t>Thomas Seidler</t>
  </si>
  <si>
    <t>Yuvraj Singh</t>
  </si>
  <si>
    <t>L2 Inc</t>
  </si>
  <si>
    <t>Alicia Blázquez</t>
  </si>
  <si>
    <t>Assane Diop</t>
  </si>
  <si>
    <t>lukasz gescholowitz</t>
  </si>
  <si>
    <t>wangchen</t>
  </si>
  <si>
    <t>Hans Daecher</t>
  </si>
  <si>
    <t>Ann-Kristin Spindler</t>
  </si>
  <si>
    <t>Anne Will</t>
  </si>
  <si>
    <t>sara</t>
  </si>
  <si>
    <t>Jason Beringer</t>
  </si>
  <si>
    <t>Hermann Arnold</t>
  </si>
  <si>
    <t>Janina Kugel</t>
  </si>
  <si>
    <t>Hans Joachim Gergs</t>
  </si>
  <si>
    <t>Facebook</t>
  </si>
  <si>
    <t>Szymon Pilkowski</t>
  </si>
  <si>
    <t>Sheryl Sandberg</t>
  </si>
  <si>
    <t>Andreas Boes</t>
  </si>
  <si>
    <t>Judith Michelle Williams</t>
  </si>
  <si>
    <t>RODO_prawo</t>
  </si>
  <si>
    <t>Klaus Priggen</t>
  </si>
  <si>
    <t>Syakir Haris</t>
  </si>
  <si>
    <t>Sven Haiges</t>
  </si>
  <si>
    <t>Burton Lee</t>
  </si>
  <si>
    <t>Jamie Russo</t>
  </si>
  <si>
    <t>Andrea Baldereschi</t>
  </si>
  <si>
    <t>Scribit</t>
  </si>
  <si>
    <t>Javier Hernández</t>
  </si>
  <si>
    <t>Stefan Prosch</t>
  </si>
  <si>
    <t>Stéphane Ramezi</t>
  </si>
  <si>
    <t>Sharma RS _xD83C__xDDEE__xD83C__xDDF3_</t>
  </si>
  <si>
    <t>Andrew Keen</t>
  </si>
  <si>
    <t>Parag Khanna</t>
  </si>
  <si>
    <t>Markus Walter</t>
  </si>
  <si>
    <t>Ina Karabasz</t>
  </si>
  <si>
    <t>Duncan Martin</t>
  </si>
  <si>
    <t>Random User</t>
  </si>
  <si>
    <t>Kai Baumgartner</t>
  </si>
  <si>
    <t>ESinay</t>
  </si>
  <si>
    <t>expert.peer</t>
  </si>
  <si>
    <t>Nick van Terheyden, MD</t>
  </si>
  <si>
    <t>Andrew A. Rosen</t>
  </si>
  <si>
    <t>DEllis</t>
  </si>
  <si>
    <t>Quizbold</t>
  </si>
  <si>
    <t>Tontxita</t>
  </si>
  <si>
    <t>Johanna Müller</t>
  </si>
  <si>
    <t>Ankiti Bose</t>
  </si>
  <si>
    <t>Amelia Townsend</t>
  </si>
  <si>
    <t>Abdi 4 President</t>
  </si>
  <si>
    <t>Hila Cohen</t>
  </si>
  <si>
    <t>WFP Innovation _xD83D__xDCA5_</t>
  </si>
  <si>
    <t>ophelia.deroy</t>
  </si>
  <si>
    <t>Zack Denfeld</t>
  </si>
  <si>
    <t>BIOTOPIA</t>
  </si>
  <si>
    <t>Nina Möllers</t>
  </si>
  <si>
    <t>Andrew Morris</t>
  </si>
  <si>
    <t>Akumamon</t>
  </si>
  <si>
    <t>Michael Kroker</t>
  </si>
  <si>
    <t>OSK Germany</t>
  </si>
  <si>
    <t>김준수</t>
  </si>
  <si>
    <t>Anna Schultz</t>
  </si>
  <si>
    <t>Dr. Baumkänguru</t>
  </si>
  <si>
    <t>Open-Xchange</t>
  </si>
  <si>
    <t>ID4me</t>
  </si>
  <si>
    <t>Inspiring Fifty</t>
  </si>
  <si>
    <t>Harald R. Fortmann</t>
  </si>
  <si>
    <t>Binita Mehta-Parmar</t>
  </si>
  <si>
    <t>Evan Spiegel</t>
  </si>
  <si>
    <t>Babun Munshi</t>
  </si>
  <si>
    <t>regina koerner</t>
  </si>
  <si>
    <t>Eduardo Spanó</t>
  </si>
  <si>
    <t>BCN Ciutat Digital</t>
  </si>
  <si>
    <t>Francesca Bria</t>
  </si>
  <si>
    <t>_xD83D__xDE36_ Kate _xD83E__xDD13_</t>
  </si>
  <si>
    <t>StefanPfeiffer</t>
  </si>
  <si>
    <t>Siamac Alexander Rahnavard</t>
  </si>
  <si>
    <t>Mª del Pilar</t>
  </si>
  <si>
    <t>MarketingDirecto.com</t>
  </si>
  <si>
    <t>ام زينه</t>
  </si>
  <si>
    <t>Javier Piedrahita</t>
  </si>
  <si>
    <t>DPDHL News</t>
  </si>
  <si>
    <t>DHL Global Trade</t>
  </si>
  <si>
    <t>MEDIEN360G</t>
  </si>
  <si>
    <t>MDR Presse</t>
  </si>
  <si>
    <t>Andreas Liebl</t>
  </si>
  <si>
    <t>Antoine Couret</t>
  </si>
  <si>
    <t>Ludovic bodin</t>
  </si>
  <si>
    <t>Mike Butcher</t>
  </si>
  <si>
    <t>tabitha goldstaub</t>
  </si>
  <si>
    <t>Anne Marthine Rustad</t>
  </si>
  <si>
    <t>Janne Järvinen</t>
  </si>
  <si>
    <t>Bjorn Hovstadius</t>
  </si>
  <si>
    <t>Gianluca Di Tommaso</t>
  </si>
  <si>
    <t>Diego Piacentini</t>
  </si>
  <si>
    <t>Roberto Polli</t>
  </si>
  <si>
    <t>ramakrishna</t>
  </si>
  <si>
    <t>Britta Weddeling</t>
  </si>
  <si>
    <t>Daniel Albrecht</t>
  </si>
  <si>
    <t>Sanjay Tripathi_xD83C__xDDEE__xD83C__xDDF3_</t>
  </si>
  <si>
    <t>MedienNetzwerkBayern</t>
  </si>
  <si>
    <t>Ali Syed</t>
  </si>
  <si>
    <t>Owais</t>
  </si>
  <si>
    <t>Michael John Gorman</t>
  </si>
  <si>
    <t>Maunzrif Paunzrif</t>
  </si>
  <si>
    <t>Glenn Robbins</t>
  </si>
  <si>
    <t>Matthias Pfaff</t>
  </si>
  <si>
    <t>UnternehmerTUM</t>
  </si>
  <si>
    <t>Raquelle Zuzarte</t>
  </si>
  <si>
    <t>The CreActivist</t>
  </si>
  <si>
    <t>Identity Economy</t>
  </si>
  <si>
    <t>Ralf Keuper</t>
  </si>
  <si>
    <t>KfW Bankengruppe</t>
  </si>
  <si>
    <t>MartinGaedt ideenfit</t>
  </si>
  <si>
    <t>Tina Mueller</t>
  </si>
  <si>
    <t>CIO Kurator</t>
  </si>
  <si>
    <t>Vladislav Leus</t>
  </si>
  <si>
    <t>becky | #Justice4MJ</t>
  </si>
  <si>
    <t>N26</t>
  </si>
  <si>
    <t>Valentin Stalf</t>
  </si>
  <si>
    <t>Oxford Martin School</t>
  </si>
  <si>
    <t>Ian Goldin</t>
  </si>
  <si>
    <t>Albert Wenger</t>
  </si>
  <si>
    <t>Stephan Scherzer</t>
  </si>
  <si>
    <t>Ann Mettler</t>
  </si>
  <si>
    <t>Koniku Inc.</t>
  </si>
  <si>
    <t>Zain Ismail _xD83C__xDDFA__xD83C__xDDF8__xD83C__xDDE8__xD83C__xDDE6_</t>
  </si>
  <si>
    <t>MAGA! Mark '56❌VOTE N PRAY!</t>
  </si>
  <si>
    <t>(bar)*2+a #FBPE _xD83C__xDDEA__xD83C__xDDFA__xD83C__xDDEC__xD83C__xDDE7__xD83C__xDDEE__xD83C__xDDF9__xD83C__xDDF8__xD83C__xDDEA__xD83C__xDDF3__xD83C__xDDF1__xD83C__xDDE7__xD83C__xDDEA__xD83C__xDDFA__xD83C__xDDF3__xD83C__xDFF3_️‍_xD83C__xDF08_</t>
  </si>
  <si>
    <t>Kai Diekmann</t>
  </si>
  <si>
    <t>Chris</t>
  </si>
  <si>
    <t>Rob Williams #PeoplesVote #FBPE _xD83C__xDDEC__xD83C__xDDE7__xD83C__xDDEA__xD83C__xDDFA_</t>
  </si>
  <si>
    <t>Alex Kopelyan</t>
  </si>
  <si>
    <t>Osh.</t>
  </si>
  <si>
    <t>Ryan Bethencourt</t>
  </si>
  <si>
    <t>D_Elms</t>
  </si>
  <si>
    <t>Nada Abdelnour</t>
  </si>
  <si>
    <t>JustOneScoop</t>
  </si>
  <si>
    <t>Pinterest</t>
  </si>
  <si>
    <t>Alexander Armbruster</t>
  </si>
  <si>
    <t>Nils Jacobsen</t>
  </si>
  <si>
    <t>Chartwell Speakers</t>
  </si>
  <si>
    <t>Aaron Burke</t>
  </si>
  <si>
    <t>Gillian Cardy</t>
  </si>
  <si>
    <t>USV</t>
  </si>
  <si>
    <t>Farid Al-Khaldi</t>
  </si>
  <si>
    <t>Deutsche Kinemathek</t>
  </si>
  <si>
    <t>TheFutureWay Media</t>
  </si>
  <si>
    <t>Roopesh Dhara</t>
  </si>
  <si>
    <t>LibMod - Zentrum Liberale Moderne</t>
  </si>
  <si>
    <t>Minimalstaat</t>
  </si>
  <si>
    <t>Leumi</t>
  </si>
  <si>
    <t>Ferran Aznar</t>
  </si>
  <si>
    <t>Traian Docolina</t>
  </si>
  <si>
    <t>KAME THIERRY</t>
  </si>
  <si>
    <t>Joanna Shields</t>
  </si>
  <si>
    <t>Katharina</t>
  </si>
  <si>
    <t>steffi</t>
  </si>
  <si>
    <t>Heike Riel</t>
  </si>
  <si>
    <t>Rosemary Mutunkei</t>
  </si>
  <si>
    <t>polotto.angelo.apk</t>
  </si>
  <si>
    <t>Sharetrust</t>
  </si>
  <si>
    <t>Gillian Wood</t>
  </si>
  <si>
    <t>EIT Digital Accel</t>
  </si>
  <si>
    <t>KONUX</t>
  </si>
  <si>
    <t>Mesosphere</t>
  </si>
  <si>
    <t>Andrew Wighton</t>
  </si>
  <si>
    <t>Farbod Saraf</t>
  </si>
  <si>
    <t>Fara Rizky</t>
  </si>
  <si>
    <t>Brainlab</t>
  </si>
  <si>
    <t>BenevolentAI</t>
  </si>
  <si>
    <t>Dr Fluorine</t>
  </si>
  <si>
    <t>Alex H. Yong</t>
  </si>
  <si>
    <t>ChristianLangenegger</t>
  </si>
  <si>
    <t>Bonner Blogs</t>
  </si>
  <si>
    <t>Emeka Azuka Okoye</t>
  </si>
  <si>
    <t>Andrés Castellanos</t>
  </si>
  <si>
    <t>Idealab</t>
  </si>
  <si>
    <t>Earth Soldier Common Sense Lifestyle</t>
  </si>
  <si>
    <t>Stu Rodnick</t>
  </si>
  <si>
    <t>VC &amp; Startup Watcher</t>
  </si>
  <si>
    <t>paola buscaglia</t>
  </si>
  <si>
    <t>Junges Forum</t>
  </si>
  <si>
    <t>International Science Council</t>
  </si>
  <si>
    <t>Sean Lyons</t>
  </si>
  <si>
    <t>Ludger Krusenbaum</t>
  </si>
  <si>
    <t>IBM Research</t>
  </si>
  <si>
    <t>Lynn Kesterson</t>
  </si>
  <si>
    <t>Bruce M</t>
  </si>
  <si>
    <t>The House of #BeautifulBusiness is a unique space to humanize work in the age of machines. Join us from November 2-6,2019 in Lisbon! #Earlybird until Jan 31 _xD83D__xDC26_</t>
  </si>
  <si>
    <t>Twitter of T-Systems International GmbH, the business customer brand of Dt. Telekom. Imprint: https://t.co/gqvWUpA2CK - Facebook: https://t.co/K8V0SzYF6D</t>
  </si>
  <si>
    <t>editor of the Feuilleton (arts &amp; ideas section) @ Sueddeutsche Zeitung</t>
  </si>
  <si>
    <t>The Digital Hub Initiative. 
Be part of Germany’s biggest digital network.</t>
  </si>
  <si>
    <t>Willkommen auf dem Twitter-Kanal des Bundesministeriums für Wirtschaft und Energie ∙ Impressum: https://t.co/JjdIB0wlyG</t>
  </si>
  <si>
    <t>Author of Who Can You Trust? (@PortfolioPub) What's Mine is Yours (Harper Collins). Lecturer @OxfordSBS. Fascinated by how trust &amp; tech can improve society.</t>
  </si>
  <si>
    <t>Managing Director of DLD Media and co-founder @DLDconference #DLD17 global spin-offs DLDwomen, DLDTel Aviv, DLDcities, DLDnyc and DLDsummer #art #tech #digital</t>
  </si>
  <si>
    <t>I try</t>
  </si>
  <si>
    <t>ceo @SerpentineUK. arts activist/addict/agitator. techno-optimist. friend of fashion. author of best-selling books without words.</t>
  </si>
  <si>
    <t>The African Leadership University.</t>
  </si>
  <si>
    <t>Founder of AL group: @ALAcademy, @Prosper4Africa, @alueducation, @alubusiness. Passionate about leadership, entrepreneurship &amp; education. In love with Africa.</t>
  </si>
  <si>
    <t>The Munich Security Conference (MSC) is a leading international platform on security policy. RT &amp; links ≠ endorsement.</t>
  </si>
  <si>
    <t>Tech scribe @TheEconomist. Currently on loan to @GermanyDiplo/@planungsstab as @MercatorDE Fellow. From March back in SF. Tweets my own.</t>
  </si>
  <si>
    <t>Chairman of @MunSecConf; Senior Professor @thehertieschool; former State Secretary and Ambassador to the US @GermanyDiplo.</t>
  </si>
  <si>
    <t>#P7S1 is one of Europe’s most successful media companies. News on innovation, data, commerce &amp; entertainment. We live digital change. https://t.co/oP2XcNGa6K</t>
  </si>
  <si>
    <t>Integrated marketing, experience, ventures, and consulting services that help companies achieve transformation at speed. Tweets by @chapinc.</t>
  </si>
  <si>
    <t>Recycling grey dust into white snow. Original Urban Tribesman, acolyte of Toyah Sabbath Goldfrapp Muse Mari Wilson KT Tunstall &amp; Mara Carlyle That's a mix tape!</t>
  </si>
  <si>
    <t>Founder of Technology Incubator Idealab and 100 companies in last 30 years. Tweeting while on my quest for learning in life and at conferences.</t>
  </si>
  <si>
    <t>CEO &amp; co-founder | emundo.de | founder &amp; speaker software-alliance.de</t>
  </si>
  <si>
    <t>CTO @ Amazon</t>
  </si>
  <si>
    <t>eMundo is developing tailor-made Enterprise software solutions for a wide variety of companies and industries, helping to streamline digital business processes.</t>
  </si>
  <si>
    <t>Redakteur Innenpolitik bei @welt. Follow me on Twindstabook.</t>
  </si>
  <si>
    <t>https://t.co/kU2nMOm4ZI leistet humanitäre Hilfe für Menschen, die ungehört um Hilfe rufen, um ihnen ein würdevolles Leben zu ermöglichen.</t>
  </si>
  <si>
    <t>Strategy &amp; Planning: @HarvardComms Gospel: @Wu_Tang_Finance Guidance: @WernerTwertzog</t>
  </si>
  <si>
    <t>Son of superhero (single mom) | Product of big government @ucla @berkeley | Prof Marketing @NYUStern | TED speaker | NYT bestseller https://t.co/FHQR2BnZqG</t>
  </si>
  <si>
    <t>I'm a kiwi living in AUS, with 3 kids and a big dog, I enjoy getting out for a Sail, and all things tech</t>
  </si>
  <si>
    <t>Time To Sign OFF c'est l'email qui tous les soirs -- en 2' -- fait de vous la personne la mieux informée de Paris. Try it, it's free : https://t.co/yqAl1v2WzI</t>
  </si>
  <si>
    <t>Spying on the future @Francetele &amp; @CBernardins Corporate hacker Ex @AFP @Reuters Explorer of digital revolution (media, journalism &amp; tech) Keynote listener !</t>
  </si>
  <si>
    <t>Director Strategic Partnerships at LIGANOVA. The BrandRetail Company</t>
  </si>
  <si>
    <t>犬好きの Scala 好きのピンボール好きです。 iPhone, Android 用日本酒アプリ「さけのわ」を作っています https://t.co/A1NYlUSqTt あと夏ライオンとか (Mac)</t>
  </si>
  <si>
    <t>FLI catalyzes and supports research and initiatives to safeguard life and develop optimistic visions of the future. Official account. RT is not endorsement.</t>
  </si>
  <si>
    <t>Founder-DawaiBank</t>
  </si>
  <si>
    <t>Delivery manager, ScrumMaster and general Agile lover. Husband, Dad/human climbing frame and DIYer.</t>
  </si>
  <si>
    <t>Freelance Digital Project Director | Speaker | Writer | #AdaptingAgile | Also partial to a bit of travel, coffee &amp; mountains!</t>
  </si>
  <si>
    <t>Innovation Hub, Event Location, Workspace, Café, Mobilfunk-Shop … Das Telefónica BASECAMP ist all das und noch viel mehr.</t>
  </si>
  <si>
    <t>Einblicke und Zusatzinformationen aus der Pressestelle von Telefónica in Deutschland. http://t.co/VoOTdUo5vG | Impressum: http://t.co/kKKP5CG31N</t>
  </si>
  <si>
    <t>Chairwoman @Initiative Women into Leadership e.V. #IWiL #Diversity, #BoardServices, #DigitalTransformation</t>
  </si>
  <si>
    <t>Social Innovator and former Chief Progress Officer for HP and HPE - passionate about people, what I do and making this world a better place</t>
  </si>
  <si>
    <t>Interested in #leadership, #Innovation, New world of Work, Digital Transformation, Startups #speaker and supporting / mentoring #women in business</t>
  </si>
  <si>
    <t>Founder &amp; entrepreneur @gd_women &amp; @FemaleOneZero // columnist @Handelsblatt // speaker &amp; moderator // advocate for #womenempowerment</t>
  </si>
  <si>
    <t>Solving every small problem of my Customer is my new habbit</t>
  </si>
  <si>
    <t>CEO @Lunik2com &amp; Cyberhouse - Business Development &amp; Marketing Expert. #test #learn #move #my13h</t>
  </si>
  <si>
    <t>Cofounder #indieweb #barcamp @IndieWebCamp @microformats. Working @Mozilla @csswg. Code @Falcon @cassisjs. #write #run #yoga #climb #RESIST</t>
  </si>
  <si>
    <t>Digital &amp; #SocialCustomerService, trainer, speaker, author. Books:
https://t.co/Ksbf1lO6LV _xD83D__xDCD8_
https://t.co/5xQOo4RzIy _xD83D__xDCD5_</t>
  </si>
  <si>
    <t>DLD (Digital - Life - Design) is a global conference network on innovation, digital media, science and culture. #DLD19</t>
  </si>
  <si>
    <t>Deutschlands führende Wirtschafts- und Finanzzeitung. Substanz entscheidet. #Handelsblatt https://t.co/h7Jb0qPqlU</t>
  </si>
  <si>
    <t>Teamleiter Reportage &amp; Porträt @handelsblatt - hier privat vor staat</t>
  </si>
  <si>
    <t>Internets, Cloud &amp; InfoSec. Did market lightbulbs. Speaks publicly, rants on the Internet. SAP. IEEE. own tweets. English, German. RT ≠ Endorsement</t>
  </si>
  <si>
    <t>Interests: Blockchain Technology, AIM and Cryptocurrency  Buy Bitcoin using £ or Euros via :  https://t.co/7eVqvtMysc</t>
  </si>
  <si>
    <t>Sich selbst zu beschreiben ist immer schwer. Lernt mich bitte einfach kennen. Ich sitze übrigens im Rollstuhl hoffe das schreckt keinen ab Gruß Micha</t>
  </si>
  <si>
    <t>Advisor - Chief Minister Office. 
Views personal, RTs no endorsement</t>
  </si>
  <si>
    <t>SAP employee, ex-Silicon-Valley. Everything collaboration, intranet, and electric vehicles. Views are mine, not SAP. #SAPJam</t>
  </si>
  <si>
    <t>Willkommen bei #upnord, der Initiative der HSH Nordbank für Unternehmer. Wir twittern über Relevantes für den gehobenen Mittelstand.</t>
  </si>
  <si>
    <t>Digital Economist + Speaker. Spreche über Plattformökonomie, Digitale Transformation, KI + NewWork. Arbeite auch für @eco_dynamics @TUDarmstadt + @Handelsblatt</t>
  </si>
  <si>
    <t>Journalistin, Beraterin, Moderatorin, Rheinländerin #Politik #Medien #Wirtschaft #Daten #Digitales #KI</t>
  </si>
  <si>
    <t>Bundesminister für Wirtschaft und Energie. Mitglied des Deutschen Bundestages, CDU. Alle Tweets von mir und meine Meinung.</t>
  </si>
  <si>
    <t>Gründerszene - das führende Online-Magazin für die Digitalwirtschaft; Impressum: http://t.co/J4pr1Hw0pP</t>
  </si>
  <si>
    <t>New Marketing Management</t>
  </si>
  <si>
    <t>Bundesministerium für wirtschaftliche Zusammenarbeit und Entwicklung (BMZ) - EINEWELT Unsere Verantwortung.</t>
  </si>
  <si>
    <t>Digital #storyteller preferring analogue signals – in terms of sound &amp; tech at least. Editor at @text100de. Also, a @neolydcom music critic. Tweets in en/de.</t>
  </si>
  <si>
    <t>Das Internet Business Cluster (IBC) ist eine Kooperation zwischen Wissenschaft und Wirtschaft!</t>
  </si>
  <si>
    <t>Text100 GmbH gehört zu den führenden Agenturen für integrierte Kommunikation. Sprechen Sie mit uns http://t.co/rFeqdRrvot Impressum: https://t.co/jAWHtSOluw</t>
  </si>
  <si>
    <t>Aktuelle Nachrichten der Frankfurter Allgemeinen Zeitung. http://t.co/ZZy1A7iCOx</t>
  </si>
  <si>
    <t>Wirtschaftsjournalist | Redakteur bei der F.A.Z. (@faznet) | Macht Netzwirtschaft, Werbung und Blatt | PGP: https://t.co/Pxw0Zp3ojO | auch bloß Primat hier</t>
  </si>
  <si>
    <t>Wirtschaftsredakteur, Frankfurter Allgemeine Zeitung (F.A.Z.)</t>
  </si>
  <si>
    <t>Aktuelle Wirtschaftsnachrichten aus der Frankfurter Allgemeinen Zeitung. Impressum: http://t.co/4mLbYab3LZ</t>
  </si>
  <si>
    <t>Aktuelle Finanznachrichten über Märkte und Branchen. Impressum: http://t.co/8bNIV1XU17</t>
  </si>
  <si>
    <t>Digitalisierung und Bildung; Diversity; Chancengerechtigkeit; nachhaltige Entwicklung</t>
  </si>
  <si>
    <t>Passionate Entrepreneur. Human Rights Activist. ClimateRealityLeader. Birthplace: #Earth_xD83C__xDF0F_ Race: #Human Politics: #Freedom &amp; #Justice Religion:#Love ❤️</t>
  </si>
  <si>
    <t>art, design, architectural journalist, cultural editor FOCUS Magazin, italophil, fan of drinks like Caffè Sciaccherato (Foto) http://t.co/tCGCdcEcSR</t>
  </si>
  <si>
    <t>Dreamer, Contrarian, Digital enthusiast Working on - Digital Transformation, Analytics, eCommerce Retweets are not endorsements</t>
  </si>
  <si>
    <t>Research that benchmarks the digital performance of consumer brands.</t>
  </si>
  <si>
    <t>Politics. Public opinion. Media. Mobilization. The good life. The good work. Feminist. Flâneuse. Views my own, happy to share.</t>
  </si>
  <si>
    <t>German-born European. pro-EC, used-to-be pro-Maastricht-€. Commerc. edu. Love music, travelling, SciFi, astronomy,</t>
  </si>
  <si>
    <t>Kandidatin #EP2019 | Vorsitzende AG Europa der FDP Brandenburg | EU, Wirtschaft, Digitales, Verteidigung_xD83C__xDF97_, Kultur | Insta: annkristin_s_</t>
  </si>
  <si>
    <t>Journalistin, Moderatorin</t>
  </si>
  <si>
    <t>Economista. . Internet</t>
  </si>
  <si>
    <t>Jason war Sportler + u.a. 3 Jahre Vorstandreferent eines Dax30- Unternehmens. Dann gründete er mit 2 Personen eine IT-/Unternehmensberatung. Dann...</t>
  </si>
  <si>
    <t>Entrepreneur, Encourager, Democratizer.</t>
  </si>
  <si>
    <t>CHRO @Siemens. Passion for Leadership, Diversity and Inclusion, Education and Society. Woman and mother. All views are my own.</t>
  </si>
  <si>
    <t>Berater und Autor im Bereich Veränderungsmanagement</t>
  </si>
  <si>
    <t>Give people the power to build community and bring the world closer together.</t>
  </si>
  <si>
    <t>The machinery of the world is far too complex for the simplicity of men.</t>
  </si>
  <si>
    <t>Die wichtigsten Nachrichten des Tages, die besten Artikel von http://t.co/NRamiHGtwS und Lese-Empfehlungen der Redaktion. Impressum: http://t.co/P5S9CMxGyE</t>
  </si>
  <si>
    <t>Facebook, mother of 2, friend to many great women</t>
  </si>
  <si>
    <t>Befasse mich seit mehr als 30 Jahren grundlegend und empirisch mit der Digitalisierung. Projekte zu Informatisierung der Gesellschaft und Zukunft der Arbeit</t>
  </si>
  <si>
    <t>@SAP avid writer and will read just about anything. Experienced in driving culture change. #diversityatSAP #wef19 #davos</t>
  </si>
  <si>
    <t>#RODO #GDPR #privacy #ePrivacy dane osobowe , prywatność https://t.co/Sd4no2t1RQ</t>
  </si>
  <si>
    <t>"Was Peter über Paul schreibt, sagt mehr über Peter aus als über Paul" Liberal-konservativ.  RT bedeutet nicht direkt Zustimmung oder Sympathie</t>
  </si>
  <si>
    <t>bookmarks : #e̷c̷o̷n̷o̷m̷y̷  #c̷o̷m̷p̷u̷t̷e̷r #s͟t͟a͟t͟i͟s͟t͟i͟c͟s͟  #e͟n͟g͟i͟n͟e͟e͟r͟i͟n͟g #s͟c͟i͟e͟n͟c͟e #s͟o͟c͟i͟o͟l͟o͟g͟y #agriculture #afterlife #trade</t>
  </si>
  <si>
    <t>IoT architect at Samson Pilotentwicklung. Making and connecting stuff. Loves LEDs. WS2812 for life.  #maker #iot #dad</t>
  </si>
  <si>
    <t>Growing startups, innovation &amp; entrepreneurship ecosystems &amp; work-kultur thru design, data, governance, networks, AI. Europe LatAm Asia. Stanford ME Lecturer</t>
  </si>
  <si>
    <t>Labs Manager at @WeWork — programs, resources, and community for DC startups.</t>
  </si>
  <si>
    <t>CEO and founder @REMIDI_PRO, #electronicmusic producer with a deep passion for #innovation, #creativity and #wearabletech.</t>
  </si>
  <si>
    <t>Scribit is a portable vertical plotter system that ushers in a new way of drawing, writing, and sharing content - from the digital world into the physical world</t>
  </si>
  <si>
    <t>Digital Consultant &amp; Growth Hacker. Google Partner. Professor @ IE Business School. #digital #business #startups #marketing #performance #growthhacking</t>
  </si>
  <si>
    <t>Marketplaces, Finance, History</t>
  </si>
  <si>
    <t>Business &amp; Politics | Short Films | followed by :-@piyushgoyaloffc |@juanblanco76 |@carolynBKennedy |@gloriamann22|@srijanpalsingh</t>
  </si>
  <si>
    <t>How to Fix the Future, The Internet Is Not The Answer, Digital Vertigo, Cult Of The Amateur, blah blah blah</t>
  </si>
  <si>
    <t>Global strategy advisor, best-selling author, world traveler. My new book "The Future is Asian" is out in February 2019: https://t.co/TYVXGNz1CO</t>
  </si>
  <si>
    <t>Liest. Schreibt. Hört hier vor allem zu. Longtime Editor https://t.co/UEcjdzhEbW und @allianz_de, jetzt Comms @insurtechmunich. Loves Punkrock &amp; Mariachi</t>
  </si>
  <si>
    <t>Redakteurin bei @Handelsblatt</t>
  </si>
  <si>
    <t>Reason over ideology. Individualism, Resilience, Entrepreneurship, Private Equity, Venture Capital, Business Angel, Digital Transformation, Beauty.</t>
  </si>
  <si>
    <t>Speech and Language Therapist interested in everything.</t>
  </si>
  <si>
    <t>expert.peer is a CIC working to connect young adults with disabilities to professionals in their chosen field.</t>
  </si>
  <si>
    <t>Blending medical practice &amp; business strategy #HealthIT CMO #DigitalHealth #CyberSecurity #AI #mHealth #IoT #hcldr https://t.co/susBh8e6qJ</t>
  </si>
  <si>
    <t>Author of PARQOR newsletter about the digital video marketplace (weekly, URL below). Former Viacom digital media exec (MTVN, BET). Opinionated policy wonk.</t>
  </si>
  <si>
    <t>Chronically sarcastic and ill. Metalhead. Multilingual. Likes cats. _xD83C__xDDE9__xD83C__xDDEA__xD83C__xDDEF__xD83C__xDDF2_</t>
  </si>
  <si>
    <t>De aquí para allá. De Este a Oeste. De la tele a internet. De red en red. Aquí y ahora.</t>
  </si>
  <si>
    <t>Comms @DeloitteDE | Part-time Master @QuadrigaBerlin | Mein Ding: #Digital #NewWork | Bin im Zweifel die, die versucht, sich mit der Katze anzufreunden _xD83D__xDE4B__xD83C__xDFFC_‍♀️</t>
  </si>
  <si>
    <t>Co-Founder &amp; CEO at Zilingo. 
Connect with us @ https://t.co/Y1ZhSI18IK</t>
  </si>
  <si>
    <t>Investor at Burda Principal Investors (Investors in @baublebar @bloomandwild @notonthehighstreet @mgemi @Etsy @vinted)</t>
  </si>
  <si>
    <t>Husband. Muslim. Motivator. Youtuber.  #AAC specialist. Inspired to be the first Disabled Ambassador for #UnitedNations</t>
  </si>
  <si>
    <t>@WFPInnovation Accelerator: FastCompany 10 Most Innovative Company 2017-Food; ex tech-lawyer /// Tweet about #tech, @WFP, #womenintech, #Africa &amp; #sports</t>
  </si>
  <si>
    <t>UN World Food Programme Innovation Accelerator | Inspiring and supporting bold solutions to hunger _xD83D__xDCA5_#ZeroHunger #disrupthunger</t>
  </si>
  <si>
    <t>ARTIST. Founder of @centgg and @CoClimate Assoc. prof @kmdbergen @UiB &amp; researcher @SciGalleryDub Father.</t>
  </si>
  <si>
    <t>#Museum in development in #Munich, exploring life and our environment at the interface of #Lifesciences, #Nature, #Culture and #Design.</t>
  </si>
  <si>
    <t>program curator @biotopiamuseum, researcher @carsoncenter and @deutschesmuseum</t>
  </si>
  <si>
    <t>Passionate about how IT solutions can bring positive value to our business and personal lives. Proud #autisticparent</t>
  </si>
  <si>
    <t>Je sais pas ce que je fais là...</t>
  </si>
  <si>
    <t>Journalist &amp; Blogger @ WirtschaftsWoche, Germany's Business Weekly. Focus: IT- &amp; Internet-Industry. Impressum: http://t.co/ivJsQ1Cd8w</t>
  </si>
  <si>
    <t>Oliver Schrott Kommunikation twittert zu Digital-, Kommunikations- &amp; Agenturnews. CGN / BLN / STR / FDH / PEK / NYC / SJC Impr.: https://t.co/MVUM50wL04</t>
  </si>
  <si>
    <t>Seriously strolling the internet // spot between tech &amp; humans // ☕️+_xD83D__xDEAC_ // love the C.</t>
  </si>
  <si>
    <t>Linguist (Romanistik, Deutsch), Steinhausen/Haidhausen (neu!), interessiert an Groß-Städte-Bau, Queerem Leben, Indigenen, Menschen beyond Europe, Food, Kultur</t>
  </si>
  <si>
    <t>Open-Xchange develops secure and open communication and office productivity software together with IMAP and DNS solutions. #OpenSource #OXS18</t>
  </si>
  <si>
    <t>One ID for everything</t>
  </si>
  <si>
    <t>Inspiring Fifty wants to increase diversity in tech by making role models more visible. To inspire young girls: @thenewgirlcode (instagram)</t>
  </si>
  <si>
    <t>Apple-addict &amp; passionate Runner. Working in Digital since 2+ decades. @BVDW Ambassador Future of Work. Headhunter for Digital Masterminds at @five14gmbh.</t>
  </si>
  <si>
    <t>Watford born and bred. UK team lead at @MiC_Global. Director @Modern_Brit. Tweets obv my own on UK politics, @Conservatives, identity and equality.</t>
  </si>
  <si>
    <t>SF+NY | equities trader | former architect | pretend writer | wannabe intellectual | fake food critic | burger enthusiast | data nerd | coffee addict</t>
  </si>
  <si>
    <t>CEO @Snap</t>
  </si>
  <si>
    <t>Public servant / Lawyer | PhD Student @unicampoficial, GEMPA @ColumbiaSIPA  | social justice, innovation policy, digital transformation, opengov _xD83C__xDFF3_️‍_xD83C__xDF08_</t>
  </si>
  <si>
    <t>Pla "Barcelona Ciutat Digital". Transició cap a la Sobirania Tecnològica. #BCNDigital City Plan. A road map towards Technological Sovereignty.</t>
  </si>
  <si>
    <t>Chief Technology and Digital Innovation Officer Barcelona @BCN_digital. Founder @decodeproject. Previously @nesta_uk leading @dcentproject &amp; @DSI4EU</t>
  </si>
  <si>
    <t>#editorinchief @cim_media for #meetingprofs #eventprofs #assnchat #socialmedia #marketing #strategist Soon MA #leadership #digital #communication - Twts r Priv!</t>
  </si>
  <si>
    <t>Blogger, Journalist, Gladbach-Fan | Marketing@IBM | #Digitalisierung #DigitalWorkplace #ForTheWeb #Gladbach #Wein  | All views are my own</t>
  </si>
  <si>
    <t>#ProgrammaticMarketing #ProgrammaticAdvertising #DataDrivenMarketing #ProcessOptimization #CustomerInsights #NoBullshit</t>
  </si>
  <si>
    <t>Trabajo en comunicación y soy amante de las nuevas tecnologías .I ♡ publicidad y buena música. Things happen for some reason. Nunca se deja de aprender</t>
  </si>
  <si>
    <t>El portal líder en información sobre marketing, publicidad, medios y nuevas tecnologías. El medio más leído por los anunciantes según @SCOPEN_es</t>
  </si>
  <si>
    <t>Fundador (1999) - Director del primer Web Portal sobre marketing, publicidad, medios, líder en español, https://t.co/3tcyEEl01U.</t>
  </si>
  <si>
    <t>The official account of Deutsche Post DHL Group. Keep up with the latest #logistics news. Masthead: https://t.co/tzPnxt0hY1</t>
  </si>
  <si>
    <t>This is the official account of DHL Global Trade; delivering you global trade news, reports and insights from across the world.</t>
  </si>
  <si>
    <t>Hier twittert das Portal des MITTELDEUTSCHEN RUNDFUNKS für Medienthemen. Impressum: https://t.co/UKTuooacgC Datenschutz: https://t.co/1yDxttm4ES</t>
  </si>
  <si>
    <t>Hier twittert die MDR-Pressestelle News zum Sender und seinen Programmangeboten. presse@mdr.de</t>
  </si>
  <si>
    <t>Au coeur de votre transformation digitale</t>
  </si>
  <si>
    <t>(MBE) Editor-at-large @TechCrunch + @TechForUK (#FBPE) @Tech_Vets @ThePathfounder @Techfugees @TechHub @Coadec @TheEuropas Insta: mikebutcher</t>
  </si>
  <si>
    <t>Building https://t.co/2QBrpZnTsM AI Advice Platform and https://t.co/r6TXIBhHte Festival. Chair of the UK Gov's AI Council (Views my own - RT ≠ endorsement)</t>
  </si>
  <si>
    <t>Research manager at SINTEF Digital in Analytics and Artificial Intelligence. Private twitter account.</t>
  </si>
  <si>
    <t>#SW leader with #lean #agile #privacy #startup mindset. #cybersecurity #digitalization #AI #N4S_fi https://t.co/q9OJMMohFe.</t>
  </si>
  <si>
    <t>Making things connect.</t>
  </si>
  <si>
    <t>PR &amp; Media Affairs | Comm &amp; Social Media @teamdigitaleIT | @night_review &amp; @NRedizioni Founder | US Political Analyst @US_Insider | 32 y.o. | Tennis (RF) lover</t>
  </si>
  <si>
    <t>Husband, father, Inter fan. @teamdigitaleIT &amp; @ITdigitalteam, Amazon, Apple. Non-exec Board Director @UniBocconi and @Endeavor_Italy. Worried but optimist.</t>
  </si>
  <si>
    <t>Living for a better world.</t>
  </si>
  <si>
    <t>Tech journalist with Handelsblatt, Germany's No. 1 business newspaper. "Life can only be understood backwards; but it must be lived forward." (S. Kierkegaard)</t>
  </si>
  <si>
    <t>#People &amp; #Tech #Enthusiast Highly #motivated to #create something #new! '#Hire #character, #train for #skil' Any view expressed here is from my personal POV!</t>
  </si>
  <si>
    <t>Proud to b an INDIAN &amp; NAMO follower</t>
  </si>
  <si>
    <t>Initiative des Freistaats Bayern: Vernetzung und Kommunikation für den Medienstandort Bayern.</t>
  </si>
  <si>
    <t>#Design, extreme deviations, meaningful life, coffee, human-centred #AI &amp; #DLTs. Founder @Persontyle @Block1010 exploring AI ∩ Society</t>
  </si>
  <si>
    <t>|ولا غالب إلا الله|Ronin in disguise | کوچک بھیڑیا</t>
  </si>
  <si>
    <t>Dubliner in Munich. Founding Director @biotopiamuseum Professor of Life Sciences in Society @LMU_Muenchen, formerly founder @sciencegallery and @scigallerydub</t>
  </si>
  <si>
    <t>Superintendent of @Tabschools Husband&amp;Father. @NASSP National Digital Principal of the Year. @SETDA Student Voice Award. MS Bammy Edu Voice Award</t>
  </si>
  <si>
    <t>fortiss is the research institute of the Free State of Bavaria for software-intensive systems and services.</t>
  </si>
  <si>
    <t>Hier twittert UnternehmerTUM | Besucht uns auch auf Facebook: http://t.co/gzjK7Lu75o | Impressum: http://t.co/D7LNJHxqtk</t>
  </si>
  <si>
    <t>#SocialGood  #Technology #Media #Entertainment #ChangeAgent #Marketer #GlobalCitizen #EquityforAll  #Entrepreneur</t>
  </si>
  <si>
    <t>This is the online presence of A CreActivist. I work in service of the truth.</t>
  </si>
  <si>
    <t>Digitale Identitäten, Datenökonomie, Blockchain, eStandards, Data Banking, IoT und mehr</t>
  </si>
  <si>
    <t>Tweets über Wirtschaft, Banking, Wissenschaft, Medien, Technologie, Design und Kunst / Research</t>
  </si>
  <si>
    <t>Hier twittert die Konzernkommunikation der KfW Bankengruppe. Retweet ≠ Zustimmung. Für Serviceanfragen: info@kfw.de / Webseite: https://t.co/AywIr0djgH</t>
  </si>
  <si>
    <t>Autor ROCK YOUR IDEA @RockYourIdea und MYTHOS Fachkräftemangel @Rock_Recruiting @cleverheads_HR @RockingWork rocking @Ideenfitness @SharetrustB2B @Provotainment</t>
  </si>
  <si>
    <t>Official Account of Douglas CEO Tina Mueller. I will keep you posted about my work and topics which are important to me. #digital #innovation #WomanInLeadership</t>
  </si>
  <si>
    <t>Aktuelle Nachrichten. Meinungen und Informationen, die aus unserer Sicht für den CIO relevant sind. Dies ist kein IBM Kanal.</t>
  </si>
  <si>
    <t>spread the truth, tweet #Justice4MJ</t>
  </si>
  <si>
    <t>My heart and ambition lie in ‘social enterprises’ with the opportunities to create true sustainable change.</t>
  </si>
  <si>
    <t>We're Europe's first mobile bank with  more than 2 million customers in 24 countries | questions + help @N26_Support | open positions @N26Careers</t>
  </si>
  <si>
    <t>Co-Founder &amp; CEO @n26 - The first mobile bank in Europe. #themobilebank</t>
  </si>
  <si>
    <t>The Oxford Martin School at the University of Oxford is a world-leading centre of pioneering research that addresses global challenges.</t>
  </si>
  <si>
    <t>Professor of Globalisation and Development, Oxford University and Director, Oxford Martin Programme on Technological and Economic Change</t>
  </si>
  <si>
    <t>VC at http://t.co/ob75pN98ID</t>
  </si>
  <si>
    <t>Family Man, Mountaineer, Media person: CEO of VDZ (German Magazine Media Association)</t>
  </si>
  <si>
    <t>Head of European Political Strategy Centre @ECThinkTank @EU_Commission</t>
  </si>
  <si>
    <t>We seamlessly merge synthetic neurobiology and silicon. Sensing | Control | Computation. Bio is Tech™</t>
  </si>
  <si>
    <t>Healthcare Innovator l Connector | Strategist | Global Citizen #40under40 #CrossBorderLove #IsmailNation #YQG</t>
  </si>
  <si>
    <t>Believe in Jesus, the Bible, Creation &amp; I am Pro-Israel! I am a DJ Trump Patriot. He's Fighting for the USA! Let's Fight against those who hate America-No Lists</t>
  </si>
  <si>
    <t>The dark global powers, combining psychology, technology, &amp; far right propaganda, have installed a dictatorship in the UK. In the US too. Let's see for how long</t>
  </si>
  <si>
    <t>Ich war @BILD              https://t.co/Lywc0bKvdb.           https://t.co/OrwsPsnfiD</t>
  </si>
  <si>
    <t>peanutbutter-enthusiast, einchecker, coffee-addicted. ist alles meine privatmeinung hier...</t>
  </si>
  <si>
    <t>Techie by day and occasional pirate by night... #BeMorePirate
#TeamLH #LH44 #MercedesAMGF1</t>
  </si>
  <si>
    <t>Partner &amp; Program Director at @indbio</t>
  </si>
  <si>
    <t>Founder &amp; CEO, Koniku Inc. Strategic Optimist &amp; Fierce Globalist!</t>
  </si>
  <si>
    <t>I Accelerate Biology. CEO @wildearthpets Investor @babelventures, Faculty @singularityu CoFounder #IndieBio @berkeleybiolab #vegan #biotech</t>
  </si>
  <si>
    <t>Deborah is passionate about helping clients create more customers thru tradeshows &amp; events w/ high-impact graphic design, low-hassle booths &amp; focused strategy</t>
  </si>
  <si>
    <t>Egyptian girl working in tech</t>
  </si>
  <si>
    <t>Pinterest helps you discover and do what you love. Find recipes, style inspiration, projects for your home and other ideas to try.</t>
  </si>
  <si>
    <t>Senior Business and Finance Editor at Frankfurter Allgemeine Zeitung, Optimist.</t>
  </si>
  <si>
    <t>Freelance Financial Journalist &amp; Tech Reporter @MEEDIA – Author of 'Das Apple-Imperium 2.0', Writer at Heart. Tennis Aficionado. Night Time is the right Time.</t>
  </si>
  <si>
    <t>Expert keynote speakers for corporate events, global conferences, event planning &amp; event profs worldwide. View our speakers https://t.co/qnUS0uPPD2</t>
  </si>
  <si>
    <t>30+ years of digital curiosity</t>
  </si>
  <si>
    <t>#LifePlanning helps you find your dream then gives you the vitality and financial knowledge to make it happen. Sooner rather than later. Money made interesting!</t>
  </si>
  <si>
    <t>Union Square Ventures is a venture capital firm based in New York City.</t>
  </si>
  <si>
    <t>Deutsche Kinemathek - #Museum für #Film und #Fernsehen #mffberlin / #Filmarchiv #Filmverleih #Archiv #Bibliothek #Ausstellung / Impr.: deutsche-kinemathek.de</t>
  </si>
  <si>
    <t>Diplom-Volkswirt, Wirtschaftsblogger, Livestreamer, Moderator, Kolumnist und Wanderer zwischen den Welten. https://t.co/REGwDa8grf</t>
  </si>
  <si>
    <t>#MultiStreamMedia #Giving #Motorsports #Travel #2020ClearChoice #TheFutureWay ...curated</t>
  </si>
  <si>
    <t>@LiberaleModerne ist ein politischer Think Tank und steht für die Erneuerung der offenen Gesellschaft. #LibMod  Impressum: https://t.co/DdRK7vDFlk</t>
  </si>
  <si>
    <t>Official page of Bank Leumi USA, a full-service commercial &amp; private banking institution w/ global ties. Follow us to keep up with company news &amp; activities.</t>
  </si>
  <si>
    <t>hi I’m a good bot :: I keep u posted about digital transformation</t>
  </si>
  <si>
    <t>Internet entrepreneur. Co-founder of https://t.co/2iyZutOTtC, https://t.co/z8Lkl2L9JC, https://t.co/D7WWmAts8j and https://t.co/VvSm35eJhq</t>
  </si>
  <si>
    <t>fintech enthusiast</t>
  </si>
  <si>
    <t>Dr. Thierry U. KAME BABILLA, Macroeconomist and DSGE Model specialist. Fellow, Global Labor Organization,@Glabor_org.Research Associate,@nberpubs. Member, EABCN</t>
  </si>
  <si>
    <t>CEO of @benevolent_ai. Former UK Minister for Internet Safety &amp; Security. Founder of @WePROTECT.</t>
  </si>
  <si>
    <t>IBM Fellow, Director Physical Sciences Department at IBM Research. Tweets are my own.</t>
  </si>
  <si>
    <t>Programador que gosta de desenvolver para Android e iOS.</t>
  </si>
  <si>
    <t>Starte deinen Business Club mit Kunden, Partnern &amp; Mitgliedern. 24/7 verlässliche Business Empfehlungen in vertrauten B2B Netzwerken. Von @MartinGaedt @hitabis</t>
  </si>
  <si>
    <t>Works in IT, with a bee in my bonnet about getting more women into STEM. With interest in the health system; committed to good governance. Views are my own.</t>
  </si>
  <si>
    <t>@EIT_Digital Accelerator’s mission is to scale up #EU #digital #technology ventures. Organiser of the #EITDigitalChallenge #startup contest</t>
  </si>
  <si>
    <t>Using #AI and #IoT to empower the industry to operate with the highest availability.  | @WEF Technology Pioneer</t>
  </si>
  <si>
    <t>Build better data-driven applications with Mesosphere DC/OS. The best way to run containers and big data—on any infrastructure you choose. Built on @ApacheMesos</t>
  </si>
  <si>
    <t>Co-founder @geteverboard YCombinator SUS17 | @CanvasKeyboard Apple's 20 Under 20 | Product at @Mobiquityinc | https://t.co/2AF3iF6zbZ</t>
  </si>
  <si>
    <t>Pro creator content at Oracle-d | Fundition Ambassador | Leader of Indonesia Center | Partnership Program at Rumoh Agam | Blockchain enthusiast</t>
  </si>
  <si>
    <t>Brainlab develops, manufactures and markets software-driven medical technology, enabling access to advanced, less invasive patient treatments.</t>
  </si>
  <si>
    <t>An #AI company developing and applying advanced technologies to accelerate the journey from data to medicine. #BecauseItMatters. #London #Cambridge #NYC</t>
  </si>
  <si>
    <t>Process development chemist in pharma. Once a fluorine chemist, always a fluorine chemist. My views only. Often sharing #chemjobs</t>
  </si>
  <si>
    <t>Reporter and source ➖ Articles @Innovation @smallbiztrends (#LivestreamedLivelihoods) ➖ Quoted @Moneyish @TheNextWeb @Inc @SpinSucks ➖ https://t.co/QHpuvFavvK</t>
  </si>
  <si>
    <t>Business Strategist || Writer || Runner || Marketer || Connector || Founder || Optimist || Wine Aficionado || Cook || Photographer || TEDster || Bar Owner</t>
  </si>
  <si>
    <t>Über 1000 Blogs aus Bonn und der Region. Schicke uns Deinen Blog per DM! #BonnerBlogs</t>
  </si>
  <si>
    <t>Problem Solver of Real-World problems using #SemanticWeb (#LinkedData #OpenData  #AI #Ontology #Analytics), #IoT #Blockchain. @OpenDataNG @cymantiks. Love #LFC</t>
  </si>
  <si>
    <t>Sin sacrificio no hay victoria</t>
  </si>
  <si>
    <t>From Ideas to Successful Companies.</t>
  </si>
  <si>
    <t>"My grandmothers' ingenuity overcame gender discrimination and economic exploitation in a hostile society to prove their genius." #earthsoldierbook
E.S.C.S</t>
  </si>
  <si>
    <t>_xD83D__xDC4D_ up for ingenuity, good people, locally sourced food, genomics, craft breweries, lobster shacks. Mets fan (never easy). Always be learning.</t>
  </si>
  <si>
    <t>@_trendspotter watching VCs, Venture Capital, Dealflow &amp; Startups -- Bet on the jockey, not on the horse!</t>
  </si>
  <si>
    <t>We are the global voice for science. Founded in 2018 from a merger of @ICSUnews and @ISSCworld.</t>
  </si>
  <si>
    <t>President of R/GA US</t>
  </si>
  <si>
    <t>Philosoph</t>
  </si>
  <si>
    <t>This is the official Twitter ID of IBM Research. The account is managed by Elizabeth Koenig and Chris Sciacca, and follows the IBM Social Computing Guidelines.</t>
  </si>
  <si>
    <t>Business strategist</t>
  </si>
  <si>
    <t>Online Business, Money Making Sports</t>
  </si>
  <si>
    <t>Lisbon, Portugal</t>
  </si>
  <si>
    <t>Berlin | Bonn</t>
  </si>
  <si>
    <t>Oxford, England</t>
  </si>
  <si>
    <t>München, Bayern</t>
  </si>
  <si>
    <t>London</t>
  </si>
  <si>
    <t>South Africa</t>
  </si>
  <si>
    <t>Berlin, Germany</t>
  </si>
  <si>
    <t>Unterföhring, Deutschland</t>
  </si>
  <si>
    <t>New York, NY</t>
  </si>
  <si>
    <t>Where we run wild, run free.</t>
  </si>
  <si>
    <t>Pasadena, CA</t>
  </si>
  <si>
    <t>Seattle, WA</t>
  </si>
  <si>
    <t>Germany | Austria | Italy</t>
  </si>
  <si>
    <t>Berlin</t>
  </si>
  <si>
    <t>Berlin, Deutschland</t>
  </si>
  <si>
    <t>London, England</t>
  </si>
  <si>
    <t>NYC</t>
  </si>
  <si>
    <t>Melbourne</t>
  </si>
  <si>
    <t>Paris</t>
  </si>
  <si>
    <t>Meguro, Tokyo</t>
  </si>
  <si>
    <t>Cambridge, MA</t>
  </si>
  <si>
    <t>New Delhi, India</t>
  </si>
  <si>
    <t>Stoke Gabriel, England</t>
  </si>
  <si>
    <t>München</t>
  </si>
  <si>
    <t>Düsseldorf, Deutschland</t>
  </si>
  <si>
    <t>Denmark</t>
  </si>
  <si>
    <t>Deutschland</t>
  </si>
  <si>
    <t>India</t>
  </si>
  <si>
    <t>Linz, Österreich</t>
  </si>
  <si>
    <t>Pacific Time Zone</t>
  </si>
  <si>
    <t>Milan, Italy</t>
  </si>
  <si>
    <t>Düsseldorf</t>
  </si>
  <si>
    <t>Köln, Deutschland</t>
  </si>
  <si>
    <t>_xD83C__xDDEA__xD83C__xDDFA_</t>
  </si>
  <si>
    <t>London and Tokyo</t>
  </si>
  <si>
    <t>Ludwigshafen, Germany</t>
  </si>
  <si>
    <t>Bhopal, India</t>
  </si>
  <si>
    <t>Walldorf, Germany</t>
  </si>
  <si>
    <t>Hamburg, Deutschland</t>
  </si>
  <si>
    <t>www.plattform-index.com</t>
  </si>
  <si>
    <t>Bonn, Berlin, Genf...</t>
  </si>
  <si>
    <t>Saarlouis / Berlin</t>
  </si>
  <si>
    <t>Bonn / Berlin</t>
  </si>
  <si>
    <t>Frankfurt am Main - Germany</t>
  </si>
  <si>
    <t>Frankfurt, Hesse</t>
  </si>
  <si>
    <t>Frankfurt</t>
  </si>
  <si>
    <t>Frankfurt am Main</t>
  </si>
  <si>
    <t>Bielefeld</t>
  </si>
  <si>
    <t>New York City</t>
  </si>
  <si>
    <t>España . Madrid</t>
  </si>
  <si>
    <t>u.a. Heidelberg, Germany</t>
  </si>
  <si>
    <t xml:space="preserve">Europe, Zurich/Vienna </t>
  </si>
  <si>
    <t>Nürnberg, Bayern</t>
  </si>
  <si>
    <t>Menlo Park, California</t>
  </si>
  <si>
    <t>Poland</t>
  </si>
  <si>
    <t>Silicon Valley</t>
  </si>
  <si>
    <t>San Francisco, CA</t>
  </si>
  <si>
    <t>Leipzig, Deutschland</t>
  </si>
  <si>
    <t>Malaysia</t>
  </si>
  <si>
    <t>Munich, Bavaria</t>
  </si>
  <si>
    <t>Silicon Valley, CA</t>
  </si>
  <si>
    <t>Washington, DC</t>
  </si>
  <si>
    <t>Torino, IT; Austin, TX.</t>
  </si>
  <si>
    <t>Turin, Piedmont</t>
  </si>
  <si>
    <t>Madrid, Comunidad de Madrid</t>
  </si>
  <si>
    <t>Nagpur, India</t>
  </si>
  <si>
    <t>California, USA</t>
  </si>
  <si>
    <t>New York, London, Singapore</t>
  </si>
  <si>
    <t>USA, EMEA, APAC</t>
  </si>
  <si>
    <t>NYC, NY</t>
  </si>
  <si>
    <t>Heute hier morgen dort</t>
  </si>
  <si>
    <t>Madrid</t>
  </si>
  <si>
    <t>Singapore</t>
  </si>
  <si>
    <t>Contact: abdiomartv@gmail.com</t>
  </si>
  <si>
    <t>Grewup in Lagos &amp; wandering ever since</t>
  </si>
  <si>
    <t>Norway &amp; Ireland</t>
  </si>
  <si>
    <t>Bedford</t>
  </si>
  <si>
    <t>Köln / Düsseldorf</t>
  </si>
  <si>
    <t>CGN / BLN / STR / FDH</t>
  </si>
  <si>
    <t>berlin // munich</t>
  </si>
  <si>
    <t>K / N / OE / HH / San Jose, CA / Helsinki / Madrid / Turin / Paris / Tokyo</t>
  </si>
  <si>
    <t>Europe</t>
  </si>
  <si>
    <t>Hamburg, Berlin, New York</t>
  </si>
  <si>
    <t>Watford</t>
  </si>
  <si>
    <t>Kolkata, India</t>
  </si>
  <si>
    <t>Sao Paulo, Brazil</t>
  </si>
  <si>
    <t>Barcelona</t>
  </si>
  <si>
    <t>Darmstadt/Zürich/Berlin/World</t>
  </si>
  <si>
    <t>Darmstadt (Germany)</t>
  </si>
  <si>
    <t>Köln</t>
  </si>
  <si>
    <t>Madrid,Spain</t>
  </si>
  <si>
    <t>Madrid (España)</t>
  </si>
  <si>
    <t>جدة, المملكة العربية السعودية</t>
  </si>
  <si>
    <t>Madrid (y por el Mundo)</t>
  </si>
  <si>
    <t>Bonn</t>
  </si>
  <si>
    <t>Bonn, Germany</t>
  </si>
  <si>
    <t>Erfurt, Deutschland</t>
  </si>
  <si>
    <t>Leipzig</t>
  </si>
  <si>
    <t>Finland</t>
  </si>
  <si>
    <t>Stockholm</t>
  </si>
  <si>
    <t>San Francisco</t>
  </si>
  <si>
    <t>Kanpur, India</t>
  </si>
  <si>
    <t>Bayern</t>
  </si>
  <si>
    <t>Vilayet-e-Kanata</t>
  </si>
  <si>
    <t>NJ</t>
  </si>
  <si>
    <t>Garching bei München</t>
  </si>
  <si>
    <t>Everywhere</t>
  </si>
  <si>
    <t>Paderborn (Germany)</t>
  </si>
  <si>
    <t xml:space="preserve">Paderborn - Impressum: </t>
  </si>
  <si>
    <t>Frankfurt am Main, Deutschland</t>
  </si>
  <si>
    <t>Berlin/ Vienna</t>
  </si>
  <si>
    <t>University of Oxford</t>
  </si>
  <si>
    <t>New York</t>
  </si>
  <si>
    <t>Berkeley, CA</t>
  </si>
  <si>
    <t>Windsor, Ontario, Canada</t>
  </si>
  <si>
    <t>Pennsylvania, USA</t>
  </si>
  <si>
    <t>Brighton, UK</t>
  </si>
  <si>
    <t>Karlsruhe</t>
  </si>
  <si>
    <t>England, United Kingdom, EU</t>
  </si>
  <si>
    <t>SF &amp; 10% WW</t>
  </si>
  <si>
    <t>Hamburg, Germany</t>
  </si>
  <si>
    <t>London / New York / Hong Kong</t>
  </si>
  <si>
    <t>St.Thomas, ON</t>
  </si>
  <si>
    <t>UK</t>
  </si>
  <si>
    <t>Portland, OR</t>
  </si>
  <si>
    <t>Saudi Arabia</t>
  </si>
  <si>
    <t>iPhone: 50.731853,7.095292</t>
  </si>
  <si>
    <t>Pacific Coast USA</t>
  </si>
  <si>
    <t>Windsor, Ontario</t>
  </si>
  <si>
    <t>NY, CA, FL, IL</t>
  </si>
  <si>
    <t>Cluj Napoca</t>
  </si>
  <si>
    <t>Worldwide</t>
  </si>
  <si>
    <t>United Kingdom</t>
  </si>
  <si>
    <t>munich</t>
  </si>
  <si>
    <t>Rueschlikon, Switzerland</t>
  </si>
  <si>
    <t>Curitiba, Brasil</t>
  </si>
  <si>
    <t>Sydney</t>
  </si>
  <si>
    <t>Brussels</t>
  </si>
  <si>
    <t>San Francisco - Amsterdam</t>
  </si>
  <si>
    <t>Hertfordshire, UK</t>
  </si>
  <si>
    <t>Manhattan's "Theater District"</t>
  </si>
  <si>
    <t>Zürich</t>
  </si>
  <si>
    <t>ÜT: 6.504795,3.360384</t>
  </si>
  <si>
    <t>Pasadena, California</t>
  </si>
  <si>
    <t>Hudson Valley</t>
  </si>
  <si>
    <t>Cologne</t>
  </si>
  <si>
    <t>Global</t>
  </si>
  <si>
    <t>12 labs on 6 continents.</t>
  </si>
  <si>
    <t>https://t.co/8gKMmLPrnH</t>
  </si>
  <si>
    <t>http://t.co/yrhYy0JC3G</t>
  </si>
  <si>
    <t>http://t.co/SHbCPHsDda</t>
  </si>
  <si>
    <t>https://t.co/nQzpbaEKtw</t>
  </si>
  <si>
    <t>https://t.co/EPhVspey2L</t>
  </si>
  <si>
    <t>https://t.co/g0sTIn5wns</t>
  </si>
  <si>
    <t>https://t.co/IEkkuZtqWo</t>
  </si>
  <si>
    <t>https://t.co/ItlaMGVJy3</t>
  </si>
  <si>
    <t>https://t.co/DCOSJpnI5R</t>
  </si>
  <si>
    <t>https://t.co/MBi99raeHU</t>
  </si>
  <si>
    <t>https://t.co/vSLG67STFM</t>
  </si>
  <si>
    <t>https://t.co/pN0OAmG4SP</t>
  </si>
  <si>
    <t>https://t.co/VfVge1CoGw</t>
  </si>
  <si>
    <t>https://t.co/IdCbNgqyT4</t>
  </si>
  <si>
    <t>https://t.co/9sqEdBcAJs</t>
  </si>
  <si>
    <t>http://t.co/6lC0EBEbL6</t>
  </si>
  <si>
    <t>http://t.co/fwdJfSC5hX</t>
  </si>
  <si>
    <t>http://t.co/XJnom3L170</t>
  </si>
  <si>
    <t>https://t.co/LQLT0luBnH</t>
  </si>
  <si>
    <t>https://t.co/8nMyc8KldB</t>
  </si>
  <si>
    <t>https://t.co/XkUhrGvHbJ</t>
  </si>
  <si>
    <t>https://t.co/efwF1KBltg</t>
  </si>
  <si>
    <t>https://t.co/ij5r6daiRN</t>
  </si>
  <si>
    <t>http://t.co/BzFoAIxwuL</t>
  </si>
  <si>
    <t>http://t.co/4PDgQNZasJ</t>
  </si>
  <si>
    <t>https://t.co/jsMSZI3oBs</t>
  </si>
  <si>
    <t>https://t.co/5IbpDChxHv</t>
  </si>
  <si>
    <t>http://t.co/Pr2VOv6JYz</t>
  </si>
  <si>
    <t>https://t.co/XBaqBiCpnI</t>
  </si>
  <si>
    <t>https://t.co/huMldgnpPO</t>
  </si>
  <si>
    <t>https://t.co/fRx8ntJ2uN</t>
  </si>
  <si>
    <t>http://t.co/OPXhZRgvP2</t>
  </si>
  <si>
    <t>https://t.co/Ttjhp5HSDd</t>
  </si>
  <si>
    <t>http://t.co/4wUeiEWcLN</t>
  </si>
  <si>
    <t>https://t.co/AmcHBpDOZ1</t>
  </si>
  <si>
    <t>https://t.co/6lhVe1RdCd</t>
  </si>
  <si>
    <t>https://t.co/imeZHaJsth</t>
  </si>
  <si>
    <t>https://t.co/yeEi6Sa7Na</t>
  </si>
  <si>
    <t>https://t.co/tpiJXw0gi2</t>
  </si>
  <si>
    <t>https://t.co/jSVT6sRvfF</t>
  </si>
  <si>
    <t>https://t.co/EVWo2fkuhR</t>
  </si>
  <si>
    <t>https://t.co/F8K1nhcHi1</t>
  </si>
  <si>
    <t>https://t.co/X2zVwJZHOO</t>
  </si>
  <si>
    <t>https://t.co/8mT9dzBLpd</t>
  </si>
  <si>
    <t>https://t.co/P7sRKACM0H</t>
  </si>
  <si>
    <t>http://t.co/7qOBqDtsm6</t>
  </si>
  <si>
    <t>http://t.co/GpJMKy0Y0r</t>
  </si>
  <si>
    <t>https://t.co/4sWMSuneGA</t>
  </si>
  <si>
    <t>http://t.co/T4npZUcolC</t>
  </si>
  <si>
    <t>http://t.co/M40vTk5lUz</t>
  </si>
  <si>
    <t>http://t.co/cn7ZhLUj2N</t>
  </si>
  <si>
    <t>https://t.co/o5JXlbgdG5</t>
  </si>
  <si>
    <t>http://t.co/DY4i6K2Tyz</t>
  </si>
  <si>
    <t>http://t.co/JQMPjY8Y8c</t>
  </si>
  <si>
    <t>http://t.co/1onT8LFiAU</t>
  </si>
  <si>
    <t>https://t.co/mx5uytAl7u</t>
  </si>
  <si>
    <t>https://t.co/xnQ69oMbFL</t>
  </si>
  <si>
    <t>http://t.co/FsKIaQRisf</t>
  </si>
  <si>
    <t>https://t.co/6i3GVEi1QI</t>
  </si>
  <si>
    <t>https://t.co/R1feOXZ6wE</t>
  </si>
  <si>
    <t>https://t.co/MPXCTl6Ovz</t>
  </si>
  <si>
    <t>https://t.co/98HGw6s3pA</t>
  </si>
  <si>
    <t>https://t.co/3uvXIR8XMr</t>
  </si>
  <si>
    <t>http://t.co/7bZ2KCQJ2k</t>
  </si>
  <si>
    <t>https://t.co/qfuQaV4ePz</t>
  </si>
  <si>
    <t>http://t.co/jKtNqoJ2Wo</t>
  </si>
  <si>
    <t>https://t.co/zgWSDRQuAE</t>
  </si>
  <si>
    <t>https://t.co/aquF7qDqBQ</t>
  </si>
  <si>
    <t>https://t.co/PKOK3TZeYS</t>
  </si>
  <si>
    <t>https://t.co/b7yAkHeJfl</t>
  </si>
  <si>
    <t>https://t.co/BRZ1RNK71q</t>
  </si>
  <si>
    <t>https://t.co/flGtodUUGB</t>
  </si>
  <si>
    <t>https://t.co/aY5EfI9zcw</t>
  </si>
  <si>
    <t>https://t.co/YdVJp6QDgh</t>
  </si>
  <si>
    <t>https://t.co/HYr4a4vv7w</t>
  </si>
  <si>
    <t>https://t.co/t7JvG2XIEE</t>
  </si>
  <si>
    <t>https://t.co/hM3zGTh15J</t>
  </si>
  <si>
    <t>https://t.co/1qqReuk4PO</t>
  </si>
  <si>
    <t>http://t.co/24oBl1femm</t>
  </si>
  <si>
    <t>https://t.co/iv8ahGfIgY</t>
  </si>
  <si>
    <t>https://t.co/UYKFGMZt48</t>
  </si>
  <si>
    <t>http://t.co/YkXyLRFFzh</t>
  </si>
  <si>
    <t>https://t.co/kQ1thp9lcE</t>
  </si>
  <si>
    <t>https://t.co/1WMoJF09kp</t>
  </si>
  <si>
    <t>https://t.co/suKpG25V45</t>
  </si>
  <si>
    <t>http://t.co/T70lL3XY7f</t>
  </si>
  <si>
    <t>https://t.co/oeIJ0DBLMy</t>
  </si>
  <si>
    <t>http://t.co/6kxhCAIVrZ</t>
  </si>
  <si>
    <t>https://t.co/ejWYx1aQ6F</t>
  </si>
  <si>
    <t>https://t.co/bxS69nIDQi</t>
  </si>
  <si>
    <t>https://t.co/n1nIrX3vgK</t>
  </si>
  <si>
    <t>https://t.co/cxytX0ezaI</t>
  </si>
  <si>
    <t>http://t.co/JE4Bq1BZ04</t>
  </si>
  <si>
    <t>http://t.co/jNzd0sMLLz</t>
  </si>
  <si>
    <t>https://t.co/DgYeOPr0cS</t>
  </si>
  <si>
    <t>https://t.co/W6FaAEQvHL</t>
  </si>
  <si>
    <t>https://t.co/iCsLDoyBd8</t>
  </si>
  <si>
    <t>https://t.co/IMNBUwdWIp</t>
  </si>
  <si>
    <t>https://t.co/s5QJPKng9Y</t>
  </si>
  <si>
    <t>https://t.co/yXU4NxMiPy</t>
  </si>
  <si>
    <t>https://t.co/p07XOBrHmC</t>
  </si>
  <si>
    <t>https://t.co/KawIikG1GB</t>
  </si>
  <si>
    <t>https://t.co/giZ2CCYnvD</t>
  </si>
  <si>
    <t>https://t.co/yO0WZxg5ZB</t>
  </si>
  <si>
    <t>https://t.co/nNiXWXaGVh</t>
  </si>
  <si>
    <t>https://t.co/JgXhMUQhOb</t>
  </si>
  <si>
    <t>https://t.co/qruzfe4aZK</t>
  </si>
  <si>
    <t>https://t.co/g37B7C85rH</t>
  </si>
  <si>
    <t>https://t.co/p9IkVHYppp</t>
  </si>
  <si>
    <t>https://t.co/zq26N98gel</t>
  </si>
  <si>
    <t>http://t.co/fuT094FEEG</t>
  </si>
  <si>
    <t>https://t.co/H5QJ1NsISq</t>
  </si>
  <si>
    <t>https://t.co/z3SoivDRz3</t>
  </si>
  <si>
    <t>https://t.co/8qgpDUCRQ4</t>
  </si>
  <si>
    <t>https://t.co/PLscpXq7Ni</t>
  </si>
  <si>
    <t>https://t.co/aGA9hFQjTl</t>
  </si>
  <si>
    <t>https://t.co/rToKlCJOmt</t>
  </si>
  <si>
    <t>http://t.co/UUmYuCiMII</t>
  </si>
  <si>
    <t>https://t.co/xcpgQr7QJ4</t>
  </si>
  <si>
    <t>https://t.co/XoUXJwzdVy</t>
  </si>
  <si>
    <t>https://t.co/843WtyJnPn</t>
  </si>
  <si>
    <t>https://t.co/YeWD2cLvjo</t>
  </si>
  <si>
    <t>https://t.co/F1g9zA9YKb</t>
  </si>
  <si>
    <t>https://t.co/Dww9Lc35Ym</t>
  </si>
  <si>
    <t>http://t.co/6xuNX3hhpo</t>
  </si>
  <si>
    <t>https://t.co/Z90WLv8E5N</t>
  </si>
  <si>
    <t>https://t.co/1Wv5PUREUR</t>
  </si>
  <si>
    <t>https://t.co/sxiYJZoLNA</t>
  </si>
  <si>
    <t>https://t.co/WmbXisBbtD</t>
  </si>
  <si>
    <t>https://t.co/k2PZVJqm0m</t>
  </si>
  <si>
    <t>https://t.co/82de75sPLG</t>
  </si>
  <si>
    <t>https://t.co/ViYKVpUYoi</t>
  </si>
  <si>
    <t>https://t.co/NxHZmvBRJ7</t>
  </si>
  <si>
    <t>https://t.co/aAKbrp0Y6j</t>
  </si>
  <si>
    <t>https://t.co/u4UhvMz2Mt</t>
  </si>
  <si>
    <t>http://t.co/iv0D2MH1iY</t>
  </si>
  <si>
    <t>https://t.co/4o6ppvwXFd</t>
  </si>
  <si>
    <t>http://t.co/sSAIPyl4wk</t>
  </si>
  <si>
    <t>https://t.co/5Hz4XHSyTr</t>
  </si>
  <si>
    <t>https://t.co/Rb0j6L5v9Q</t>
  </si>
  <si>
    <t>https://t.co/OUyQDkMPJa</t>
  </si>
  <si>
    <t>https://t.co/3eR8O8oXXy</t>
  </si>
  <si>
    <t>https://t.co/Hf13KFjfvs</t>
  </si>
  <si>
    <t>https://t.co/CzkECNdi60</t>
  </si>
  <si>
    <t>https://t.co/quaFhIBjcW</t>
  </si>
  <si>
    <t>https://t.co/ernKc3akj2</t>
  </si>
  <si>
    <t>http://t.co/2q9DDC640f</t>
  </si>
  <si>
    <t>http://t.co/jRJqmQx3gd</t>
  </si>
  <si>
    <t>http://t.co/ZZy1A7i4YZ</t>
  </si>
  <si>
    <t>https://t.co/gE34VocTAh</t>
  </si>
  <si>
    <t>https://t.co/WwvQhSctxb</t>
  </si>
  <si>
    <t>http://t.co/iqjCeQgOhP</t>
  </si>
  <si>
    <t>https://t.co/ff7qIQlUD3</t>
  </si>
  <si>
    <t>http://t.co/AmSEHAbcbz</t>
  </si>
  <si>
    <t>https://t.co/ixr4V9tujA</t>
  </si>
  <si>
    <t>https://t.co/IUld1dvUM2</t>
  </si>
  <si>
    <t>http://t.co/JT2HvHQ0</t>
  </si>
  <si>
    <t>https://t.co/Yk2eLBnGH3</t>
  </si>
  <si>
    <t>https://t.co/WDTyqI8ABU</t>
  </si>
  <si>
    <t>https://t.co/IdRc3kAAaE</t>
  </si>
  <si>
    <t>https://t.co/PyRZqJIo5g</t>
  </si>
  <si>
    <t>http://t.co/gc8f0Iklhg</t>
  </si>
  <si>
    <t>http://t.co/smLQd3EoUc</t>
  </si>
  <si>
    <t>https://t.co/C6F18UuOkp</t>
  </si>
  <si>
    <t>https://t.co/V8wnx7UGYO</t>
  </si>
  <si>
    <t>https://t.co/SwJLSZu9wU</t>
  </si>
  <si>
    <t>https://t.co/TWiBDAWO9e</t>
  </si>
  <si>
    <t>https://t.co/QD0je1DND0</t>
  </si>
  <si>
    <t>https://t.co/KhHWiB8S2B</t>
  </si>
  <si>
    <t>http://t.co/nsXBHEamvd</t>
  </si>
  <si>
    <t>https://t.co/1DgEwKK5IZ</t>
  </si>
  <si>
    <t>https://t.co/BDXuGnHctD</t>
  </si>
  <si>
    <t>https://t.co/PHwpfKrk0x</t>
  </si>
  <si>
    <t>https://t.co/SMUGA0NXZP</t>
  </si>
  <si>
    <t>https://t.co/vNQGdOJxVW</t>
  </si>
  <si>
    <t>http://t.co/aWqmxkh5mF</t>
  </si>
  <si>
    <t>https://t.co/ilzZSeCYWQ</t>
  </si>
  <si>
    <t>https://t.co/gU9bD4eFq9</t>
  </si>
  <si>
    <t>http://t.co/AnbMW0WQLq</t>
  </si>
  <si>
    <t>http://t.co/LIPP6jKW5j</t>
  </si>
  <si>
    <t>https://t.co/e8R3uF9zpo</t>
  </si>
  <si>
    <t>http://t.co/bV4KRDcOkB</t>
  </si>
  <si>
    <t>https://pbs.twimg.com/profile_banners/821082807221055488/1539272849</t>
  </si>
  <si>
    <t>https://pbs.twimg.com/profile_banners/16681540/1502536784</t>
  </si>
  <si>
    <t>https://pbs.twimg.com/profile_banners/904983588139098112/1530175070</t>
  </si>
  <si>
    <t>https://pbs.twimg.com/profile_banners/947587280/1544019616</t>
  </si>
  <si>
    <t>https://pbs.twimg.com/profile_banners/30133564/1525147632</t>
  </si>
  <si>
    <t>https://pbs.twimg.com/profile_banners/554432774/1481639660</t>
  </si>
  <si>
    <t>https://pbs.twimg.com/profile_banners/2653767276/1533025088</t>
  </si>
  <si>
    <t>https://pbs.twimg.com/profile_banners/430595346/1545779323</t>
  </si>
  <si>
    <t>https://pbs.twimg.com/profile_banners/513350418/1467898102</t>
  </si>
  <si>
    <t>https://pbs.twimg.com/profile_banners/872864131598209028/1546338358</t>
  </si>
  <si>
    <t>https://pbs.twimg.com/profile_banners/17023762/1480966899</t>
  </si>
  <si>
    <t>https://pbs.twimg.com/profile_banners/2893772003/1417132109</t>
  </si>
  <si>
    <t>https://pbs.twimg.com/profile_banners/47539748/1398394293</t>
  </si>
  <si>
    <t>https://pbs.twimg.com/profile_banners/152930834/1411164667</t>
  </si>
  <si>
    <t>https://pbs.twimg.com/profile_banners/113963/1393564200</t>
  </si>
  <si>
    <t>https://pbs.twimg.com/profile_banners/507197671/1452182171</t>
  </si>
  <si>
    <t>https://pbs.twimg.com/profile_banners/456324717/1432207740</t>
  </si>
  <si>
    <t>https://pbs.twimg.com/profile_banners/864438647076081669/1530693998</t>
  </si>
  <si>
    <t>https://pbs.twimg.com/profile_banners/33956529/1506372572</t>
  </si>
  <si>
    <t>https://pbs.twimg.com/profile_banners/9273802/1507918741</t>
  </si>
  <si>
    <t>https://pbs.twimg.com/profile_banners/113161858/1398378426</t>
  </si>
  <si>
    <t>https://pbs.twimg.com/profile_banners/1018942247260360704/1532672652</t>
  </si>
  <si>
    <t>https://pbs.twimg.com/profile_banners/385342934/1453104429</t>
  </si>
  <si>
    <t>https://pbs.twimg.com/profile_banners/14813149/1533713878</t>
  </si>
  <si>
    <t>https://pbs.twimg.com/profile_banners/2540794650/1401691758</t>
  </si>
  <si>
    <t>https://pbs.twimg.com/profile_banners/17779492/1410182803</t>
  </si>
  <si>
    <t>https://pbs.twimg.com/profile_banners/23751307/1500055626</t>
  </si>
  <si>
    <t>https://pbs.twimg.com/profile_banners/2773133102/1546606063</t>
  </si>
  <si>
    <t>https://pbs.twimg.com/profile_banners/144823753/1546527175</t>
  </si>
  <si>
    <t>https://pbs.twimg.com/profile_banners/7103832/1426880997</t>
  </si>
  <si>
    <t>https://pbs.twimg.com/profile_banners/14932709/1424179907</t>
  </si>
  <si>
    <t>https://pbs.twimg.com/profile_banners/2867945827/1547047603</t>
  </si>
  <si>
    <t>https://pbs.twimg.com/profile_banners/191385163/1464335208</t>
  </si>
  <si>
    <t>https://pbs.twimg.com/profile_banners/18612267/1516468055</t>
  </si>
  <si>
    <t>https://pbs.twimg.com/profile_banners/495086976/1544141415</t>
  </si>
  <si>
    <t>https://pbs.twimg.com/profile_banners/17972106/1548151053</t>
  </si>
  <si>
    <t>https://pbs.twimg.com/profile_banners/5776022/1547801189</t>
  </si>
  <si>
    <t>https://pbs.twimg.com/profile_banners/24735447/1547325995</t>
  </si>
  <si>
    <t>https://pbs.twimg.com/profile_banners/426819093/1435648103</t>
  </si>
  <si>
    <t>https://pbs.twimg.com/profile_banners/51382962/1515778300</t>
  </si>
  <si>
    <t>https://pbs.twimg.com/profile_banners/770824699/1400756424</t>
  </si>
  <si>
    <t>https://pbs.twimg.com/profile_banners/14813573/1511251361</t>
  </si>
  <si>
    <t>https://pbs.twimg.com/profile_banners/772731924511064064/1473151206</t>
  </si>
  <si>
    <t>https://pbs.twimg.com/profile_banners/15040978/1537964874</t>
  </si>
  <si>
    <t>https://pbs.twimg.com/profile_banners/1511732268/1485547275</t>
  </si>
  <si>
    <t>https://pbs.twimg.com/profile_banners/576944140/1529733672</t>
  </si>
  <si>
    <t>https://pbs.twimg.com/profile_banners/10387152/1513244309</t>
  </si>
  <si>
    <t>https://pbs.twimg.com/profile_banners/71220744/1459786921</t>
  </si>
  <si>
    <t>https://pbs.twimg.com/profile_banners/343890284/1517217305</t>
  </si>
  <si>
    <t>https://pbs.twimg.com/profile_banners/764378018819309568/1548078112</t>
  </si>
  <si>
    <t>https://pbs.twimg.com/profile_banners/16254017/1547193710</t>
  </si>
  <si>
    <t>https://pbs.twimg.com/profile_banners/18016521/1435670290</t>
  </si>
  <si>
    <t>https://pbs.twimg.com/profile_banners/51112296/1471630282</t>
  </si>
  <si>
    <t>https://pbs.twimg.com/profile_banners/24870448/1443693918</t>
  </si>
  <si>
    <t>https://pbs.twimg.com/profile_banners/24868354/1402666353</t>
  </si>
  <si>
    <t>https://pbs.twimg.com/profile_banners/414338861/1359400773</t>
  </si>
  <si>
    <t>https://pbs.twimg.com/profile_banners/39840403/1537698613</t>
  </si>
  <si>
    <t>https://pbs.twimg.com/profile_banners/21315152/1496529335</t>
  </si>
  <si>
    <t>https://pbs.twimg.com/profile_banners/60487132/1508186709</t>
  </si>
  <si>
    <t>https://pbs.twimg.com/profile_banners/3255720070/1543237891</t>
  </si>
  <si>
    <t>https://pbs.twimg.com/profile_banners/1061609682/1375108063</t>
  </si>
  <si>
    <t>https://pbs.twimg.com/profile_banners/3008535123/1548190304</t>
  </si>
  <si>
    <t>https://pbs.twimg.com/profile_banners/948226952292454401/1538083559</t>
  </si>
  <si>
    <t>https://pbs.twimg.com/profile_banners/123568642/1531060606</t>
  </si>
  <si>
    <t>https://pbs.twimg.com/profile_banners/585991302/1539087025</t>
  </si>
  <si>
    <t>https://pbs.twimg.com/profile_banners/14455527/1356217957</t>
  </si>
  <si>
    <t>https://pbs.twimg.com/profile_banners/2162322210/1529326825</t>
  </si>
  <si>
    <t>https://pbs.twimg.com/profile_banners/2425151/1506715336</t>
  </si>
  <si>
    <t>https://pbs.twimg.com/profile_banners/6774282/1473429940</t>
  </si>
  <si>
    <t>https://pbs.twimg.com/profile_banners/18047862/1434382914</t>
  </si>
  <si>
    <t>https://pbs.twimg.com/profile_banners/83164302/1425724464</t>
  </si>
  <si>
    <t>https://pbs.twimg.com/profile_banners/24944296/1537563178</t>
  </si>
  <si>
    <t>https://pbs.twimg.com/profile_banners/912791429554098178/1509130083</t>
  </si>
  <si>
    <t>https://pbs.twimg.com/profile_banners/858656793597292545/1495236680</t>
  </si>
  <si>
    <t>https://pbs.twimg.com/profile_banners/2971291040/1539184055</t>
  </si>
  <si>
    <t>https://pbs.twimg.com/profile_banners/14329416/1517870061</t>
  </si>
  <si>
    <t>https://pbs.twimg.com/profile_banners/18279623/1456570924</t>
  </si>
  <si>
    <t>https://pbs.twimg.com/profile_banners/23969186/1545938231</t>
  </si>
  <si>
    <t>https://pbs.twimg.com/profile_banners/169478804/1463630986</t>
  </si>
  <si>
    <t>https://pbs.twimg.com/profile_banners/976786691024441344/1533138272</t>
  </si>
  <si>
    <t>https://pbs.twimg.com/profile_banners/613733682/1492393792</t>
  </si>
  <si>
    <t>https://pbs.twimg.com/profile_banners/17919396/1376552332</t>
  </si>
  <si>
    <t>https://pbs.twimg.com/profile_banners/777774566873690112/1537872778</t>
  </si>
  <si>
    <t>https://pbs.twimg.com/profile_banners/14680596/1515808170</t>
  </si>
  <si>
    <t>https://pbs.twimg.com/profile_banners/28403766/1538189401</t>
  </si>
  <si>
    <t>https://pbs.twimg.com/profile_banners/1046812773961912323/1538415257</t>
  </si>
  <si>
    <t>https://pbs.twimg.com/profile_banners/311486896/1474986502</t>
  </si>
  <si>
    <t>https://pbs.twimg.com/profile_banners/72816261/1467444283</t>
  </si>
  <si>
    <t>https://pbs.twimg.com/profile_banners/563023585/1429620399</t>
  </si>
  <si>
    <t>https://pbs.twimg.com/profile_banners/1055207442236297216/1540416249</t>
  </si>
  <si>
    <t>https://pbs.twimg.com/profile_banners/14681336/1422573345</t>
  </si>
  <si>
    <t>https://pbs.twimg.com/profile_banners/177659802/1378479866</t>
  </si>
  <si>
    <t>https://pbs.twimg.com/profile_banners/1080127296441409537/1546357576</t>
  </si>
  <si>
    <t>https://pbs.twimg.com/profile_banners/98468608/1492001588</t>
  </si>
  <si>
    <t>https://pbs.twimg.com/profile_banners/268814269/1401813687</t>
  </si>
  <si>
    <t>https://pbs.twimg.com/profile_banners/2618864096/1529683504</t>
  </si>
  <si>
    <t>https://pbs.twimg.com/profile_banners/298744336/1464617938</t>
  </si>
  <si>
    <t>https://pbs.twimg.com/profile_banners/406430870/1480083494</t>
  </si>
  <si>
    <t>https://pbs.twimg.com/profile_banners/3698340141/1538483802</t>
  </si>
  <si>
    <t>https://pbs.twimg.com/profile_banners/734562841/1486398505</t>
  </si>
  <si>
    <t>https://pbs.twimg.com/profile_banners/861835458/1437689102</t>
  </si>
  <si>
    <t>https://pbs.twimg.com/profile_banners/61602390/1398595771</t>
  </si>
  <si>
    <t>https://pbs.twimg.com/profile_banners/1359109070/1544093902</t>
  </si>
  <si>
    <t>https://pbs.twimg.com/profile_banners/201331580/1531764231</t>
  </si>
  <si>
    <t>https://pbs.twimg.com/profile_banners/1053361368/1360355531</t>
  </si>
  <si>
    <t>https://pbs.twimg.com/profile_banners/27879588/1546859803</t>
  </si>
  <si>
    <t>https://pbs.twimg.com/profile_banners/966430446484586496/1520510088</t>
  </si>
  <si>
    <t>https://pbs.twimg.com/profile_banners/1968575383/1536008388</t>
  </si>
  <si>
    <t>https://pbs.twimg.com/profile_banners/26289604/1516651819</t>
  </si>
  <si>
    <t>https://pbs.twimg.com/profile_banners/271169106/1417539948</t>
  </si>
  <si>
    <t>https://pbs.twimg.com/profile_banners/1971988639/1504131088</t>
  </si>
  <si>
    <t>https://pbs.twimg.com/profile_banners/230287527/1474696315</t>
  </si>
  <si>
    <t>https://pbs.twimg.com/profile_banners/590140953/1547759679</t>
  </si>
  <si>
    <t>https://pbs.twimg.com/profile_banners/221588197/1531887278</t>
  </si>
  <si>
    <t>https://pbs.twimg.com/profile_banners/763846549/1544531482</t>
  </si>
  <si>
    <t>https://pbs.twimg.com/profile_banners/21185883/1542320038</t>
  </si>
  <si>
    <t>https://pbs.twimg.com/profile_banners/157951708/1478454729</t>
  </si>
  <si>
    <t>https://pbs.twimg.com/profile_banners/16904101/1538475115</t>
  </si>
  <si>
    <t>https://pbs.twimg.com/profile_banners/58195442/1439572941</t>
  </si>
  <si>
    <t>https://pbs.twimg.com/profile_banners/296516757/1358625248</t>
  </si>
  <si>
    <t>https://pbs.twimg.com/profile_banners/18045145/1547741207</t>
  </si>
  <si>
    <t>https://pbs.twimg.com/profile_banners/974022708131434499/1545588884</t>
  </si>
  <si>
    <t>https://pbs.twimg.com/profile_banners/17295262/1471600766</t>
  </si>
  <si>
    <t>https://pbs.twimg.com/profile_banners/197352549/1398430283</t>
  </si>
  <si>
    <t>https://pbs.twimg.com/profile_banners/26204785/1527499588</t>
  </si>
  <si>
    <t>https://pbs.twimg.com/profile_banners/834025733228003328/1547619510</t>
  </si>
  <si>
    <t>https://pbs.twimg.com/profile_banners/318012903/1546446037</t>
  </si>
  <si>
    <t>https://pbs.twimg.com/profile_banners/1161969229/1432807012</t>
  </si>
  <si>
    <t>https://pbs.twimg.com/profile_banners/13666/1546630677</t>
  </si>
  <si>
    <t>https://pbs.twimg.com/profile_banners/114053642/1398235745</t>
  </si>
  <si>
    <t>https://pbs.twimg.com/profile_banners/153749006/1413202647</t>
  </si>
  <si>
    <t>https://pbs.twimg.com/profile_banners/388346603/1484936882</t>
  </si>
  <si>
    <t>https://pbs.twimg.com/profile_banners/14858300/1474903127</t>
  </si>
  <si>
    <t>https://pbs.twimg.com/profile_banners/236320634/1457324015</t>
  </si>
  <si>
    <t>https://pbs.twimg.com/profile_banners/828943952850083840/1486477583</t>
  </si>
  <si>
    <t>https://pbs.twimg.com/profile_banners/2412957696/1494492856</t>
  </si>
  <si>
    <t>https://pbs.twimg.com/profile_banners/37536731/1506264589</t>
  </si>
  <si>
    <t>https://pbs.twimg.com/profile_banners/264675922/1540855620</t>
  </si>
  <si>
    <t>https://pbs.twimg.com/profile_banners/20389312/1484174910</t>
  </si>
  <si>
    <t>https://pbs.twimg.com/profile_banners/871806739678670848/1496691419</t>
  </si>
  <si>
    <t>https://pbs.twimg.com/profile_banners/153925839/1534292414</t>
  </si>
  <si>
    <t>https://pbs.twimg.com/profile_banners/907863065798082561/1541679544</t>
  </si>
  <si>
    <t>https://pbs.twimg.com/profile_banners/974614661885808640/1521273872</t>
  </si>
  <si>
    <t>https://pbs.twimg.com/profile_banners/3439169505/1531386390</t>
  </si>
  <si>
    <t>https://pbs.twimg.com/profile_banners/24893938/1498017988</t>
  </si>
  <si>
    <t>https://pbs.twimg.com/profile_banners/2903635972/1447524921</t>
  </si>
  <si>
    <t>https://pbs.twimg.com/profile_banners/3431735625/1530517953</t>
  </si>
  <si>
    <t>https://pbs.twimg.com/profile_banners/290643086/1440013823</t>
  </si>
  <si>
    <t>https://pbs.twimg.com/profile_banners/260771406/1458658327</t>
  </si>
  <si>
    <t>https://pbs.twimg.com/profile_banners/37956761/1511823102</t>
  </si>
  <si>
    <t>https://pbs.twimg.com/profile_banners/169480559/1532530342</t>
  </si>
  <si>
    <t>https://pbs.twimg.com/profile_banners/229767690/1505479103</t>
  </si>
  <si>
    <t>https://pbs.twimg.com/profile_banners/884488442062807040/1536135141</t>
  </si>
  <si>
    <t>https://pbs.twimg.com/profile_banners/1066722474560290816/1547426630</t>
  </si>
  <si>
    <t>https://pbs.twimg.com/profile_banners/2385273733/1545042794</t>
  </si>
  <si>
    <t>https://pbs.twimg.com/profile_banners/240750646/1528993795</t>
  </si>
  <si>
    <t>https://pbs.twimg.com/profile_banners/23964268/1539851635</t>
  </si>
  <si>
    <t>https://pbs.twimg.com/profile_banners/4256288049/1518528154</t>
  </si>
  <si>
    <t>https://pbs.twimg.com/profile_banners/7015112/1357876315</t>
  </si>
  <si>
    <t>https://pbs.twimg.com/profile_banners/18178087/1469616527</t>
  </si>
  <si>
    <t>https://pbs.twimg.com/profile_banners/14897963/1445343612</t>
  </si>
  <si>
    <t>https://pbs.twimg.com/profile_banners/3505608734/1497016971</t>
  </si>
  <si>
    <t>https://pbs.twimg.com/profile_banners/29489091/1475948749</t>
  </si>
  <si>
    <t>https://pbs.twimg.com/profile_banners/101171135/1467838284</t>
  </si>
  <si>
    <t>https://pbs.twimg.com/profile_banners/21409956/1547430659</t>
  </si>
  <si>
    <t>https://pbs.twimg.com/profile_banners/834544453/1501708950</t>
  </si>
  <si>
    <t>https://pbs.twimg.com/profile_banners/413853051/1444404355</t>
  </si>
  <si>
    <t>https://pbs.twimg.com/profile_banners/23573016/1494104099</t>
  </si>
  <si>
    <t>https://pbs.twimg.com/profile_banners/2485139720/1545319771</t>
  </si>
  <si>
    <t>https://pbs.twimg.com/profile_banners/38927264/1541797472</t>
  </si>
  <si>
    <t>https://pbs.twimg.com/profile_banners/66180831/1400659416</t>
  </si>
  <si>
    <t>https://pbs.twimg.com/profile_banners/106837463/1545073273</t>
  </si>
  <si>
    <t>https://pbs.twimg.com/profile_banners/10504552/1483873078</t>
  </si>
  <si>
    <t>https://pbs.twimg.com/profile_banners/221594162/1498156400</t>
  </si>
  <si>
    <t>https://pbs.twimg.com/profile_banners/14762148/1410458406</t>
  </si>
  <si>
    <t>https://pbs.twimg.com/profile_banners/2989309947/1493844008</t>
  </si>
  <si>
    <t>https://pbs.twimg.com/profile_banners/14946614/1381628987</t>
  </si>
  <si>
    <t>https://pbs.twimg.com/profile_banners/3844499800/1537524082</t>
  </si>
  <si>
    <t>https://pbs.twimg.com/profile_banners/16905041/1547633876</t>
  </si>
  <si>
    <t>https://pbs.twimg.com/profile_banners/358504373/1352831539</t>
  </si>
  <si>
    <t>https://pbs.twimg.com/profile_banners/79710162/1538951790</t>
  </si>
  <si>
    <t>https://pbs.twimg.com/profile_banners/926558698012585984/1510328449</t>
  </si>
  <si>
    <t>https://pbs.twimg.com/profile_banners/756120624741965824/1470256800</t>
  </si>
  <si>
    <t>https://pbs.twimg.com/profile_banners/94646926/1486449272</t>
  </si>
  <si>
    <t>https://pbs.twimg.com/profile_banners/310313616/1486654883</t>
  </si>
  <si>
    <t>https://pbs.twimg.com/profile_banners/21312954/1534438341</t>
  </si>
  <si>
    <t>https://pbs.twimg.com/profile_banners/1533341258/1371718942</t>
  </si>
  <si>
    <t>https://pbs.twimg.com/profile_banners/252028583/1539634635</t>
  </si>
  <si>
    <t>https://pbs.twimg.com/profile_banners/3030995828/1466973608</t>
  </si>
  <si>
    <t>https://pbs.twimg.com/profile_banners/824364013391933441/1498300187</t>
  </si>
  <si>
    <t>https://pbs.twimg.com/profile_banners/217876317/1473196283</t>
  </si>
  <si>
    <t>https://pbs.twimg.com/profile_banners/2320583466/1547646962</t>
  </si>
  <si>
    <t>https://pbs.twimg.com/profile_banners/2343843470/1478535471</t>
  </si>
  <si>
    <t>https://pbs.twimg.com/profile_banners/1872399366/1545864575</t>
  </si>
  <si>
    <t>https://pbs.twimg.com/profile_banners/300738705/1406543389</t>
  </si>
  <si>
    <t>https://pbs.twimg.com/profile_banners/256900512/1501193552</t>
  </si>
  <si>
    <t>https://pbs.twimg.com/profile_banners/91724586/1480130962</t>
  </si>
  <si>
    <t>https://pbs.twimg.com/profile_banners/24858978/1527865553</t>
  </si>
  <si>
    <t>https://pbs.twimg.com/profile_banners/2330850942/1535467321</t>
  </si>
  <si>
    <t>https://pbs.twimg.com/profile_banners/300279901/1398942918</t>
  </si>
  <si>
    <t>https://pbs.twimg.com/profile_banners/625585322/1528734136</t>
  </si>
  <si>
    <t>https://pbs.twimg.com/profile_banners/88276582/1493805752</t>
  </si>
  <si>
    <t>https://pbs.twimg.com/profile_banners/2375632620/1491855255</t>
  </si>
  <si>
    <t>https://pbs.twimg.com/profile_banners/2838512603/1502341915</t>
  </si>
  <si>
    <t>https://pbs.twimg.com/profile_banners/150803210/1399567750</t>
  </si>
  <si>
    <t>https://pbs.twimg.com/profile_banners/141009810/1518625892</t>
  </si>
  <si>
    <t>https://pbs.twimg.com/profile_banners/27795567/1495754335</t>
  </si>
  <si>
    <t>https://pbs.twimg.com/profile_banners/415347145/1378305775</t>
  </si>
  <si>
    <t>https://pbs.twimg.com/profile_banners/214675099/1545262639</t>
  </si>
  <si>
    <t>https://pbs.twimg.com/profile_banners/466369716/1530522230</t>
  </si>
  <si>
    <t>https://pbs.twimg.com/profile_banners/20278766/1371469789</t>
  </si>
  <si>
    <t>https://pbs.twimg.com/profile_banners/2767445086/1410466082</t>
  </si>
  <si>
    <t>https://pbs.twimg.com/profile_banners/16319797/1488777423</t>
  </si>
  <si>
    <t>https://pbs.twimg.com/profile_banners/1115889296/1430254230</t>
  </si>
  <si>
    <t>en-gb</t>
  </si>
  <si>
    <t>it</t>
  </si>
  <si>
    <t>ko</t>
  </si>
  <si>
    <t>pl</t>
  </si>
  <si>
    <t>ar</t>
  </si>
  <si>
    <t>fi</t>
  </si>
  <si>
    <t>ru</t>
  </si>
  <si>
    <t>pt</t>
  </si>
  <si>
    <t>id</t>
  </si>
  <si>
    <t>http://abs.twimg.com/images/themes/theme1/bg.png</t>
  </si>
  <si>
    <t>http://abs.twimg.com/images/themes/theme6/bg.gif</t>
  </si>
  <si>
    <t>http://abs.twimg.com/images/themes/theme16/bg.gif</t>
  </si>
  <si>
    <t>http://abs.twimg.com/images/themes/theme9/bg.gif</t>
  </si>
  <si>
    <t>http://abs.twimg.com/images/themes/theme14/bg.gif</t>
  </si>
  <si>
    <t>http://abs.twimg.com/images/themes/theme18/bg.gif</t>
  </si>
  <si>
    <t>http://abs.twimg.com/images/themes/theme5/bg.gif</t>
  </si>
  <si>
    <t>http://abs.twimg.com/images/themes/theme3/bg.gif</t>
  </si>
  <si>
    <t>http://abs.twimg.com/images/themes/theme17/bg.gif</t>
  </si>
  <si>
    <t>http://abs.twimg.com/images/themes/theme15/bg.png</t>
  </si>
  <si>
    <t>http://abs.twimg.com/images/themes/theme2/bg.gif</t>
  </si>
  <si>
    <t>http://abs.twimg.com/images/themes/theme8/bg.gif</t>
  </si>
  <si>
    <t>http://abs.twimg.com/images/themes/theme7/bg.gif</t>
  </si>
  <si>
    <t>http://abs.twimg.com/images/themes/theme19/bg.gif</t>
  </si>
  <si>
    <t>http://abs.twimg.com/images/themes/theme10/bg.gif</t>
  </si>
  <si>
    <t>http://abs.twimg.com/images/themes/theme4/bg.gif</t>
  </si>
  <si>
    <t>http://abs.twimg.com/images/themes/theme12/bg.gif</t>
  </si>
  <si>
    <t>http://pbs.twimg.com/profile_images/927870887092719616/w9NjKhdD_normal.jpg</t>
  </si>
  <si>
    <t>http://pbs.twimg.com/profile_images/1242429836/41561_1291084653_307_q_normal.jpg</t>
  </si>
  <si>
    <t>http://pbs.twimg.com/profile_images/969164513978343424/kfQj4Er9_normal.jpg</t>
  </si>
  <si>
    <t>http://pbs.twimg.com/profile_images/810852632675938304/bC02Ub2t_normal.jpg</t>
  </si>
  <si>
    <t>http://pbs.twimg.com/profile_images/2585363654/ituxjm03lhpf2y5011qj_normal.jpeg</t>
  </si>
  <si>
    <t>http://pbs.twimg.com/profile_images/778156095433039872/YIFaTODq_normal.jpg</t>
  </si>
  <si>
    <t>http://pbs.twimg.com/profile_images/522803137824845824/o4kcuT0z_normal.jpeg</t>
  </si>
  <si>
    <t>http://pbs.twimg.com/profile_images/1063081950963998721/pVZLdfl6_normal.jpg</t>
  </si>
  <si>
    <t>http://pbs.twimg.com/profile_images/832195157772611584/cRocADew_normal.jpg</t>
  </si>
  <si>
    <t>http://pbs.twimg.com/profile_images/1014140276351397888/R_QdjKvw_normal.jpg</t>
  </si>
  <si>
    <t>http://pbs.twimg.com/profile_images/513088393606356992/qzl7Xqmm_normal.jpeg</t>
  </si>
  <si>
    <t>http://pbs.twimg.com/profile_images/563188960394891264/z3-Rh11q_normal.jpeg</t>
  </si>
  <si>
    <t>http://pbs.twimg.com/profile_images/673820689489612801/DcWpr0i2_normal.png</t>
  </si>
  <si>
    <t>http://pbs.twimg.com/profile_images/864440643736686593/zhSmtK9L_normal.jpg</t>
  </si>
  <si>
    <t>http://pbs.twimg.com/profile_images/2340026837/e0whbyp1r1uy16o0vtz1_normal.jpeg</t>
  </si>
  <si>
    <t>http://pbs.twimg.com/profile_images/934884010794340355/2bYb6h0k_normal.jpg</t>
  </si>
  <si>
    <t>http://pbs.twimg.com/profile_images/703124216640475137/0hhPPSZK_normal.jpg</t>
  </si>
  <si>
    <t>http://pbs.twimg.com/profile_images/473340564511813632/MAjcpOk0_normal.jpeg</t>
  </si>
  <si>
    <t>http://pbs.twimg.com/profile_images/659751112178851840/HamxnTM3_normal.jpg</t>
  </si>
  <si>
    <t>http://pbs.twimg.com/profile_images/413298185692385280/I3-EnckE_normal.jpeg</t>
  </si>
  <si>
    <t>http://pbs.twimg.com/profile_images/1067332723675734016/Gmr_Vrev_normal.jpg</t>
  </si>
  <si>
    <t>http://pbs.twimg.com/profile_images/660494366755135489/zhdTCkOB_normal.jpg</t>
  </si>
  <si>
    <t>http://pbs.twimg.com/profile_images/1875564632/Petra_Twitter_normal.PNG</t>
  </si>
  <si>
    <t>http://pbs.twimg.com/profile_images/1070333248725807107/464km0kM_normal.jpg</t>
  </si>
  <si>
    <t>http://pbs.twimg.com/profile_images/423350922408767488/nlA_m2WH_normal.jpeg</t>
  </si>
  <si>
    <t>http://pbs.twimg.com/profile_images/846387567381663745/ZLmO76i__normal.jpg</t>
  </si>
  <si>
    <t>http://pbs.twimg.com/profile_images/1610942452/IBC_normal.jpg</t>
  </si>
  <si>
    <t>http://pbs.twimg.com/profile_images/793762977413468160/ETyRjT15_normal.jpg</t>
  </si>
  <si>
    <t>http://pbs.twimg.com/profile_images/766699081477525504/GzoABI6W_normal.jpg</t>
  </si>
  <si>
    <t>http://pbs.twimg.com/profile_images/2429989687/image_normal.jpg</t>
  </si>
  <si>
    <t>http://pbs.twimg.com/profile_images/2845252081/af938af53db3030872001ee3b1b66b74_normal.png</t>
  </si>
  <si>
    <t>http://pbs.twimg.com/profile_images/987382494751322113/IgCOrEGe_normal.jpg</t>
  </si>
  <si>
    <t>http://pbs.twimg.com/profile_images/513983068630028288/bZfjdSGT_normal.jpeg</t>
  </si>
  <si>
    <t>http://pbs.twimg.com/profile_images/3513354941/24aaffa670e634a7da9a087bfa83abe6_normal.png</t>
  </si>
  <si>
    <t>http://pbs.twimg.com/profile_images/1282069722/eightbit-a84b401b-0e66-40d5-bae5-949d5eddd3b9_normal.png</t>
  </si>
  <si>
    <t>http://pbs.twimg.com/profile_images/477438671151304705/8XlAQ509_normal.jpeg</t>
  </si>
  <si>
    <t>http://pbs.twimg.com/profile_images/1459294703/110711_r21057_p233_normal.jpg</t>
  </si>
  <si>
    <t>http://pbs.twimg.com/profile_images/978913964598980609/W0qPWTV4_normal.jpg</t>
  </si>
  <si>
    <t>http://pbs.twimg.com/profile_images/646104515238825984/k7kWxH7H_normal.jpg</t>
  </si>
  <si>
    <t>http://pbs.twimg.com/profile_images/766255767766896640/5g_irQrt_normal.jpg</t>
  </si>
  <si>
    <t>http://pbs.twimg.com/profile_images/885613313412931584/0qn--91n_normal.jpg</t>
  </si>
  <si>
    <t>http://pbs.twimg.com/profile_images/1036180614842527744/BkEZyxDG_normal.jpg</t>
  </si>
  <si>
    <t>http://pbs.twimg.com/profile_images/1055208278433652737/IVVibdWe_normal.jpg</t>
  </si>
  <si>
    <t>http://pbs.twimg.com/profile_images/1017467005748875264/5oTcWo1p_normal.jpg</t>
  </si>
  <si>
    <t>http://pbs.twimg.com/profile_images/600586344633540608/n0GI3Rj4_normal.jpg</t>
  </si>
  <si>
    <t>http://pbs.twimg.com/profile_images/1069627240521043968/L4Entt8E_normal.jpg</t>
  </si>
  <si>
    <t>http://pbs.twimg.com/profile_images/535812208362795008/YSCi-74h_normal.jpeg</t>
  </si>
  <si>
    <t>http://pbs.twimg.com/profile_images/548588979310710785/db08AEmd_normal.jpeg</t>
  </si>
  <si>
    <t>http://pbs.twimg.com/profile_images/828637262795653122/frzTH_-9_normal.jpg</t>
  </si>
  <si>
    <t>http://pbs.twimg.com/profile_images/1000097471375306752/tpT4ayI6_normal.jpg</t>
  </si>
  <si>
    <t>http://pbs.twimg.com/profile_images/1082234387578667008/rFc92G_X_normal.jpg</t>
  </si>
  <si>
    <t>http://pbs.twimg.com/profile_images/971716005130055685/zIEVX25Y_normal.jpg</t>
  </si>
  <si>
    <t>http://pbs.twimg.com/profile_images/1057570912994766849/EMByqspc_normal.jpg</t>
  </si>
  <si>
    <t>http://pbs.twimg.com/profile_images/1475208412/image_normal.jpg</t>
  </si>
  <si>
    <t>http://pbs.twimg.com/profile_images/1019429838946492416/o6vs_6CS_normal.jpg</t>
  </si>
  <si>
    <t>http://pbs.twimg.com/profile_images/1033246580881670144/sbJAOXao_normal.jpg</t>
  </si>
  <si>
    <t>http://pbs.twimg.com/profile_images/1029280158497300480/fA7corG8_normal.jpg</t>
  </si>
  <si>
    <t>http://pbs.twimg.com/profile_images/1069127329765621760/sa41u2Il_normal.jpg</t>
  </si>
  <si>
    <t>http://pbs.twimg.com/profile_images/950293660712816640/8icPxB4n_normal.jpg</t>
  </si>
  <si>
    <t>http://pbs.twimg.com/profile_images/575342670211497985/gUWiFRLM_normal.jpeg</t>
  </si>
  <si>
    <t>http://pbs.twimg.com/profile_images/920947785322680320/hm3DVQ0z_normal.jpg</t>
  </si>
  <si>
    <t>http://pbs.twimg.com/profile_images/816235260149121024/ziqrtyk8_normal.jpg</t>
  </si>
  <si>
    <t>http://pbs.twimg.com/profile_images/3353501640/207dbde09fde4bf2aad7f6e6d1516c2b_normal.jpeg</t>
  </si>
  <si>
    <t>http://pbs.twimg.com/profile_images/3227571459/8d38beac7f0cc2be629b02d5ff70e174_normal.jpeg</t>
  </si>
  <si>
    <t>http://pbs.twimg.com/profile_images/690590097708814337/LoZE0xsJ_normal.jpg</t>
  </si>
  <si>
    <t>http://pbs.twimg.com/profile_images/668390067094888448/w18aCM4M_normal.jpg</t>
  </si>
  <si>
    <t>http://pbs.twimg.com/profile_images/877752692734558208/T7g77oQy_normal.jpg</t>
  </si>
  <si>
    <t>http://pbs.twimg.com/profile_images/1064796719286767621/IVK5LZqH_normal.jpg</t>
  </si>
  <si>
    <t>http://pbs.twimg.com/profile_images/1019628444/JanneJ062010b_normal.jpg</t>
  </si>
  <si>
    <t>http://pbs.twimg.com/profile_images/713342382/me_normal.jpg</t>
  </si>
  <si>
    <t>http://pbs.twimg.com/profile_images/781738931599601664/xyiHWwGv_normal.jpg</t>
  </si>
  <si>
    <t>http://pbs.twimg.com/profile_images/591994463553232896/MApQ6CLM_normal.jpg</t>
  </si>
  <si>
    <t>http://pbs.twimg.com/profile_images/913664998840336384/odzWWIC9_normal.jpg</t>
  </si>
  <si>
    <t>http://pbs.twimg.com/profile_images/974919119266091008/i_jHedRE_normal.jpg</t>
  </si>
  <si>
    <t>http://pbs.twimg.com/profile_images/1123553922/Ludovic___CMUNE__normal.jpg</t>
  </si>
  <si>
    <t>http://pbs.twimg.com/profile_images/997439309778055168/tRUrVGx4_normal.jpg</t>
  </si>
  <si>
    <t>http://pbs.twimg.com/profile_images/908673415766298624/uWv8pwke_normal.jpg</t>
  </si>
  <si>
    <t>http://pbs.twimg.com/profile_images/1074613437181890560/nwVT5oDo_normal.jpg</t>
  </si>
  <si>
    <t>http://pbs.twimg.com/profile_images/857142222189457408/GCNu1xC-_normal.jpg</t>
  </si>
  <si>
    <t>http://pbs.twimg.com/profile_images/910851323565936640/fVmMTeeJ_normal.jpg</t>
  </si>
  <si>
    <t>http://pbs.twimg.com/profile_images/728516894324609025/9h8jqilI_normal.jpg</t>
  </si>
  <si>
    <t>http://pbs.twimg.com/profile_images/765946112427646976/Wd739abv_normal.jpg</t>
  </si>
  <si>
    <t>http://pbs.twimg.com/profile_images/1066082559988244480/YKSe19cT_normal.jpg</t>
  </si>
  <si>
    <t>http://pbs.twimg.com/profile_images/845609243453599744/Hic8HGhR_normal.jpg</t>
  </si>
  <si>
    <t>http://pbs.twimg.com/profile_images/692436967687077888/VlFg4Ylo_normal.jpg</t>
  </si>
  <si>
    <t>http://pbs.twimg.com/profile_images/602199586338250752/ViaJzzw8_normal.jpg</t>
  </si>
  <si>
    <t>http://pbs.twimg.com/profile_images/1073330941135863808/tlxUStCg_normal.jpg</t>
  </si>
  <si>
    <t>http://pbs.twimg.com/profile_images/623105759954472960/bkoScjMN_normal.jpg</t>
  </si>
  <si>
    <t>http://pbs.twimg.com/profile_images/1057202710594883584/cq7b4OqX_normal.jpg</t>
  </si>
  <si>
    <t>http://pbs.twimg.com/profile_images/378800000019687101/af77812b0b64d5b139d7ea9823cca8be_normal.jpeg</t>
  </si>
  <si>
    <t>http://pbs.twimg.com/profile_images/1061987385439911943/jfAs9KL7_normal.jpg</t>
  </si>
  <si>
    <t>http://pbs.twimg.com/profile_images/976406947602759680/XtNZ73ij_normal.jpg</t>
  </si>
  <si>
    <t>http://pbs.twimg.com/profile_images/854703172841025537/0HaCebN__normal.jpg</t>
  </si>
  <si>
    <t>http://pbs.twimg.com/profile_images/702539085416677377/W_6qFMix_normal.png</t>
  </si>
  <si>
    <t>http://pbs.twimg.com/profile_images/1052502864076128256/aD46r-eF_normal.jpg</t>
  </si>
  <si>
    <t>http://pbs.twimg.com/profile_images/464447130241732608/lV26MDAP_normal.png</t>
  </si>
  <si>
    <t>http://pbs.twimg.com/profile_images/378800000030391282/ad4f3d1d5baa4e61e94c6b0c1a250de5_normal.jpeg</t>
  </si>
  <si>
    <t>http://pbs.twimg.com/profile_images/1036514703403569152/kYPpuNay_normal.jpg</t>
  </si>
  <si>
    <t>http://pbs.twimg.com/profile_images/651431871054614528/hPDEtyJZ_normal.jpg</t>
  </si>
  <si>
    <t>http://pbs.twimg.com/profile_images/1034144028386779136/jOY5cWBR_normal.jpg</t>
  </si>
  <si>
    <t>Open Twitter Page for This Person</t>
  </si>
  <si>
    <t>https://twitter.com/_houseofbb</t>
  </si>
  <si>
    <t>https://twitter.com/tsystemscom</t>
  </si>
  <si>
    <t>https://twitter.com/akreye</t>
  </si>
  <si>
    <t>https://twitter.com/dehubinitiative</t>
  </si>
  <si>
    <t>https://twitter.com/bmwi_bund</t>
  </si>
  <si>
    <t>https://twitter.com/rachelbotsman</t>
  </si>
  <si>
    <t>https://twitter.com/steffidld</t>
  </si>
  <si>
    <t>https://twitter.com/woodstock3</t>
  </si>
  <si>
    <t>https://twitter.com/yanapeel</t>
  </si>
  <si>
    <t>https://twitter.com/katharinagrosse</t>
  </si>
  <si>
    <t>https://twitter.com/alueducation</t>
  </si>
  <si>
    <t>https://twitter.com/fredswaniker</t>
  </si>
  <si>
    <t>https://twitter.com/munsecconf</t>
  </si>
  <si>
    <t>https://twitter.com/econoscribe</t>
  </si>
  <si>
    <t>https://twitter.com/ischinger</t>
  </si>
  <si>
    <t>https://twitter.com/p7s1group</t>
  </si>
  <si>
    <t>https://twitter.com/rga</t>
  </si>
  <si>
    <t>https://twitter.com/changeling_1</t>
  </si>
  <si>
    <t>https://twitter.com/bill_gross</t>
  </si>
  <si>
    <t>https://twitter.com/gpalfinger</t>
  </si>
  <si>
    <t>https://twitter.com/werner</t>
  </si>
  <si>
    <t>https://twitter.com/emundogmbh</t>
  </si>
  <si>
    <t>https://twitter.com/echtzeitreise</t>
  </si>
  <si>
    <t>https://twitter.com/hawarhelp</t>
  </si>
  <si>
    <t>https://twitter.com/samuelward_</t>
  </si>
  <si>
    <t>https://twitter.com/profgalloway</t>
  </si>
  <si>
    <t>https://twitter.com/clintvs</t>
  </si>
  <si>
    <t>https://twitter.com/mottefred</t>
  </si>
  <si>
    <t>https://twitter.com/signoffparis</t>
  </si>
  <si>
    <t>https://twitter.com/ericscherer</t>
  </si>
  <si>
    <t>https://twitter.com/fzuhrt</t>
  </si>
  <si>
    <t>https://twitter.com/akr</t>
  </si>
  <si>
    <t>https://twitter.com/flixrisk</t>
  </si>
  <si>
    <t>https://twitter.com/rohitshorey</t>
  </si>
  <si>
    <t>https://twitter.com/pantaloni75</t>
  </si>
  <si>
    <t>https://twitter.com/suzehaworth</t>
  </si>
  <si>
    <t>https://twitter.com/base_campberlin</t>
  </si>
  <si>
    <t>https://twitter.com/telefonica_de</t>
  </si>
  <si>
    <t>https://twitter.com/hansensabine</t>
  </si>
  <si>
    <t>https://twitter.com/annett</t>
  </si>
  <si>
    <t>https://twitter.com/gabized</t>
  </si>
  <si>
    <t>https://twitter.com/petrajenner</t>
  </si>
  <si>
    <t>https://twitter.com/tijenonaran</t>
  </si>
  <si>
    <t>https://twitter.com/sujeetpi</t>
  </si>
  <si>
    <t>https://twitter.com/gerhardkuerner</t>
  </si>
  <si>
    <t>https://twitter.com/t</t>
  </si>
  <si>
    <t>https://twitter.com/paolofabrizio71</t>
  </si>
  <si>
    <t>https://twitter.com/dldconference</t>
  </si>
  <si>
    <t>https://twitter.com/wnsgh9405</t>
  </si>
  <si>
    <t>https://twitter.com/handelsblatt</t>
  </si>
  <si>
    <t>https://twitter.com/alexdemling</t>
  </si>
  <si>
    <t>https://twitter.com/andreasofthings</t>
  </si>
  <si>
    <t>https://twitter.com/shamy786</t>
  </si>
  <si>
    <t>https://twitter.com/rollidriver</t>
  </si>
  <si>
    <t>https://twitter.com/anujpm</t>
  </si>
  <si>
    <t>https://twitter.com/happel</t>
  </si>
  <si>
    <t>https://twitter.com/up_nord</t>
  </si>
  <si>
    <t>https://twitter.com/holgerschmidt</t>
  </si>
  <si>
    <t>https://twitter.com/gidingayri</t>
  </si>
  <si>
    <t>https://twitter.com/mirjam_stegherr</t>
  </si>
  <si>
    <t>https://twitter.com/peteraltmaier</t>
  </si>
  <si>
    <t>https://twitter.com/gruenderszene</t>
  </si>
  <si>
    <t>https://twitter.com/onetoone_de</t>
  </si>
  <si>
    <t>https://twitter.com/bmz_bund</t>
  </si>
  <si>
    <t>https://twitter.com/killersteff</t>
  </si>
  <si>
    <t>https://twitter.com/ibcmuenchen</t>
  </si>
  <si>
    <t>https://twitter.com/text100de</t>
  </si>
  <si>
    <t>https://twitter.com/faz_net</t>
  </si>
  <si>
    <t>https://twitter.com/vierzueinser</t>
  </si>
  <si>
    <t>https://twitter.com/thiemoheeg</t>
  </si>
  <si>
    <t>https://twitter.com/faz_wirtschaft</t>
  </si>
  <si>
    <t>https://twitter.com/faz_finance</t>
  </si>
  <si>
    <t>https://twitter.com/stuehm</t>
  </si>
  <si>
    <t>https://twitter.com/donatoci</t>
  </si>
  <si>
    <t>https://twitter.com/czoeps</t>
  </si>
  <si>
    <t>https://twitter.com/thomasseidler4</t>
  </si>
  <si>
    <t>https://twitter.com/singhyuvraj</t>
  </si>
  <si>
    <t>https://twitter.com/l2_digital</t>
  </si>
  <si>
    <t>https://twitter.com/actualicia</t>
  </si>
  <si>
    <t>https://twitter.com/assanepdx</t>
  </si>
  <si>
    <t>https://twitter.com/investors_life</t>
  </si>
  <si>
    <t>https://twitter.com/wangche86322343</t>
  </si>
  <si>
    <t>https://twitter.com/hddoger</t>
  </si>
  <si>
    <t>https://twitter.com/annkristin_s_</t>
  </si>
  <si>
    <t>https://twitter.com/annewill</t>
  </si>
  <si>
    <t>https://twitter.com/135sara</t>
  </si>
  <si>
    <t>https://twitter.com/statistikvirtuo</t>
  </si>
  <si>
    <t>https://twitter.com/hermannarnold</t>
  </si>
  <si>
    <t>https://twitter.com/janinakugel</t>
  </si>
  <si>
    <t>https://twitter.com/hanjo_gergs</t>
  </si>
  <si>
    <t>https://twitter.com/facebook</t>
  </si>
  <si>
    <t>https://twitter.com/ard</t>
  </si>
  <si>
    <t>https://twitter.com/faznet</t>
  </si>
  <si>
    <t>https://twitter.com/sherylsandberg</t>
  </si>
  <si>
    <t>https://twitter.com/andreasboes</t>
  </si>
  <si>
    <t>https://twitter.com/judithmwilliams</t>
  </si>
  <si>
    <t>https://twitter.com/rodoprawo</t>
  </si>
  <si>
    <t>https://twitter.com/meinmittelstand</t>
  </si>
  <si>
    <t>https://twitter.com/syakirharis25</t>
  </si>
  <si>
    <t>https://twitter.com/hansamann</t>
  </si>
  <si>
    <t>https://twitter.com/burtonlee</t>
  </si>
  <si>
    <t>https://twitter.com/jamierusso</t>
  </si>
  <si>
    <t>https://twitter.com/baldoitaly</t>
  </si>
  <si>
    <t>https://twitter.com/scribit_design</t>
  </si>
  <si>
    <t>https://twitter.com/jhernanper</t>
  </si>
  <si>
    <t>https://twitter.com/seproh</t>
  </si>
  <si>
    <t>https://twitter.com/ramezi</t>
  </si>
  <si>
    <t>https://twitter.com/sharmars003</t>
  </si>
  <si>
    <t>https://twitter.com/ajkeen</t>
  </si>
  <si>
    <t>https://twitter.com/paragkhanna</t>
  </si>
  <si>
    <t>https://twitter.com/mw_readwrite</t>
  </si>
  <si>
    <t>https://twitter.com/ikarabasz</t>
  </si>
  <si>
    <t>https://twitter.com/duncancmartin</t>
  </si>
  <si>
    <t>https://twitter.com/artuskg</t>
  </si>
  <si>
    <t>https://twitter.com/kaibaumgartner</t>
  </si>
  <si>
    <t>https://twitter.com/ersinsny</t>
  </si>
  <si>
    <t>https://twitter.com/expertpeer</t>
  </si>
  <si>
    <t>https://twitter.com/drnic1</t>
  </si>
  <si>
    <t>https://twitter.com/aagave</t>
  </si>
  <si>
    <t>https://twitter.com/dellis52426813</t>
  </si>
  <si>
    <t>https://twitter.com/quizbold</t>
  </si>
  <si>
    <t>https://twitter.com/tontxita</t>
  </si>
  <si>
    <t>https://twitter.com/johannaxmaria</t>
  </si>
  <si>
    <t>https://twitter.com/ankitib</t>
  </si>
  <si>
    <t>https://twitter.com/ameliatigg</t>
  </si>
  <si>
    <t>https://twitter.com/abdiomartv</t>
  </si>
  <si>
    <t>https://twitter.com/_hilonet</t>
  </si>
  <si>
    <t>https://twitter.com/wfpinnovation</t>
  </si>
  <si>
    <t>https://twitter.com/opheliaderoy</t>
  </si>
  <si>
    <t>https://twitter.com/infoeco</t>
  </si>
  <si>
    <t>https://twitter.com/biotopiamuseum</t>
  </si>
  <si>
    <t>https://twitter.com/ninamoellers</t>
  </si>
  <si>
    <t>https://twitter.com/andrewmorrisuk</t>
  </si>
  <si>
    <t>https://twitter.com/cabdeplage</t>
  </si>
  <si>
    <t>https://twitter.com/akumamon2</t>
  </si>
  <si>
    <t>https://twitter.com/kroker</t>
  </si>
  <si>
    <t>https://twitter.com/osk_germany</t>
  </si>
  <si>
    <t>https://twitter.com/kimjs_coffee</t>
  </si>
  <si>
    <t>https://twitter.com/alles_anna</t>
  </si>
  <si>
    <t>https://twitter.com/dendrola_gue</t>
  </si>
  <si>
    <t>https://twitter.com/openexchange</t>
  </si>
  <si>
    <t>https://twitter.com/id4me_org</t>
  </si>
  <si>
    <t>https://twitter.com/inspiringfifty</t>
  </si>
  <si>
    <t>https://twitter.com/hrfortmann</t>
  </si>
  <si>
    <t>https://twitter.com/binita_mp</t>
  </si>
  <si>
    <t>https://twitter.com/robertoagodinez</t>
  </si>
  <si>
    <t>https://twitter.com/evanspiegel</t>
  </si>
  <si>
    <t>https://twitter.com/babun1515</t>
  </si>
  <si>
    <t>https://twitter.com/reginakoerner</t>
  </si>
  <si>
    <t>https://twitter.com/edu_spano</t>
  </si>
  <si>
    <t>https://twitter.com/bcn_digital</t>
  </si>
  <si>
    <t>https://twitter.com/francesca_bria</t>
  </si>
  <si>
    <t>https://twitter.com/nothing_to_add</t>
  </si>
  <si>
    <t>https://twitter.com/digitalnaiv</t>
  </si>
  <si>
    <t>https://twitter.com/siamacalexander</t>
  </si>
  <si>
    <t>https://twitter.com/mpenae_2</t>
  </si>
  <si>
    <t>https://twitter.com/mkdirecto</t>
  </si>
  <si>
    <t>https://twitter.com/r1b1vraevgogir3</t>
  </si>
  <si>
    <t>https://twitter.com/jpiedrahita</t>
  </si>
  <si>
    <t>https://twitter.com/deutschepostdhl</t>
  </si>
  <si>
    <t>https://twitter.com/dhlglobal</t>
  </si>
  <si>
    <t>https://twitter.com/medien360g</t>
  </si>
  <si>
    <t>https://twitter.com/mdrpresse</t>
  </si>
  <si>
    <t>https://twitter.com/andreasliebl</t>
  </si>
  <si>
    <t>https://twitter.com/geo4cast</t>
  </si>
  <si>
    <t>https://twitter.com/bodin_ludovic</t>
  </si>
  <si>
    <t>https://twitter.com/mikebutcher</t>
  </si>
  <si>
    <t>https://twitter.com/tabithagold</t>
  </si>
  <si>
    <t>https://twitter.com/annemarthine</t>
  </si>
  <si>
    <t>https://twitter.com/jarvja</t>
  </si>
  <si>
    <t>https://twitter.com/bjornhovstadius</t>
  </si>
  <si>
    <t>https://twitter.com/gditom</t>
  </si>
  <si>
    <t>https://twitter.com/diegopia</t>
  </si>
  <si>
    <t>https://twitter.com/ioggstream</t>
  </si>
  <si>
    <t>https://twitter.com/pramakrishna</t>
  </si>
  <si>
    <t>https://twitter.com/bweddeling</t>
  </si>
  <si>
    <t>https://twitter.com/dalbrecht389</t>
  </si>
  <si>
    <t>https://twitter.com/snsadvtg</t>
  </si>
  <si>
    <t>https://twitter.com/mediennetzwerkb</t>
  </si>
  <si>
    <t>https://twitter.com/aaalee</t>
  </si>
  <si>
    <t>https://twitter.com/eastofaden</t>
  </si>
  <si>
    <t>https://twitter.com/michaeljohng</t>
  </si>
  <si>
    <t>https://twitter.com/mpaunzrif</t>
  </si>
  <si>
    <t>https://twitter.com/glennr1809</t>
  </si>
  <si>
    <t>https://twitter.com/fortiss</t>
  </si>
  <si>
    <t>https://twitter.com/mpfaff82</t>
  </si>
  <si>
    <t>https://twitter.com/ludovicbodin</t>
  </si>
  <si>
    <t>https://twitter.com/utum_muc</t>
  </si>
  <si>
    <t>https://twitter.com/raquellezuzarte</t>
  </si>
  <si>
    <t>https://twitter.com/thecreactivist</t>
  </si>
  <si>
    <t>https://twitter.com/datenoekonomie</t>
  </si>
  <si>
    <t>https://twitter.com/rkeuper</t>
  </si>
  <si>
    <t>https://twitter.com/kfw</t>
  </si>
  <si>
    <t>https://twitter.com/martingaedt</t>
  </si>
  <si>
    <t>https://twitter.com/tmuellerdouglas</t>
  </si>
  <si>
    <t>https://twitter.com/ciokurator</t>
  </si>
  <si>
    <t>https://twitter.com/veusdas</t>
  </si>
  <si>
    <t>https://twitter.com/doggonegiirl</t>
  </si>
  <si>
    <t>https://twitter.com/gnispen</t>
  </si>
  <si>
    <t>https://twitter.com/n26</t>
  </si>
  <si>
    <t>https://twitter.com/valentinstalf</t>
  </si>
  <si>
    <t>https://twitter.com/oxmartinschool</t>
  </si>
  <si>
    <t>https://twitter.com/ian_goldin</t>
  </si>
  <si>
    <t>https://twitter.com/albertwenger</t>
  </si>
  <si>
    <t>https://twitter.com/stephanscherzer</t>
  </si>
  <si>
    <t>https://twitter.com/annmettler</t>
  </si>
  <si>
    <t>https://twitter.com/konikutech</t>
  </si>
  <si>
    <t>https://twitter.com/ismailzain</t>
  </si>
  <si>
    <t>https://twitter.com/markon56</t>
  </si>
  <si>
    <t>https://twitter.com/befani</t>
  </si>
  <si>
    <t>https://twitter.com/kaidiekmann</t>
  </si>
  <si>
    <t>https://twitter.com/mrblazingsaddle</t>
  </si>
  <si>
    <t>https://twitter.com/robf1uk</t>
  </si>
  <si>
    <t>https://twitter.com/alexkopelyan</t>
  </si>
  <si>
    <t>https://twitter.com/onikuo</t>
  </si>
  <si>
    <t>https://twitter.com/ryanbethencourt</t>
  </si>
  <si>
    <t>https://twitter.com/d_elms</t>
  </si>
  <si>
    <t>https://twitter.com/noodyabdelnour</t>
  </si>
  <si>
    <t>https://twitter.com/veryoddrequest</t>
  </si>
  <si>
    <t>https://twitter.com/pinterest</t>
  </si>
  <si>
    <t>https://twitter.com/alaarmbruster</t>
  </si>
  <si>
    <t>https://twitter.com/crackr</t>
  </si>
  <si>
    <t>https://twitter.com/chartwell_ideas</t>
  </si>
  <si>
    <t>https://twitter.com/aaronburke6</t>
  </si>
  <si>
    <t>https://twitter.com/redkitesmoney</t>
  </si>
  <si>
    <t>https://twitter.com/eargollo</t>
  </si>
  <si>
    <t>https://twitter.com/usv</t>
  </si>
  <si>
    <t>https://twitter.com/faridmk</t>
  </si>
  <si>
    <t>https://twitter.com/de_kinemathek</t>
  </si>
  <si>
    <t>https://twitter.com/gsohn</t>
  </si>
  <si>
    <t>https://twitter.com/multi_streaming</t>
  </si>
  <si>
    <t>https://twitter.com/roopeshdhara</t>
  </si>
  <si>
    <t>https://twitter.com/liberalemoderne</t>
  </si>
  <si>
    <t>https://twitter.com/minimalstaat</t>
  </si>
  <si>
    <t>https://twitter.com/leumius</t>
  </si>
  <si>
    <t>https://twitter.com/digitaltransf11</t>
  </si>
  <si>
    <t>https://twitter.com/ferran_aznar</t>
  </si>
  <si>
    <t>https://twitter.com/traiandoc</t>
  </si>
  <si>
    <t>https://twitter.com/thierry_kame</t>
  </si>
  <si>
    <t>https://twitter.com/joannashields</t>
  </si>
  <si>
    <t>https://twitter.com/katharinagr</t>
  </si>
  <si>
    <t>https://twitter.com/stefficzerny</t>
  </si>
  <si>
    <t>https://twitter.com/heikeriel</t>
  </si>
  <si>
    <t>https://twitter.com/rosemarymutunke</t>
  </si>
  <si>
    <t>https://twitter.com/angelopolotto</t>
  </si>
  <si>
    <t>https://twitter.com/sharetrustb2b</t>
  </si>
  <si>
    <t>https://twitter.com/woodgillian</t>
  </si>
  <si>
    <t>https://twitter.com/eitdigitalaccel</t>
  </si>
  <si>
    <t>https://twitter.com/wearekonux</t>
  </si>
  <si>
    <t>https://twitter.com/mesosphere</t>
  </si>
  <si>
    <t>https://twitter.com/zuperpie</t>
  </si>
  <si>
    <t>https://twitter.com/farbodsaraf</t>
  </si>
  <si>
    <t>https://twitter.com/fararizky15</t>
  </si>
  <si>
    <t>https://twitter.com/brainlab</t>
  </si>
  <si>
    <t>https://twitter.com/benevolent_ai</t>
  </si>
  <si>
    <t>https://twitter.com/drfluorine</t>
  </si>
  <si>
    <t>https://twitter.com/socialalex</t>
  </si>
  <si>
    <t>https://twitter.com/langenegger</t>
  </si>
  <si>
    <t>https://twitter.com/bonnerblogs</t>
  </si>
  <si>
    <t>https://twitter.com/emekaokoye</t>
  </si>
  <si>
    <t>https://twitter.com/casteandres93</t>
  </si>
  <si>
    <t>https://twitter.com/idealab</t>
  </si>
  <si>
    <t>https://twitter.com/imagine_garden</t>
  </si>
  <si>
    <t>https://twitter.com/sturodnick</t>
  </si>
  <si>
    <t>https://twitter.com/vc_watcher</t>
  </si>
  <si>
    <t>https://twitter.com/bruskosky</t>
  </si>
  <si>
    <t>https://twitter.com/jungesforum</t>
  </si>
  <si>
    <t>https://twitter.com/isc</t>
  </si>
  <si>
    <t>https://twitter.com/sean_lyons</t>
  </si>
  <si>
    <t>https://twitter.com/ludgerkm</t>
  </si>
  <si>
    <t>https://twitter.com/ibmresearch</t>
  </si>
  <si>
    <t>https://twitter.com/lynnkesterson</t>
  </si>
  <si>
    <t>https://twitter.com/wabm7</t>
  </si>
  <si>
    <t>_houseofbb
Can we teach #AI human values?
Excited for the upcoming conversation
at #DLD19 with @FLIxrisk founder
Jaan Tallinn and @akreye, whose
perspectives we included in our
white paper "The State of AI" in
collaboration w/ @TSystemscom:
https://t.co/3Q1Ejk6jSf #beautifulbusiness</t>
  </si>
  <si>
    <t xml:space="preserve">tsystemscom
</t>
  </si>
  <si>
    <t xml:space="preserve">akreye
</t>
  </si>
  <si>
    <t>dehubinitiative
What a great night in Munich. Thanks
to everyone who participated at
the #dehubpitchnight. Take a look
at the pictures on our blog capturing
the best moments. https://t.co/xmkg1zz7x7
@DLDConference @BMWi_Bund #DLD19</t>
  </si>
  <si>
    <t xml:space="preserve">bmwi_bund
</t>
  </si>
  <si>
    <t>rachelbotsman
Here's a link to my talk at #DLD19!
The Currency of Trust. https://t.co/PuKGUFLEBT</t>
  </si>
  <si>
    <t xml:space="preserve">steffidld
</t>
  </si>
  <si>
    <t>woodstock3
Well done #DLD19 for bringing so
many great women on stage! Respect
to @stefficzerny @rachelbotsman
@HeikeRiel @katharinagrosse @Yanapeel
@joannashields #hilacohen and many
many more. #womenintech</t>
  </si>
  <si>
    <t xml:space="preserve">yanapeel
</t>
  </si>
  <si>
    <t xml:space="preserve">katharinagrosse
</t>
  </si>
  <si>
    <t>alueducation
We realized that we needed to completely
re-imagine education, building
a traditional university today
is like building a book store in
a world of Amazon. You need to
re-imagine and think about education
for the future not for the past.
- @FredSwaniker #DLD19 #ALU #ALUatDLD
https://t.co/i2iM1YPA0v</t>
  </si>
  <si>
    <t xml:space="preserve">fredswaniker
</t>
  </si>
  <si>
    <t>munsecconf
"The world is in a really dangerous
situation at the moment because
of the total loss of mutual trust."
– MSC Chairman @ischinger talks
about current geopolitical challenges
w/ @EconoScribe at Digital-Life-Design
@DLDConference #DLD19: https://t.co/eBrA445L8W</t>
  </si>
  <si>
    <t xml:space="preserve">econoscribe
</t>
  </si>
  <si>
    <t xml:space="preserve">ischinger
</t>
  </si>
  <si>
    <t>p7s1group
#DLD19: At 10:20 Sabine Eckhardt,
EB Member Sales &amp;amp; Marketing,
discusses “Transformation of Media
Markets” with @sean_lyons, Global
CEO of @RGA. Watch the @DLDConference
live on https://t.co/Uynwupj2ch.</t>
  </si>
  <si>
    <t xml:space="preserve">rga
</t>
  </si>
  <si>
    <t>changeling_1
RT @Bill_Gross: This is an amazing
map of the world divided into 4
equal population regions.. via
Randy Olson #DLD19 #WEF19 #Davos
https://…</t>
  </si>
  <si>
    <t>bill_gross
Every one of these U.S. tech companies
was founded by 1st or 2nd generation
immigrants: Apple Google Amazon
Facebook Oracle IBM Uber Airbnb
Yahoo Intel EMC eBay SpaceX VMWare
AT&amp;amp;T Tesla NVIDIA Qualcomm
Paypal ADP Reddit SlackHQ WeWork
Stripe Cognizant Intuit Optimism
at #DLD19</t>
  </si>
  <si>
    <t>gpalfinger
#DLD19 CTO Amazon @Werner - No
Words https://t.co/lqjKYHEDBB</t>
  </si>
  <si>
    <t xml:space="preserve">werner
</t>
  </si>
  <si>
    <t>emundogmbh
RT @gpalfinger: #DLD19 CTO Amazon
@Werner - No Words https://t.co/lqjKYHEDBB</t>
  </si>
  <si>
    <t>echtzeitreise
RT @HawarHelp: Wir sind soooooo
stolz! Auf der #DLD19 hat Tugba
Tekkal für ihre unermüdliche Arbeit
mit den #ScoringGirls einen Inspiring
F…</t>
  </si>
  <si>
    <t>hawarhelp
Wir sind soooooo stolz! Auf der
#DLD19 hat Tugba Tekkal für ihre
unermüdliche Arbeit mit den #ScoringGirls
einen Inspiring Fifty Award verliehen
bekommen. Liebe Tugba, du hast
ihn dir verdient! https://t.co/EfiKGZdJ9M</t>
  </si>
  <si>
    <t>samuelward_
RT @profgalloway: #DLD19 talk:
—Amazon to spin AWS —most disruptable
industry: healthcare —recurring
revenue bundles (rundles) —spike
in co…</t>
  </si>
  <si>
    <t>profgalloway
#DLD19 talk: —Amazon to spin AWS
—most disruptable industry: healthcare
—recurring revenue bundles (rundles)
—spike in consumer spending = brief
sugar high —66 new Amazon private
label brands —woke as a business
strategy —I embarrass Brunello
Cucinelli https://t.co/OZcvuQ4qaw
https://t.co/aop7YzqQYc</t>
  </si>
  <si>
    <t>clintvs
RT @Bill_Gross: Every one of these
U.S. tech companies was founded
by 1st or 2nd generation immigrants:
Apple Google Amazon Facebook Oracl…</t>
  </si>
  <si>
    <t>mottefred
RT @profgalloway: #DLD19 talk:
—Amazon to spin AWS —most disruptable
industry: healthcare —recurring
revenue bundles (rundles) —spike
in co…</t>
  </si>
  <si>
    <t>signoffparis
RT @EricScherer: Amazon sera bientôt
le 3ème média mondial derrière
Google et Facebook. Ses revenus
médias sont déjà supérieurs à ceux
de T…</t>
  </si>
  <si>
    <t>ericscherer
Amazon sera bientôt le 3ème média
mondial derrière Google et Facebook.
Ses revenus médias sont déjà supérieurs
à ceux de Twitter, Instagram et
Snap réunis ! @profgalloway #DLD19
https://t.co/WZtKeU6ZuI</t>
  </si>
  <si>
    <t>fzuhrt
RT @_houseofbb: Can we teach #AI
human values? Excited for the upcoming
conversation at #DLD19 with @FLIxrisk
founder Jaan Tallinn and @akr…</t>
  </si>
  <si>
    <t xml:space="preserve">akr
</t>
  </si>
  <si>
    <t xml:space="preserve">flixrisk
</t>
  </si>
  <si>
    <t>rohitshorey
RT @Bill_Gross: Every one of these
U.S. tech companies was founded
by 1st or 2nd generation immigrants:
Apple Google Amazon Facebook Oracl…</t>
  </si>
  <si>
    <t>pantaloni75
RT @Bill_Gross: This is an amazing
map of the world divided into 4
equal population regions.. via
Randy Olson #DLD19 #WEF19 #Davos
https://…</t>
  </si>
  <si>
    <t>suzehaworth
RT @Bill_Gross: This is an amazing
map of the world divided into 4
equal population regions.. via
Randy Olson #DLD19 #WEF19 #Davos
https://…</t>
  </si>
  <si>
    <t>base_campberlin
Kann Europa das Rennen um die digitale
Zukunft gegen die USA und China
noch gewinnen? Und welche Rolle
spielt die digitale #Infrastruktur
dabei für die Zukunft? Auf der
#DLD19 sprach @telefonica_de-CEO
Markus Haas im Panel über die Herausforderungen:
https://t.co/gjP2uEipvB https://t.co/hPDrZ66VL1</t>
  </si>
  <si>
    <t xml:space="preserve">telefonica_de
</t>
  </si>
  <si>
    <t>hansensabine
#DLD19 ⁦@GabiZed⁩ ⁦@TijenOnaran⁩
⁦@petrajenner⁩ #iwil @annett what
a crowd thx to all https://t.co/jtPHzH2Z6I</t>
  </si>
  <si>
    <t xml:space="preserve">annett
</t>
  </si>
  <si>
    <t>gabized
RT @HansenSabine: #DLD19 ⁦@GabiZed⁩
⁦@TijenOnaran⁩ ⁦@petrajenner⁩ #iwil
@annett what a crowd thx to all
https://t.co/jtPHzH2Z6I</t>
  </si>
  <si>
    <t xml:space="preserve">petrajenner
</t>
  </si>
  <si>
    <t xml:space="preserve">tijenonaran
</t>
  </si>
  <si>
    <t>sujeetpi
RT @Bill_Gross: "My prediction
is that in 5 years, half the world
will be using US software, and
half the world will be using Chinese
softw…</t>
  </si>
  <si>
    <t>gerhardkuerner
RT @rachelbotsman: Gorgeous closing
moment of #DLD19. The closing panel
was an amazing group of entrepreneurs
moderated by the brilliant @t…</t>
  </si>
  <si>
    <t xml:space="preserve">t
</t>
  </si>
  <si>
    <t>paolofabrizio71
RT @DLDConference: "What we did
different from the beginning is
focusing on the customer. [...]
We are a digital company rather
tahn a trad…</t>
  </si>
  <si>
    <t>dldconference
RT @dehubinitiative: What a great
night in Munich. Thanks to everyone
who participated at the #dehubpitchnight.
Take a look at the pictures…</t>
  </si>
  <si>
    <t>wnsgh9405
RT @profgalloway: #DLD19 talk:
—Amazon to spin AWS —most disruptable
industry: healthcare —recurring
revenue bundles (rundles) —spike
in co…</t>
  </si>
  <si>
    <t>handelsblatt
RT @alexdemling: Während #Amazon
neben Prime Video, kostenloser
Lieferung vielleicht bald auch
eine Prime-Krankenversicherung
anbietet, wil…</t>
  </si>
  <si>
    <t>alexdemling
Während #Amazon neben Prime Video,
kostenloser Lieferung vielleicht
bald auch eine Prime-Krankenversicherung
anbietet, will #Pro7 einen Streamingdienst
mit Galileo, Le Floid und den Asphalt-Cowboys
anbieten. Hm. #Handelsblatt #DLD19
https://t.co/W18XPDA7y6</t>
  </si>
  <si>
    <t>andreasofthings
RT @alexdemling: Während #Amazon
neben Prime Video, kostenloser
Lieferung vielleicht bald auch
eine Prime-Krankenversicherung
anbietet, wil…</t>
  </si>
  <si>
    <t>shamy786
RT @Bill_Gross: Every one of these
U.S. tech companies was founded
by 1st or 2nd generation immigrants:
Apple Google Amazon Facebook Oracl…</t>
  </si>
  <si>
    <t>rollidriver
RT @alexdemling: Während #Amazon
neben Prime Video, kostenloser
Lieferung vielleicht bald auch
eine Prime-Krankenversicherung
anbietet, wil…</t>
  </si>
  <si>
    <t>anujpm
RT @Bill_Gross: This is an amazing
map of the world divided into 4
equal population regions.. via
Randy Olson #DLD19 #WEF19 #Davos
https://…</t>
  </si>
  <si>
    <t>happel
RT @Bill_Gross: This is an amazing
map of the world divided into 4
equal population regions.. via
Randy Olson #DLD19 #WEF19 #Davos
https://…</t>
  </si>
  <si>
    <t>up_nord
RT @HolgerSchmidt: „Wenn Daten
das neue Öl sind, dann ist China
die neue OPEC“: Kai-Fu Lee über
den globalen KI-Markt. #DLD19 https://t.co/…</t>
  </si>
  <si>
    <t>holgerschmidt
„Wenn Daten das neue Öl sind, dann
ist China die neue OPEC“: Kai-Fu
Lee über den globalen KI-Markt.
#DLD19 https://t.co/YfTUlsSQag</t>
  </si>
  <si>
    <t>gidingayri
RT @Bill_Gross: Every one of these
U.S. tech companies was founded
by 1st or 2nd generation immigrants:
Apple Google Amazon Facebook Oracl…</t>
  </si>
  <si>
    <t>mirjam_stegherr
München, was habt ihr mit Sheryl
Sandberg gemacht? Nach ihrem Auftritt
bei #DLD19 ist sie krank. Ihr Auftritt
bei #D21DG fällt aus, auch das
bilaterale Gespräch mit @peteraltmaier.
Offen ist, ob sie es zum #WEF19
schafft - und ob es je eine Antwort
gibt, woran Facebook krankt.</t>
  </si>
  <si>
    <t xml:space="preserve">peteraltmaier
</t>
  </si>
  <si>
    <t>gruenderszene
RT @mirjam_stegherr: München, was
habt ihr mit Sheryl Sandberg gemacht?
Nach ihrem Auftritt bei #DLD19
ist sie krank. Ihr Auftritt bei
#D21…</t>
  </si>
  <si>
    <t>onetoone_de
RT @BMZ_Bund: "Afrika entwickelt
sich zu einem der größten Start-up-Hubs
der Welt. Während manche die Probleme
fürchten, haben erste Invest…</t>
  </si>
  <si>
    <t>bmz_bund
"Afrika entwickelt sich zu einem
der größten Start-up-Hubs der Welt.
Während manche die Probleme fürchten,
haben erste Investoren die Chancen
erkannt." Spannender Artikel von
@IKarabasz anlässlich der #DLD19.
#Afrika #StartUp #lesetipp https://t.co/oqFDquNk2D</t>
  </si>
  <si>
    <t>killersteff
Für meine Eindrücke von der gestrigen
#DLD19 Campus Lecture zum Thema
#ArtificialIntelligence lohnt sich
ein Blick in die Twitter-Timeline
von @Text100de. Ansonsten übrigens
auch sehr empfehlenswert für Trends
in Sachen #Technologie und #Kommunikation
_xD83D__xDE09_ https://t.co/A5g8DljNum</t>
  </si>
  <si>
    <t xml:space="preserve">ibcmuenchen
</t>
  </si>
  <si>
    <t xml:space="preserve">text100de
</t>
  </si>
  <si>
    <t>faz_net
Eigentlich haben Mozilla und Co.
gegen Google und Facebook keine
Chance. Trotzdem könnten ihnen
nun goldene Zeiten bevorstehen.
(Von @thiemoheeg und @vierzueinser)
#DLD19 #fplus https://t.co/lc08xdtarZ</t>
  </si>
  <si>
    <t xml:space="preserve">vierzueinser
</t>
  </si>
  <si>
    <t xml:space="preserve">thiemoheeg
</t>
  </si>
  <si>
    <t>faz_wirtschaft
Eigentlich haben Mozilla und Co.
gegen Google und Facebook keine
Chance. Trotzdem könnten ihnen
nun goldene Zeiten bevorstehen.
(Von @thiemoheeg und @vierzueinser)
#DLD19 #fplus https://t.co/wjyukeIycm</t>
  </si>
  <si>
    <t>faz_finance
Eigentlich haben Mozilla und Co.
gegen Google und Facebook keine
Chance. Trotzdem könnten ihnen
nun goldene Zeiten bevorstehen.
(Von @thiemoheeg und @vierzueinser)
#DLD19 #fplus https://t.co/XodkOGJl66</t>
  </si>
  <si>
    <t>stuehm
RT @mirjam_stegherr: München, was
habt ihr mit Sheryl Sandberg gemacht?
Nach ihrem Auftritt bei #DLD19
ist sie krank. Ihr Auftritt bei
#D21…</t>
  </si>
  <si>
    <t>donatoci
Thank you @czoeps - I feel very
honored, the award and the amazing
group is truly inspiring. #InspiringFifty
#inspiringwomen #diversity #DLD19
https://t.co/7sJNIYKL0T</t>
  </si>
  <si>
    <t xml:space="preserve">czoeps
</t>
  </si>
  <si>
    <t>thomasseidler4
RT @mirjam_stegherr: München, was
habt ihr mit Sheryl Sandberg gemacht?
Nach ihrem Auftritt bei #DLD19
ist sie krank. Ihr Auftritt bei
#D21…</t>
  </si>
  <si>
    <t>singhyuvraj
RT @DLDConference: _xD83D__xDE80_Recap of @profgalloway's/@L2_Digital's
2019 predictions. _xD83D__xDCA1_Read in detail:
https://t.co/i6B4kNNikp #DLD19
https://t.co/k…</t>
  </si>
  <si>
    <t xml:space="preserve">l2_digital
</t>
  </si>
  <si>
    <t>actualicia
RT @BMZ_Bund: "Afrika entwickelt
sich zu einem der größten Start-up-Hubs
der Welt. Während manche die Probleme
fürchten, haben erste Invest…</t>
  </si>
  <si>
    <t>assanepdx
RT @Bill_Gross: Every one of these
U.S. tech companies was founded
by 1st or 2nd generation immigrants:
Apple Google Amazon Facebook Oracl…</t>
  </si>
  <si>
    <t>investors_life
RT @mirjam_stegherr: München, was
habt ihr mit Sheryl Sandberg gemacht?
Nach ihrem Auftritt bei #DLD19
ist sie krank. Ihr Auftritt bei
#D21…</t>
  </si>
  <si>
    <t>wangche86322343
RT @Bill_Gross: "Amazon is the
fastest growing media company in
the world. If this continues, soon
#Amazon will be the third largest
media…</t>
  </si>
  <si>
    <t>hddoger
RT @AnnKristin_S_: Gewinnen???
Europa und vor allem Deutschland
müssen froh sein, den Anschluss
nicht in Gänze zu verlieren! Mit
unserer de…</t>
  </si>
  <si>
    <t>annkristin_s_
Gewinnen??? Europa und vor allem
Deutschland müssen froh sein, den
Anschluss nicht in Gänze zu verlieren!
Mit unserer deutschen Phobie vor
#Technik, #Innovation und auch
dem Scheitern ist international
überhaupt nichts zu gewinnen! #DLD19
#Digitalisierung https://t.co/byQrEJytT8</t>
  </si>
  <si>
    <t>annewill
RT @HawarHelp: Wir sind soooooo
stolz! Auf der #DLD19 hat Tugba
Tekkal für ihre unermüdliche Arbeit
mit den #ScoringGirls einen Inspiring
F…</t>
  </si>
  <si>
    <t>135sara
Everis,  Seleccionamos, #implementamos
y optimizamos la herramienta #SaaS
adecuada para acelerar tu proceso
de transformación..  #disruptive
#UX #cloud #DeepLearning #BigData
#Fintech #marketing #London #MLKDay
#DLD19 #retailtech #Retail #tech
https://t.co/QqEqlmLZuO</t>
  </si>
  <si>
    <t>statistikvirtuo
RT @AnnKristin_S_: Gewinnen???
Europa und vor allem Deutschland
müssen froh sein, den Anschluss
nicht in Gänze zu verlieren! Mit
unserer de…</t>
  </si>
  <si>
    <t>hermannarnold
@janinakugel #DLD19 "most employees
of Siemens work on shop floor"
What is new work for them? Industry
4.0 and dark factories? We have
developed a vision and some experimental
fields: https://t.co/b53EPDYfkx
Interest for exchange?</t>
  </si>
  <si>
    <t xml:space="preserve">janinakugel
</t>
  </si>
  <si>
    <t>hanjo_gergs
RT @AndreasBoes: Pünktlich zur
#DLD19 versucht @sherylsandberg
in @faznet und @ard @facebook in
der öffentlichen Diskussion in
ein positiv…</t>
  </si>
  <si>
    <t xml:space="preserve">facebook
</t>
  </si>
  <si>
    <t xml:space="preserve">ard
</t>
  </si>
  <si>
    <t xml:space="preserve">faznet
</t>
  </si>
  <si>
    <t xml:space="preserve">sherylsandberg
</t>
  </si>
  <si>
    <t>andreasboes
Pünktlich zur #DLD19 versucht @sherylsandberg
in @faznet und @ard @facebook in
der öffentlichen Diskussion in
ein positiveres Licht zu stellen
- interessante Positionierung https://t.co/XeSaAHceLJ</t>
  </si>
  <si>
    <t>judithmwilliams
RT @Bill_Gross: Every one of these
U.S. tech companies was founded
by 1st or 2nd generation immigrants:
Apple Google Amazon Facebook Oracl…</t>
  </si>
  <si>
    <t>rodoprawo
RT @Bill_Gross: "If data is the
new oil, China is the new OPEC,
because of the huge quantities
of data being generated and used
in China to…</t>
  </si>
  <si>
    <t>meinmittelstand
RT @AnnKristin_S_: Gewinnen???
Europa und vor allem Deutschland
müssen froh sein, den Anschluss
nicht in Gänze zu verlieren! Mit
unserer de…</t>
  </si>
  <si>
    <t>syakirharis25
RT @Bill_Gross: Every one of these
U.S. tech companies was founded
by 1st or 2nd generation immigrants:
Apple Google Amazon Facebook Oracl…</t>
  </si>
  <si>
    <t>hansamann
Inspiring keynote from @DLDConference
#DLD19 - let's hope we drive cost
of renewables further down, let's
break that last 1/2 cent! https://t.co/kvDz6eLYxw</t>
  </si>
  <si>
    <t>burtonlee
RT @mirjam_stegherr: München, was
habt ihr mit Sheryl Sandberg gemacht?
Nach ihrem Auftritt bei #DLD19
ist sie krank. Ihr Auftritt bei
#D21…</t>
  </si>
  <si>
    <t>jamierusso
RT @Bill_Gross: Every one of these
U.S. tech companies was founded
by 1st or 2nd generation immigrants:
Apple Google Amazon Facebook Oracl…</t>
  </si>
  <si>
    <t>baldoitaly
https://t.co/4UEba9Eq96 Rethink
everything - and escape the Valley
of death! @Scribit_Design @DLDConference
#DLD19 #DLD2019 #valleyofdeath
#hardware #hardwarestartup #artandtech
#tech #startup #passioneering #Engineering</t>
  </si>
  <si>
    <t xml:space="preserve">scribit_design
</t>
  </si>
  <si>
    <t>jhernanper
https://t.co/gtdDA3R6Jf  triunfa
en el #DLD19 con más de 2,5 millones
de impactos https://t.co/mf5Yhu7Sca …
https://t.co/FQoJQNGGiD</t>
  </si>
  <si>
    <t>seproh
"Facebook als Waffe einsetzen".
Vor ein paar Jahren hätte man diese
Aussagen nicht ernst genommen.
2018 teils bittere Realität https://t.co/SSqGh3f2L6
#Galloway #DLD19 #DLD2019 https://t.co/vWBImziAqJ</t>
  </si>
  <si>
    <t>ramezi
RT @EricScherer: Amazon sera bientôt
le 3ème média mondial derrière
Google et Facebook. Ses revenus
médias sont déjà supérieurs à ceux
de T…</t>
  </si>
  <si>
    <t>sharmars003
RT @paragkhanna: I very much enjoyed
sharing the stage at @DLDConference
with @ajkeen for a discussion on
#TheFutureIsAsian. We discussed
w…</t>
  </si>
  <si>
    <t xml:space="preserve">ajkeen
</t>
  </si>
  <si>
    <t>paragkhanna
I very much enjoyed sharing the
stage at @DLDConference with @ajkeen
for a discussion on #TheFutureIsAsian.
We discussed what the West can
learn from Asia's approaches to
technology and governance. Watch
the full video here: https://t.co/DVCuUXh40r.
#DLD19 https://t.co/QpdNRQSQfL</t>
  </si>
  <si>
    <t>mw_readwrite
"Wir sind hier nicht bei "Höhle
der Löwen": Eine schöne Intro zur
spannenden #DLD19 #dehubpitchnight
mit vielversprechenden Startups,
Corporates und natürlich den Vertretern
der zwölf @dehubinitiative de:hubs.
So war der Abend: https://t.co/jF225AwUZD</t>
  </si>
  <si>
    <t>ikarabasz
RT @BMZ_Bund: "Afrika entwickelt
sich zu einem der größten Start-up-Hubs
der Welt. Während manche die Probleme
fürchten, haben erste Invest…</t>
  </si>
  <si>
    <t>duncancmartin
RT @Bill_Gross: This is an amazing
map of the world divided into 4
equal population regions.. via
Randy Olson #DLD19 #WEF19 #Davos
https://…</t>
  </si>
  <si>
    <t>artuskg
RT @kaibaumgartner: #FiresideChat:
"A Chairman's Talk (Werner Vogels,
Amazon CTO &amp;amp; Yossi Vardi, DLD
Chairman)" https://t.co/lTUVTAgZiP
via…</t>
  </si>
  <si>
    <t>kaibaumgartner
.@MikeButcher got so many things
wrong as moderator at #DLD. Started
from the get go politicization
of #Brexit, polemicize on #nonplatform
startups without acknowledging,
that some of them try to build
(are) platforms... https://t.co/0gHjupexwg
#DLD19 #DLD2019 @dldconference</t>
  </si>
  <si>
    <t>ersinsny
RT @ExpertPeer: #disabilities #DisabilityRights
#Awareness #Employment #networking
#Jobseekers #NeuroDiversity #connection
#LondonIsOpen #l…</t>
  </si>
  <si>
    <t>expertpeer
#disabilities #DisabilityRights
#Awareness #Employment #networking
#Jobseekers #NeuroDiversity #connection
#LondonIsOpen #london #Autism #LearningDisabilities
#DLD19 https://t.co/W6LT1k43yx</t>
  </si>
  <si>
    <t>drnic1
RT @Bill_Gross: This is an amazing
map of the world divided into 4
equal population regions.. via
Randy Olson #DLD19 #WEF19 #Davos
https://…</t>
  </si>
  <si>
    <t>aagave
A highlight of #DLD19 https://t.co/Xh5QOtP6Fw</t>
  </si>
  <si>
    <t>dellis52426813
RT @BMZ_Bund: "Afrika entwickelt
sich zu einem der größten Start-up-Hubs
der Welt. Während manche die Probleme
fürchten, haben erste Invest…</t>
  </si>
  <si>
    <t>quizbold
RT @HawarHelp: Wir sind soooooo
stolz! Auf der #DLD19 hat Tugba
Tekkal für ihre unermüdliche Arbeit
mit den #ScoringGirls einen Inspiring
F…</t>
  </si>
  <si>
    <t>tontxita
¡Rincon de Noticias está disponible!
https://t.co/oj2TuC3RN2 #dld19
#marketing</t>
  </si>
  <si>
    <t>johannaxmaria
„You have to work twice as hard
to proof that you‘re smart.“ @AnkitiB
about #diversity and #entrepreneurship
#DLD19 https://t.co/X9XLwoCfk7</t>
  </si>
  <si>
    <t xml:space="preserve">ankitib
</t>
  </si>
  <si>
    <t>ameliatigg
RT @johannaxmaria: „You have to
work twice as hard to proof that
you‘re smart.“ @AnkitiB about #diversity
and #entrepreneurship #DLD19 http…</t>
  </si>
  <si>
    <t>abdiomartv
RT @ExpertPeer: #disabilities #DisabilityRights
#Awareness #Employment #networking
#Jobseekers #NeuroDiversity #connection
#LondonIsOpen #l…</t>
  </si>
  <si>
    <t>_hilonet
Are you interested in #food? Watch
this interdisciplinary panel with
@NinaMoellers @BiotopiaMuseum,
@infoeco, @OpheliaDeroy &amp;amp; @WFPInnovation.
#techtuesday #disrupthunger #DLD19
https://t.co/tC3iMg8Qxb</t>
  </si>
  <si>
    <t xml:space="preserve">wfpinnovation
</t>
  </si>
  <si>
    <t xml:space="preserve">opheliaderoy
</t>
  </si>
  <si>
    <t xml:space="preserve">infoeco
</t>
  </si>
  <si>
    <t xml:space="preserve">biotopiamuseum
</t>
  </si>
  <si>
    <t xml:space="preserve">ninamoellers
</t>
  </si>
  <si>
    <t>andrewmorrisuk
RT @ExpertPeer: #disabilities #DisabilityRights
#Awareness #Employment #networking
#Jobseekers #NeuroDiversity #connection
#LondonIsOpen #l…</t>
  </si>
  <si>
    <t>cabdeplage
RT @EricScherer: Amazon sera bientôt
le 3ème média mondial derrière
Google et Facebook. Ses revenus
médias sont déjà supérieurs à ceux
de T…</t>
  </si>
  <si>
    <t>akumamon2
RT @paragkhanna: I very much enjoyed
sharing the stage at @DLDConference
with @ajkeen for a discussion on
#TheFutureIsAsian. We discussed
w…</t>
  </si>
  <si>
    <t>kroker
Meine Analyse der ersten zwei #DLD19-Tage:
Viel Mantra für Optimismus und
Mut, aber wenig Aufbruch --&amp;gt;
https://t.co/TpXjxyKAov #DLD</t>
  </si>
  <si>
    <t>osk_germany
RT @Kroker: Meine Analyse der ersten
zwei #DLD19-Tage: Viel Mantra für
Optimismus und Mut, aber wenig
Aufbruch --&amp;gt; https://t.co/TpXjxyKAov…</t>
  </si>
  <si>
    <t>kimjs_coffee
RT @Bill_Gross: "I predict that
Amazon will spin off #Amazon Web
Services (#AWS) into a separate
company. I believe it would be
one of the…</t>
  </si>
  <si>
    <t>alles_anna
RT @DLDConference: “We are living
at the crossroads of humanity -
but if we make the right decisions
we are looking at a bright future“
⁦@i…</t>
  </si>
  <si>
    <t>dendrola_gue
RT @BMZ_Bund: "Afrika entwickelt
sich zu einem der größten Start-up-Hubs
der Welt. Während manche die Probleme
fürchten, haben erste Invest…</t>
  </si>
  <si>
    <t>openexchange
Well deserved! @DonaToci, General
Manager @id4me_org, received "Inspiring
Fifty Women in Tech DACH Award"
yesterday at #DLD19 _xD83C__xDF7E__xD83C__xDF7E__xD83C__xDF7E_ https://t.co/LCJEk9vUWS
https://t.co/Um69BDKzsr</t>
  </si>
  <si>
    <t xml:space="preserve">id4me_org
</t>
  </si>
  <si>
    <t xml:space="preserve">inspiringfifty
</t>
  </si>
  <si>
    <t>hrfortmann
RT @mirjam_stegherr: München, was
habt ihr mit Sheryl Sandberg gemacht?
Nach ihrem Auftritt bei #DLD19
ist sie krank. Ihr Auftritt bei
#D21…</t>
  </si>
  <si>
    <t>binita_mp
RT @Bill_Gross: Every one of these
U.S. tech companies was founded
by 1st or 2nd generation immigrants:
Apple Google Amazon Facebook Oracl…</t>
  </si>
  <si>
    <t>robertoagodinez
RT @DLDConference: 2019 prediction:
"I think MacKenzie Bezos will marry
@sherylsandberg [...] and they
will legally adopt @evanspiegel."
(@…</t>
  </si>
  <si>
    <t xml:space="preserve">evanspiegel
</t>
  </si>
  <si>
    <t>babun1515
RT @paragkhanna: I very much enjoyed
sharing the stage at @DLDConference
with @ajkeen for a discussion on
#TheFutureIsAsian. We discussed
w…</t>
  </si>
  <si>
    <t>reginakoerner
At #DLD19 Sheryl Sandberg promises
#Facebook will be much more diligent
with regard to data protection,
election manipulation and other
user privacy and trust issues that
have troubled the world’s largest
social media platform. “Speaking
for Mark, for mys…https://t.co/hws1GGUbVt</t>
  </si>
  <si>
    <t>edu_spano
RT @DLDConference: EU: "Data sovereignty
is our competitive advantage."
(@francesca_bria, @BCN_digital)
#DLD19 https://t.co/ZJhG3WEo6U</t>
  </si>
  <si>
    <t xml:space="preserve">bcn_digital
</t>
  </si>
  <si>
    <t xml:space="preserve">francesca_bria
</t>
  </si>
  <si>
    <t>nothing_to_add
RT @Digitalnaiv: RT @AndreasBoes:
Pünktlich zur #DLD19 versucht @sherylsandberg
in @faznet und @ard @facebook in
der öffentlichen Diskussi…</t>
  </si>
  <si>
    <t>digitalnaiv
RT @Bill_Gross: "Amazon is the
fastest growing media company in
the world. If this continues, soon
#Amazon will be the third largest
media company in the world.." Scott
Galloway #DLD19 #WEF19 #Davos https://t.co/Ho0oCS1gUm</t>
  </si>
  <si>
    <t>siamacalexander
It's all about the "Business Möwe"
_xD83D__xDD4A_️ #Erwartungshaltung | #KI wird
es schon richten... #DLD19 https://t.co/hRElcgY5lx</t>
  </si>
  <si>
    <t>mpenae_2
RT @mkdirecto: El 30% del contenido
de Bloomberg se genera con inteligencia
artificial #DLD19 https://t.co/RGZ0WMat4b
https://t.co/NstqVkdF…</t>
  </si>
  <si>
    <t>mkdirecto
https://t.co/GTUQn2H8BH triunfa
en el #DLD19 con más de 2,5 millones
de impactos https://t.co/S7XCxJWp9p
https://t.co/LZ486XUO2n</t>
  </si>
  <si>
    <t>r1b1vraevgogir3
RT @paragkhanna: I very much enjoyed
sharing the stage at @DLDConference
with @ajkeen for a discussion on
#TheFutureIsAsian. We discussed
w…</t>
  </si>
  <si>
    <t>jpiedrahita
#DLD19 Munich news by @mkdirecto
_xD83D__xDC47_ https://t.co/FvobjUAyjL</t>
  </si>
  <si>
    <t>deutschepostdhl
“No country has ever been successful
with protectionism.” CEO Frank
Appel @DLDConference. #DLD19 https://t.co/k3DDHsXoR6</t>
  </si>
  <si>
    <t>dhlglobal
RT @DeutschePostDHL: “No country
has ever been successful with protectionism.”
CEO Frank Appel @DLDConference.
#DLD19 https://t.co/k3DDHsXo…</t>
  </si>
  <si>
    <t>medien360g
GRIMBERG - Bei der Münchner @DLDConference
versucht #Facebook-Vizechefin @sherylsandberg
den Laden von der besten Seite
zu verkaufen. Doch in Wirklichkeit
drohen dem Datensammler weitere
Millionenstrafen. #DLD19 @MDRpresse
https://t.co/WE2hFSCEFm</t>
  </si>
  <si>
    <t xml:space="preserve">mdrpresse
</t>
  </si>
  <si>
    <t xml:space="preserve">andreasliebl
</t>
  </si>
  <si>
    <t xml:space="preserve">geo4cast
</t>
  </si>
  <si>
    <t xml:space="preserve">bodin_ludovic
</t>
  </si>
  <si>
    <t xml:space="preserve">mikebutcher
</t>
  </si>
  <si>
    <t xml:space="preserve">tabithagold
</t>
  </si>
  <si>
    <t xml:space="preserve">annemarthine
</t>
  </si>
  <si>
    <t xml:space="preserve">jarvja
</t>
  </si>
  <si>
    <t xml:space="preserve">bjornhovstadius
</t>
  </si>
  <si>
    <t>gditom
"Imagine all public administration
tasks in one app [...] If you want
to be there by 2030, you need to
start now" – @diegopia at @DLDConference
#DLD19</t>
  </si>
  <si>
    <t xml:space="preserve">diegopia
</t>
  </si>
  <si>
    <t>ioggstream
RT @gditom: "Imagine all public
administration tasks in one app
[...] If you want to be there by
2030, you need to start now" –
@diegopia a…</t>
  </si>
  <si>
    <t>pramakrishna
RT @profgalloway: #DLD19 talk:
—Amazon to spin AWS —most disruptable
industry: healthcare —recurring
revenue bundles (rundles) —spike
in co…</t>
  </si>
  <si>
    <t>bweddeling
Mit der Digitalisierung verhält
es sich wie mit einer Fahrt im
autonomen Auto. Wer schon mal drin
saß, spürt sofort, wie sicher Roboter
navigieren. Wie Europa bei künstlicher
Intelligenz aufholen kann: https://t.co/Q5kN7reuRG
#dld19 #handelsblatt</t>
  </si>
  <si>
    <t>dalbrecht389
RT @bweddeling: Mit der Digitalisierung
verhält es sich wie mit einer Fahrt
im autonomen Auto. Wer schon mal
drin saß, spürt sofort, wie si…</t>
  </si>
  <si>
    <t>snsadvtg
RT @paragkhanna: I very much enjoyed
sharing the stage at @DLDConference
with @ajkeen for a discussion on
#TheFutureIsAsian. We discussed
w…</t>
  </si>
  <si>
    <t>mediennetzwerkb
Um optimistisch und mutig in die
digitale Zukunft zu gehen , braucht
es vor allem eins: Vertrauen. https://t.co/OwHa1AbSDP
#DLD19</t>
  </si>
  <si>
    <t>aaalee
RT @Bill_Gross: Every one of these
U.S. tech companies was founded
by 1st or 2nd generation immigrants:
Apple Google Amazon Facebook Oracl…</t>
  </si>
  <si>
    <t>eastofaden
RT @michaeljohng: Dystopian visions
of future education? AI-assisted
emotional analysis of students
and teachers in Chinese classrooms
#sle…</t>
  </si>
  <si>
    <t>michaeljohng
Osh Agabi of @KonikuTech asking
if humans can detect 1 trillion
smells, why haven’t we digitised
smell yet? #DLD19 https://t.co/FQAWzxWHUf</t>
  </si>
  <si>
    <t>mpaunzrif
RT @alexdemling: Während #Amazon
neben Prime Video, kostenloser
Lieferung vielleicht bald auch
eine Prime-Krankenversicherung
anbietet, wil…</t>
  </si>
  <si>
    <t>glennr1809
RT @michaeljohng: Dystopian visions
of future education? AI-assisted
emotional analysis of students
and teachers in Chinese classrooms
#sle…</t>
  </si>
  <si>
    <t>fortiss
Thanks to all speakers of "Europe
and the global #AI Race) at the
@DLDConference #DLD19 . @tabithagold
@utum_muc @annemarthine @bjornhovstadius
@jarvja @ludovicbodin &amp;amp; our
colleague @MPfaff82 #KIZentrumBayern
#KI https://t.co/jNcQo0MMBz</t>
  </si>
  <si>
    <t xml:space="preserve">mpfaff82
</t>
  </si>
  <si>
    <t xml:space="preserve">ludovicbodin
</t>
  </si>
  <si>
    <t xml:space="preserve">utum_muc
</t>
  </si>
  <si>
    <t>raquellezuzarte
RT @Bill_Gross: Every one of these
U.S. tech companies was founded
by 1st or 2nd generation immigrants:
Apple Google Amazon Facebook Oracl…</t>
  </si>
  <si>
    <t>thecreactivist
RT @Bill_Gross: Every one of these
U.S. tech companies was founded
by 1st or 2nd generation immigrants:
Apple Google Amazon Facebook Oracl…</t>
  </si>
  <si>
    <t>datenoekonomie
RT @HolgerSchmidt: „Wenn Daten
das neue Öl sind, dann ist China
die neue OPEC“: Kai-Fu Lee über
den globalen KI-Markt. #DLD19 https://t.co/…</t>
  </si>
  <si>
    <t>rkeuper
RT @HolgerSchmidt: „Wenn Daten
das neue Öl sind, dann ist China
die neue OPEC“: Kai-Fu Lee über
den globalen KI-Markt. #DLD19 https://t.co/…</t>
  </si>
  <si>
    <t>kfw
RT @BMZ_Bund: "Afrika entwickelt
sich zu einem der größten Start-up-Hubs
der Welt. Während manche die Probleme
fürchten, haben erste Invest…</t>
  </si>
  <si>
    <t>martingaedt
RT @TMuellerDouglas: “#Trust is
a confident relationship to the
unknown” – an outstanding talk
at #DLD19 by the brilliant @rachelbotsman
ab…</t>
  </si>
  <si>
    <t>tmuellerdouglas
“#Trust is a confident relationship
to the unknown” – an outstanding
talk at #DLD19 by the brilliant
@rachelbotsman about the essential
role of trust when it comes to
innovation and any human constellation
in the digital age. A #MustWatch!
https://t.co/YAgfyaAxAl</t>
  </si>
  <si>
    <t>ciokurator
Wird #Zuckerberg in den Facebook-Aufsichtsrat
verbannt? #9vor9 #DLD19 @digitalnaiv @profgalloway
https://t.co/iAhCaOK4pn https://t.co/aTVGh7mlSg</t>
  </si>
  <si>
    <t>veusdas
RT @Bill_Gross: Every one of these
U.S. tech companies was founded
by 1st or 2nd generation immigrants:
Apple Google Amazon Facebook Oracl…</t>
  </si>
  <si>
    <t>doggonegiirl
RT @Bill_Gross: Every one of these
U.S. tech companies was founded
by 1st or 2nd generation immigrants:
Apple Google Amazon Facebook Oracl…</t>
  </si>
  <si>
    <t>gnispen
20190119 DLD Munich #DLD #DLD19
https://t.co/fylHJaU2nI</t>
  </si>
  <si>
    <t xml:space="preserve">n26
</t>
  </si>
  <si>
    <t xml:space="preserve">valentinstalf
</t>
  </si>
  <si>
    <t xml:space="preserve">oxmartinschool
</t>
  </si>
  <si>
    <t xml:space="preserve">ian_goldin
</t>
  </si>
  <si>
    <t xml:space="preserve">albertwenger
</t>
  </si>
  <si>
    <t>stephanscherzer
#DLD19 @AnnMettler Europe being
so slow (not focused enough - I
would add) is giving China, the
US and others a big competitive
advantage. This is no longer acceptable.
Europe needs speed and scale -
across borders and right now! Then
Europe has a lot going for its
future. https://t.co/m4WxFoPC0U</t>
  </si>
  <si>
    <t xml:space="preserve">annmettler
</t>
  </si>
  <si>
    <t>konikutech
RT @michaeljohng: Osh Agabi of
@KonikuTech asking if humans can
detect 1 trillion smells, why haven’t
we digitised smell yet? #DLD19
https:…</t>
  </si>
  <si>
    <t>ismailzain
RT @profgalloway: #DLD19 talk:
—Amazon to spin AWS —most disruptable
industry: healthcare —recurring
revenue bundles (rundles) —spike
in co…</t>
  </si>
  <si>
    <t>markon56
RT @Bill_Gross: This is an amazing
map of the world divided into 4
equal population regions.. via
Randy Olson #DLD19 #WEF19 #Davos
https://…</t>
  </si>
  <si>
    <t>befani
RT @Bill_Gross: Every one of these
U.S. tech companies was founded
by 1st or 2nd generation immigrants:
Apple Google Amazon Facebook Oracl…</t>
  </si>
  <si>
    <t>kaidiekmann
Mein Lieblings-takeaway vom #DLD19:
““Turning money into knowledge
- that is invention. Turning knowledge
back into money - that is innovation!”
Und was letzteres angeht, sind
wir in Deutschland noch nicht so
richtig gut....</t>
  </si>
  <si>
    <t>mrblazingsaddle
RT @KaiDiekmann: Mein Lieblings-takeaway
vom #DLD19: ““Turning money into
knowledge - that is invention.
Turning knowledge back into money…</t>
  </si>
  <si>
    <t>robf1uk
RT @Bill_Gross: Every one of these
U.S. tech companies was founded
by 1st or 2nd generation immigrants:
Apple Google Amazon Facebook Oracl…</t>
  </si>
  <si>
    <t>alexkopelyan
The future of computation is the
merger of silicon with synthetic
neurobiology @Onikuo at #DLD19
https://t.co/vcCBqRiI2U</t>
  </si>
  <si>
    <t>onikuo
RT @DLDConference: “It’s a living
machine, that combines living neurons
and silicon“ @onikuo @konikutech
#konikukore #syntheticcognition
#D…</t>
  </si>
  <si>
    <t>ryanbethencourt
RT @AlexKopelyan: The future of
computation is the merger of silicon
with synthetic neurobiology @Onikuo
at #DLD19 https://t.co/vcCBqRiI2U</t>
  </si>
  <si>
    <t>d_elms
RT @Bill_Gross: Every one of these
U.S. tech companies was founded
by 1st or 2nd generation immigrants:
Apple Google Amazon Facebook Oracl…</t>
  </si>
  <si>
    <t>noodyabdelnour
RT @Bill_Gross: Every one of these
U.S. tech companies was founded
by 1st or 2nd generation immigrants:
Apple Google Amazon Facebook Oracl…</t>
  </si>
  <si>
    <t>veryoddrequest
RT @Bill_Gross: Every one of these
U.S. tech companies was founded
by 1st or 2nd generation immigrants:
Apple Google Amazon Facebook Oracl…</t>
  </si>
  <si>
    <t xml:space="preserve">pinterest
</t>
  </si>
  <si>
    <t xml:space="preserve">alaarmbruster
</t>
  </si>
  <si>
    <t xml:space="preserve">crackr
</t>
  </si>
  <si>
    <t>chartwell_ideas
Fantastic to see @rachelbotsman
at #DLD19 !! https://t.co/C6XBfoGTwY</t>
  </si>
  <si>
    <t>aaronburke6
RT @Bill_Gross: Every one of these
U.S. tech companies was founded
by 1st or 2nd generation immigrants:
Apple Google Amazon Facebook Oracl…</t>
  </si>
  <si>
    <t>redkitesmoney
RT @rachelbotsman: Here's a link
to my talk at #DLD19! The Currency
of Trust. https://t.co/PuKGUFLEBT</t>
  </si>
  <si>
    <t>eargollo
RT @Bill_Gross: "I predict that
Amazon will spin off #Amazon Web
Services (#AWS) into a separate
company. I believe it would be
one of the…</t>
  </si>
  <si>
    <t>usv
RT @DLDConference: Lack of Diversity
in entrepreneurship: "There are
a lot of men who don't think this
is an issue. Many even left the
room…</t>
  </si>
  <si>
    <t>faridmk
RT @Bill_Gross: This is an amazing
map of the world divided into 4
equal population regions.. via
Randy Olson #DLD19 #WEF19 #Davos
https://…</t>
  </si>
  <si>
    <t>de_kinemathek
Fernsehsender sollten sich im Wettbewerb
mit #Streaming|diensten wie #Netflix
aus Sicht von Pro-Sieben-Sat-1-Chef
Max Conze auf ihre Stärken besinnen
https://t.co/zReKmH1a4d #dld2019
#dld19 #series #film #Fernsehen
#tv</t>
  </si>
  <si>
    <t>gsohn
RT @Digitalnaiv: Einer hat bei
der #DLD19 abgeräumt: @profgalloway
Fordert die Zerschlagung von #Facebook,
#Google und #Amazon, die Abspalt…</t>
  </si>
  <si>
    <t>multi_streaming
DLD Conference: DLD Munich 19 https://t.co/9zia446RS9
#dld19</t>
  </si>
  <si>
    <t>roopeshdhara
RT @Bill_Gross: Every one of these
U.S. tech companies was founded
by 1st or 2nd generation immigrants:
Apple Google Amazon Facebook Oracl…</t>
  </si>
  <si>
    <t>liberalemoderne
RT @Bill_Gross: Every one of these
U.S. tech companies was founded
by 1st or 2nd generation immigrants:
Apple Google Amazon Facebook Oracl…</t>
  </si>
  <si>
    <t>minimalstaat
RT @Bill_Gross: Every one of these
U.S. tech companies was founded
by 1st or 2nd generation immigrants:
Apple Google Amazon Facebook Oracl…</t>
  </si>
  <si>
    <t>leumius
Leumi Group President &amp;amp; CEO
Rakefet Russak-Aminoach was the
keynote speaker at this weekend’s
@DLDConference in Munich. WATCH
her speech on the digital transformation
of the #banking industry: https://t.co/sWKqjiF0QA
#DLD19</t>
  </si>
  <si>
    <t>digitaltransf11
RT @LeumiUS: Leumi Group President
&amp;amp; CEO Rakefet Russak-Aminoach
was the keynote speaker at this
weekend’s @DLDConference in Munich.
WATCH…</t>
  </si>
  <si>
    <t>ferran_aznar
RT @Bill_Gross: "I predict that
Amazon will spin off #Amazon Web
Services (#AWS) into a separate
company. I believe it would be
one of the…</t>
  </si>
  <si>
    <t>traiandoc
RT @Bill_Gross: "Consumer product
goods companies, Amazon is coming
for you. After launching a private
label a year in 2009, #Amazon has
l…</t>
  </si>
  <si>
    <t>thierry_kame
RT @Bill_Gross: This is an amazing
map of the world divided into 4
equal population regions.. via
Randy Olson #DLD19 #WEF19 #Davos
https://…</t>
  </si>
  <si>
    <t>joannashields
RT @woodstock3: Well done #DLD19
for bringing so many great women
on stage! Respect to @stefficzerny
@rachelbotsman @HeikeRiel @katharinagr…</t>
  </si>
  <si>
    <t xml:space="preserve">katharinagr
</t>
  </si>
  <si>
    <t xml:space="preserve">stefficzerny
</t>
  </si>
  <si>
    <t xml:space="preserve">heikeriel
</t>
  </si>
  <si>
    <t>rosemarymutunke
RT @alueducation: We realized that
we needed to completely re-imagine
education, building a traditional
university today is like building
a…</t>
  </si>
  <si>
    <t>angelopolotto
RT @Bill_Gross: Every one of these
U.S. tech companies was founded
by 1st or 2nd generation immigrants:
Apple Google Amazon Facebook Oracl…</t>
  </si>
  <si>
    <t>sharetrustb2b
RT @TMuellerDouglas: “#Trust is
a confident relationship to the
unknown” – an outstanding talk
at #DLD19 by the brilliant @rachelbotsman
ab…</t>
  </si>
  <si>
    <t>woodgillian
RT @Bill_Gross: This is an amazing
map of the world divided into 4
equal population regions.. via
Randy Olson #DLD19 #WEF19 #Davos
https://…</t>
  </si>
  <si>
    <t>eitdigitalaccel
“AI is Eating the World" - watch
the video with Andreas Kunze, CEO
of our alumni @weareKONUX, talking
to Flo Leibert from @mesosphere
about #AI and connected world at
#DLD19. https://t.co/2NBfZcHN77
https://t.co/9oNI4ReZWy</t>
  </si>
  <si>
    <t xml:space="preserve">wearekonux
</t>
  </si>
  <si>
    <t>mesosphere
RT @EITDigitalAccel: “AI is Eating
the World" - watch the video with
Andreas Kunze, CEO of our alumni
@weareKONUX, talking to Flo Leibert
f…</t>
  </si>
  <si>
    <t>zuperpie
RT @Bill_Gross: This is an amazing
map of the world divided into 4
equal population regions.. via
Randy Olson #DLD19 #WEF19 #Davos
https://…</t>
  </si>
  <si>
    <t>farbodsaraf
14 technologies of next decade:
1 AI 2 IoT⌚️ 3 blockchain ⛓ 4 3D
print _xD83D__xDDA8_ 5 mobile_xD83D__xDCF1_ 6 autonomous
cars _xD83D__xDE97_ 7 mobile internet _xD83D__xDCBB_ 8
robotics _xD83E__xDD16_ 9 VR/AR _xD83D__xDC53_ 10 wireless
power _xD83D__xDD0C_ 11 quantum computing _xD83D__xDDA5_
12 5G _xD83D__xDCE1_ 13 voice assistant_xD83C__xDF99_ 14
cybersecurity_xD83D__xDD12_ #DLD19 https://t.co/XUdsxEBE7j</t>
  </si>
  <si>
    <t>fararizky15
RT @farbodsaraf: 14 technologies
of next decade: 1 AI 2 IoT⌚️ 3
blockchain ⛓ 4 3D print _xD83D__xDDA8_ 5 mobile_xD83D__xDCF1_
6 autonomous cars _xD83D__xDE97_ 7 mobile internet…</t>
  </si>
  <si>
    <t>brainlab
“Why does it take 10years+ from
medical drug discovery to FDA clearance?”
@joannashields @benevolent_ai unlocking
the power of scientific data #foodforthought
#dld19 https://t.co/iOtaBBTUhf</t>
  </si>
  <si>
    <t xml:space="preserve">benevolent_ai
</t>
  </si>
  <si>
    <t>drfluorine
RT @Brainlab: “Why does it take
10years+ from medical drug discovery
to FDA clearance?” @joannashields
@benevolent_ai unlocking the power
o…</t>
  </si>
  <si>
    <t>socialalex
RT @DLDConference: Lack of Diversity
in entrepreneurship: "There are
a lot of men who don't think this
is an issue. Many even left the
room…</t>
  </si>
  <si>
    <t>langenegger
RT @profgalloway: #DLD19 talk:
—Amazon to spin AWS —most disruptable
industry: healthcare —recurring
revenue bundles (rundles) —spike
in co…</t>
  </si>
  <si>
    <t>bonnerblogs
Wird #Zuckerberg in den Facebook-Aufsichtsrat
verbannt? #9vor9 #DLD19 @digitalnaiv
@profgalloway —  CIO Kurator  #Wirtschaft
https://t.co/5BHDEgeHkn</t>
  </si>
  <si>
    <t>emekaokoye
RT @DLDConference: “It’s a living
machine, that combines living neurons
and silicon“ @onikuo @konikutech
#konikukore #syntheticcognition
#D…</t>
  </si>
  <si>
    <t>casteandres93
RT @Bill_Gross: Artificial intelligence
is probably a misnomer. AI is actually
just a tool that optimizes in a
specific domain against an o…</t>
  </si>
  <si>
    <t>idealab
.@Bill_Gross at the DLD Conference
discusses climate change and renewable
energy turning fear and pessimism
into optimism and courage. Watch
it here https://t.co/udlgiH9Kai.
#DLD19 #RenewableEnergy https://t.co/nwX6jV523V</t>
  </si>
  <si>
    <t>imagine_garden
RT @Idealab: .@Bill_Gross at the
DLD Conference discusses climate
change and renewable energy turning
fear and pessimism into optimism
and…</t>
  </si>
  <si>
    <t>sturodnick
RT @Bill_Gross: This is an amazing
map of the world divided into 4
equal population regions.. via
Randy Olson #DLD19 #WEF19 #Davos
https://…</t>
  </si>
  <si>
    <t>vc_watcher
@Bill_Gross: '"Amazon is the fastest
growing media company in the world.
If this continues, soon #Amazon
will be the third largest media
company in the world.." Scott Galloway
#DLD19 #WEF19 #Davos ' https://t.co/NjTImlTiTI,
see more https://t.co/6KkdZ2sNiW</t>
  </si>
  <si>
    <t>bruskosky
RT @Bill_Gross: Every one of these
U.S. tech companies was founded
by 1st or 2nd generation immigrants:
Apple Google Amazon Facebook Oracl…</t>
  </si>
  <si>
    <t>jungesforum
RT @MunSecConf: "The world is in
a really dangerous situation at
the moment because of the total
loss of mutual trust." – MSC Chairman
@isc…</t>
  </si>
  <si>
    <t xml:space="preserve">isc
</t>
  </si>
  <si>
    <t xml:space="preserve">sean_lyons
</t>
  </si>
  <si>
    <t>ludgerkm
RT @P7S1Group: #DLD19: At 10:20
Sabine Eckhardt, EB Member Sales
&amp;amp; Marketing, discusses “Transformation
of Media Markets” with @sean_lyons,…</t>
  </si>
  <si>
    <t xml:space="preserve">ibmresearch
</t>
  </si>
  <si>
    <t>lynnkesterson
RT @HRFortmann: Amazing great Presentation
on #Quantum Computing. Thank you
for making it so comprehensible
for us @HeikeRiel (@IBMResearch…</t>
  </si>
  <si>
    <t>wabm7
RT @Bill_Gross: Every one of these
U.S. tech companies was founded
by 1st or 2nd generation immigrants:
Apple Google Amazon Facebook Oracl…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</si>
  <si>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</si>
  <si>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</si>
  <si>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</si>
  <si>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</si>
  <si>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</si>
  <si>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</si>
  <si>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</si>
  <si>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</si>
  <si>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</si>
  <si>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</si>
  <si>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</si>
  <si>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</si>
  <si>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</si>
  <si>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</si>
  <si>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</si>
  <si>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</si>
  <si>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</si>
  <si>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</si>
  <si>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</si>
  <si>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</si>
  <si>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</si>
  <si>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</si>
  <si>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</si>
  <si>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</si>
  <si>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</si>
  <si>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</si>
  <si>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</si>
  <si>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</si>
  <si>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</si>
  <si>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</si>
  <si>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</si>
  <si>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</si>
  <si>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</si>
  <si>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</si>
  <si>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</si>
  <si>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</si>
  <si>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</si>
  <si>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</si>
  <si>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</si>
  <si>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</si>
  <si>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</si>
  <si>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</si>
  <si>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</si>
  <si>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</si>
  <si>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</si>
  <si>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</si>
  <si>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</si>
  <si>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</si>
  <si>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</si>
  <si>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</si>
  <si>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</si>
  <si>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</si>
  <si>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</si>
  <si>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</si>
  <si>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</si>
  <si>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</si>
  <si>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</si>
  <si>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</si>
  <si>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</si>
  <si>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</si>
  <si>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</si>
  <si>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</si>
  <si>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</si>
  <si>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</si>
  <si>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</si>
  <si>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</si>
  <si>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</si>
  <si>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</si>
  <si>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</si>
  <si>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</si>
  <si>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</si>
  <si>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</si>
  <si>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</si>
  <si>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</si>
  <si>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</si>
  <si>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</si>
  <si>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</si>
  <si>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</si>
  <si>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</si>
  <si>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</si>
  <si>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</si>
  <si>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</si>
  <si>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</si>
  <si>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</si>
  <si>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</si>
  <si>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</si>
  <si>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</si>
  <si>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</si>
  <si>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</si>
  <si>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</si>
  <si>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1.0.1.408</t>
  </si>
  <si>
    <t>Top URLs in Tweet in Entire Graph</t>
  </si>
  <si>
    <t>http://www.marketingdirecto.com/</t>
  </si>
  <si>
    <t>https://www.marketingdirecto.com/digital-general/social-media-marketing/marketingdirecto-com-triunfa-dld-2019-mas-25-millones-impactos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</si>
  <si>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</si>
  <si>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</si>
  <si>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</si>
  <si>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</si>
  <si>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</si>
  <si>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</si>
  <si>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</si>
  <si>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</si>
  <si>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</si>
  <si>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</si>
  <si>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</si>
  <si>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</si>
  <si>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</si>
  <si>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</si>
  <si>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</si>
  <si>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</si>
  <si>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</si>
  <si>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</si>
  <si>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</si>
  <si>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</si>
  <si>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</si>
  <si>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</si>
  <si>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http://tweetedtimes.com/v/1156 https://dld-conference.com/videos/jxGo-yoAf1c</t>
  </si>
  <si>
    <t>https://www.l2inc.com/daily-insights/no-mercy-no-malice/2019-predictions https://www.youtube.com/watch?v=f_nLtyzdbVs https://goo.gl/NuCiyL https://twitter.com/InsurTechMunich/status/1087660893348028416 https://www.de-hub.de/blog/d/digital-hub-initiative-pitch-night-2019/ https://www.youtube.com/watch?v=aIukJlB9QFs&amp;feature=youtu.be https://www.youtube.com/watch?v=l93S99rkDg4</t>
  </si>
  <si>
    <t>https://twitter.com/Bill_Gross/status/1086986046401847297 https://www.youtube.com/watch?v=4CyhW1cq1UM&amp;feature=youtu.be https://www.youtube.com/watch?v=-vbPXbm8eTw&amp;feature=youtu.be https://www.netzoekonom.de/2019/01/21/wenn-daten-das-neue-oel-sind-dann-ist-china-die-neue-opec/ https://www.youtube.com/watch?v=MnT_Uz5wQJk https://www.youtube.com/watch?v=Tj4hfpXAP10&amp;feature=youtu.be</t>
  </si>
  <si>
    <t>https://ciokurator.com/2019/01/22/wird-zuckerberg-in-den-facebook-aufsichtsrat-verbannt-9vor9-dld19-digitalnaiv-profgalloway/ https://www.faz.net/aktuell/wirtschaft/netzkonferenz-dld/ist-facebook-noch-zu-retten-frau-sandberg-15996354.html https://ne-na.me/2019/01/22/wird-zuckerberg-in-den-facebook-aufsichtsrat-verbannt-9vor9-dld19-digitalnaiv-profgalloway-cio-kurator/ https://www.pinterest.com/pin/270145677634470272/ https://stefanpfeiffer.blog/2019/01/22/9vor9-amazon-google-und-facebook-zerschlagen/ https://www.pinterest.de/pin/270145677634469163/sent/?sfo=1&amp;sender=270145815056485152&amp;invite_code=d2d5aba408bd40ed8fb91ced5dedfb1a https://meedia.de/2019/01/20/scott-galloway-beim-dld-twitter-pinterest-buzzfeed-und-vice-sind-auf-dem-weg-in-die-pleite-sie-wissen-es-nur-noch-nicht/ https://www.youtube.com/watch?v=zbHabKniYIQ&amp;feature=youtu.be</t>
  </si>
  <si>
    <t>https://www.everis.com/spain/es/whatwedo/operations/cloud-SaaS http://www.marketingdirecto.com/ https://www.marketingdirecto.com/digital-general/social-media-marketing/marketingdirecto-com-triunfa-dld-2019-mas-25-millones-impactos https://www.marketingdirecto.com/anunciantes-general/medios/el-30-del-contenido-de-bloomberg-se-genera-con-inteligencia-artificial https://id.handelsblatt.com/login?service=https%3A%2F%2Fwww.handelsblatt.com%2Funternehmen%2Fit-medien%2Fdigitalkonferenz-dld-scott-galloway-facebook-hat-eine-korrupte-kultur%2F23893690.html&amp;gateway=true https://twitter.com/profgalloway/status/1087166335266754561 https://paper.li/tontxita/1366022864?edition_id=40136e30-1e46-11e9-aee0-002590a5ba2d https://lnkd.in/dbJRiRz http://www.mediennetzwerk-bayern.de/16074/vertrauen-ist-der-schluessel/ https://www.flickr.com/short_urls.gne?photoset=aHskQTqfNw</t>
  </si>
  <si>
    <t>https://twitter.com/czoeps/status/1087318104588386304 https://dach.inspiringfifty.org/dach-2019</t>
  </si>
  <si>
    <t>http://www.marketingdirecto.com/ https://www.marketingdirecto.com/digital-general/social-media-marketing/marketingdirecto-com-triunfa-dld-2019-mas-25-millones-impactos https://www.marketingdirecto.com/anunciantes-general/medios/el-30-del-contenido-de-bloomberg-se-genera-con-inteligencia-artificial https://twitter.com/mkdirecto/status/1087677872158973953 https://twitter.com/mkdirecto/status/1087653651215253505 https://twitter.com/mkdirecto/status/1087703544378085376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</si>
  <si>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</si>
  <si>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</si>
  <si>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</si>
  <si>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</si>
  <si>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</si>
  <si>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</si>
  <si>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</si>
  <si>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</si>
  <si>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</si>
  <si>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</si>
  <si>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</si>
  <si>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</si>
  <si>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tweetedtimes.com dld-conference.com</t>
  </si>
  <si>
    <t>youtube.com l2inc.com goo.gl twitter.com de-hub.de</t>
  </si>
  <si>
    <t>youtube.com twitter.com netzoekonom.de</t>
  </si>
  <si>
    <t>ciokurator.com faz.net ne-na.me pinterest.com stefanpfeiffer.blog pinterest.de meedia.de youtube.com</t>
  </si>
  <si>
    <t>marketingdirecto.com everis.com handelsblatt.com twitter.com paper.li lnkd.in mediennetzwerk-bayern.de flickr.com horizont.net dld-conference.com</t>
  </si>
  <si>
    <t>twitter.com inspiringfifty.org</t>
  </si>
  <si>
    <t>marketingdirecto.com twitter.com</t>
  </si>
  <si>
    <t>Top Hashtags in Tweet in Entire Graph</t>
  </si>
  <si>
    <t>wef19</t>
  </si>
  <si>
    <t>davos</t>
  </si>
  <si>
    <t>ai</t>
  </si>
  <si>
    <t>aws</t>
  </si>
  <si>
    <t>dld2019</t>
  </si>
  <si>
    <t>syntheticcognition</t>
  </si>
  <si>
    <t>Top Hashtags in Tweet in G1</t>
  </si>
  <si>
    <t>renewableenergy</t>
  </si>
  <si>
    <t>Top Hashtags in Tweet in G2</t>
  </si>
  <si>
    <t>womenintech</t>
  </si>
  <si>
    <t>diversity</t>
  </si>
  <si>
    <t>future</t>
  </si>
  <si>
    <t>courage</t>
  </si>
  <si>
    <t>optimism</t>
  </si>
  <si>
    <t>Top Hashtags in Tweet in G3</t>
  </si>
  <si>
    <t>trust</t>
  </si>
  <si>
    <t>europe</t>
  </si>
  <si>
    <t>mustwatch</t>
  </si>
  <si>
    <t>kizentrumbayern</t>
  </si>
  <si>
    <t>ki</t>
  </si>
  <si>
    <t>dld</t>
  </si>
  <si>
    <t>Top Hashtags in Tweet in G4</t>
  </si>
  <si>
    <t>9vor9</t>
  </si>
  <si>
    <t>zuckerberg</t>
  </si>
  <si>
    <t>google</t>
  </si>
  <si>
    <t>wirtschaft</t>
  </si>
  <si>
    <t>microsoft</t>
  </si>
  <si>
    <t>Top Hashtags in Tweet in G5</t>
  </si>
  <si>
    <t>foodforthought</t>
  </si>
  <si>
    <t>hilacohen</t>
  </si>
  <si>
    <t>d21dg</t>
  </si>
  <si>
    <t>Top Hashtags in Tweet in G6</t>
  </si>
  <si>
    <t>marketing</t>
  </si>
  <si>
    <t>implementamos</t>
  </si>
  <si>
    <t>saas</t>
  </si>
  <si>
    <t>disruptive</t>
  </si>
  <si>
    <t>ux</t>
  </si>
  <si>
    <t>cloud</t>
  </si>
  <si>
    <t>deeplearning</t>
  </si>
  <si>
    <t>bigdata</t>
  </si>
  <si>
    <t>Top Hashtags in Tweet in G7</t>
  </si>
  <si>
    <t>iwil</t>
  </si>
  <si>
    <t>inspiringwomen</t>
  </si>
  <si>
    <t>Top Hashtags in Tweet in G8</t>
  </si>
  <si>
    <t>sleepdetection</t>
  </si>
  <si>
    <t>Top Hashtags in Tweet in G9</t>
  </si>
  <si>
    <t>afrika</t>
  </si>
  <si>
    <t>startup</t>
  </si>
  <si>
    <t>lesetipp</t>
  </si>
  <si>
    <t>Top Hashtags in Tweet in G10</t>
  </si>
  <si>
    <t>food</t>
  </si>
  <si>
    <t>techtuesday</t>
  </si>
  <si>
    <t>disrupthunger</t>
  </si>
  <si>
    <t>Top Hashtags in Tweet</t>
  </si>
  <si>
    <t>dld19 wef19 davos amazon aws ai renewableenergy</t>
  </si>
  <si>
    <t>dld19 thefutureisasian dehubpitchnight konikukore syntheticcognition womenintech diversity future courage optimism</t>
  </si>
  <si>
    <t>dld19 trust ai dld2019 europe firesidechat mustwatch kizentrumbayern ki dld</t>
  </si>
  <si>
    <t>dld19 9vor9 amazon zuckerberg facebook google aws wirtschaft microsoft wef19</t>
  </si>
  <si>
    <t>dld19 quantum foodforthought hilacohen womenintech d21dg wef19</t>
  </si>
  <si>
    <t>dld19 marketing dld2019 implementamos saas disruptive ux cloud deeplearning bigdata</t>
  </si>
  <si>
    <t>dld19 iwil inspiringfifty inspiringwomen diversity</t>
  </si>
  <si>
    <t>dld19 konikukore syntheticcognition sleepdetection</t>
  </si>
  <si>
    <t>disabilities disabilityrights awareness employment networking jobseekers neurodiversity connection londonisopen london</t>
  </si>
  <si>
    <t>dld19 artificialintelligence technologie kommunikation firesidechat</t>
  </si>
  <si>
    <t>Top Words in Tweet in Entire Graph</t>
  </si>
  <si>
    <t>Words in Sentiment List#1: Positive</t>
  </si>
  <si>
    <t>Words in Sentiment List#2: Negative</t>
  </si>
  <si>
    <t>Words in Sentiment List#3: Angry/Violent</t>
  </si>
  <si>
    <t>Non-categorized Words</t>
  </si>
  <si>
    <t>Total Words</t>
  </si>
  <si>
    <t>s</t>
  </si>
  <si>
    <t>Top Words in Tweet in G1</t>
  </si>
  <si>
    <t>one</t>
  </si>
  <si>
    <t>companies</t>
  </si>
  <si>
    <t>u</t>
  </si>
  <si>
    <t>tech</t>
  </si>
  <si>
    <t>founded</t>
  </si>
  <si>
    <t>1st</t>
  </si>
  <si>
    <t>2nd</t>
  </si>
  <si>
    <t>Top Words in Tweet in G2</t>
  </si>
  <si>
    <t>very</t>
  </si>
  <si>
    <t>much</t>
  </si>
  <si>
    <t>enjoyed</t>
  </si>
  <si>
    <t>sharing</t>
  </si>
  <si>
    <t>stage</t>
  </si>
  <si>
    <t>discussion</t>
  </si>
  <si>
    <t>Top Words in Tweet in G3</t>
  </si>
  <si>
    <t>neue</t>
  </si>
  <si>
    <t>talk</t>
  </si>
  <si>
    <t>brilliant</t>
  </si>
  <si>
    <t>wenn</t>
  </si>
  <si>
    <t>daten</t>
  </si>
  <si>
    <t>öl</t>
  </si>
  <si>
    <t>Top Words in Tweet in G4</t>
  </si>
  <si>
    <t>spin</t>
  </si>
  <si>
    <t>disruptable</t>
  </si>
  <si>
    <t>industry</t>
  </si>
  <si>
    <t>healthcare</t>
  </si>
  <si>
    <t>Top Words in Tweet in G5</t>
  </si>
  <si>
    <t>ihr</t>
  </si>
  <si>
    <t>auftritt</t>
  </si>
  <si>
    <t>sie</t>
  </si>
  <si>
    <t>münchen</t>
  </si>
  <si>
    <t>habt</t>
  </si>
  <si>
    <t>sheryl</t>
  </si>
  <si>
    <t>sandberg</t>
  </si>
  <si>
    <t>gemacht</t>
  </si>
  <si>
    <t>nach</t>
  </si>
  <si>
    <t>Top Words in Tweet in G6</t>
  </si>
  <si>
    <t>vor</t>
  </si>
  <si>
    <t>Top Words in Tweet in G7</t>
  </si>
  <si>
    <t>want</t>
  </si>
  <si>
    <t>increase</t>
  </si>
  <si>
    <t>making</t>
  </si>
  <si>
    <t>role</t>
  </si>
  <si>
    <t>Top Words in Tweet in G8</t>
  </si>
  <si>
    <t>silicon</t>
  </si>
  <si>
    <t>living</t>
  </si>
  <si>
    <t>neurons</t>
  </si>
  <si>
    <t>Top Words in Tweet in G9</t>
  </si>
  <si>
    <t>entwickelt</t>
  </si>
  <si>
    <t>sich</t>
  </si>
  <si>
    <t>einem</t>
  </si>
  <si>
    <t>größten</t>
  </si>
  <si>
    <t>start</t>
  </si>
  <si>
    <t>up</t>
  </si>
  <si>
    <t>hubs</t>
  </si>
  <si>
    <t>welt</t>
  </si>
  <si>
    <t>während</t>
  </si>
  <si>
    <t>Top Words in Tweet in G10</t>
  </si>
  <si>
    <t>Top Words in Tweet</t>
  </si>
  <si>
    <t>bill_gross amazon one s companies u tech founded 1st 2nd</t>
  </si>
  <si>
    <t>dld19 dldconference very much enjoyed sharing stage ajkeen discussion thefutureisasian</t>
  </si>
  <si>
    <t>dld19 neue talk trust rachelbotsman ki brilliant wenn daten öl</t>
  </si>
  <si>
    <t>dld19 amazon facebook profgalloway aws spin talk disruptable industry healthcare</t>
  </si>
  <si>
    <t>ihr auftritt dld19 sie münchen habt sheryl sandberg gemacht nach</t>
  </si>
  <si>
    <t>dld19 dld marketing facebook vor dld2019 munich</t>
  </si>
  <si>
    <t>gabized dld19 diversity tech inspiringfifty dldconference want increase making role</t>
  </si>
  <si>
    <t>silicon onikuo living konikutech future dld19 dldconference neurons konikukore s</t>
  </si>
  <si>
    <t>afrika entwickelt sich einem größten start up hubs welt während</t>
  </si>
  <si>
    <t>ai teach human values excited upcoming conversation dld19 flixrisk founder</t>
  </si>
  <si>
    <t>world really dangerous situation moment total loss mutual trust msc</t>
  </si>
  <si>
    <t>prime während amazon neben video kostenloser lieferung vielleicht bald eine</t>
  </si>
  <si>
    <t>eigentlich haben mozilla co gegen google facebook keine chance trotzdem</t>
  </si>
  <si>
    <t>dld19 10 20 sabine eckhardt eb member sales marketing discusses</t>
  </si>
  <si>
    <t>disabilities disabilityrights awareness employment networking jobseekers neurodiversity connection londonisopen expertpeer</t>
  </si>
  <si>
    <t>tugba sind soooooo stolz dld19 hat tekkal ihre unermüdliche arbeit</t>
  </si>
  <si>
    <t>gewinnen vor europa allem deutschland müssen froh sein anschluss gänze</t>
  </si>
  <si>
    <t>ai world eating watch video andreas kunze ceo alumni wearekonux</t>
  </si>
  <si>
    <t>building re imagine education realized needed completely traditional university today</t>
  </si>
  <si>
    <t>imagine public administration tasks one app want 2030 need start</t>
  </si>
  <si>
    <t>dld19 impactos mkdirecto munich triunfa más 2 5 millones 30</t>
  </si>
  <si>
    <t>work twice hard proof re smart ankitib diversity entrepreneurship dld19</t>
  </si>
  <si>
    <t>dld19 campus lecture sich sehr sachen gute</t>
  </si>
  <si>
    <t>mobile 14 technologies next decade 1 ai 2 iot 3</t>
  </si>
  <si>
    <t>turning money knowledge mein lieblings takeaway vom dld19 invention back</t>
  </si>
  <si>
    <t>digitalisierung verhält sich einer fahrt autonomen auto wer schon mal</t>
  </si>
  <si>
    <t>meine analyse ersten zwei dld19 tage viel mantra optimismus mut</t>
  </si>
  <si>
    <t>work</t>
  </si>
  <si>
    <t>digitale zukunft</t>
  </si>
  <si>
    <t>Top Word Pairs in Tweet in Entire Graph</t>
  </si>
  <si>
    <t>google,amazon</t>
  </si>
  <si>
    <t>one,u</t>
  </si>
  <si>
    <t>u,s</t>
  </si>
  <si>
    <t>s,tech</t>
  </si>
  <si>
    <t>tech,companies</t>
  </si>
  <si>
    <t>companies,founded</t>
  </si>
  <si>
    <t>founded,1st</t>
  </si>
  <si>
    <t>1st,2nd</t>
  </si>
  <si>
    <t>2nd,generation</t>
  </si>
  <si>
    <t>generation,immigrants</t>
  </si>
  <si>
    <t>Top Word Pairs in Tweet in G1</t>
  </si>
  <si>
    <t>immigrants,apple</t>
  </si>
  <si>
    <t>Top Word Pairs in Tweet in G2</t>
  </si>
  <si>
    <t>very,much</t>
  </si>
  <si>
    <t>much,enjoyed</t>
  </si>
  <si>
    <t>enjoyed,sharing</t>
  </si>
  <si>
    <t>sharing,stage</t>
  </si>
  <si>
    <t>stage,dldconference</t>
  </si>
  <si>
    <t>dldconference,ajkeen</t>
  </si>
  <si>
    <t>ajkeen,discussion</t>
  </si>
  <si>
    <t>discussion,thefutureisasian</t>
  </si>
  <si>
    <t>thefutureisasian,discussed</t>
  </si>
  <si>
    <t>paragkhanna,very</t>
  </si>
  <si>
    <t>Top Word Pairs in Tweet in G3</t>
  </si>
  <si>
    <t>talk,dld19</t>
  </si>
  <si>
    <t>wenn,daten</t>
  </si>
  <si>
    <t>daten,neue</t>
  </si>
  <si>
    <t>neue,öl</t>
  </si>
  <si>
    <t>öl,sind</t>
  </si>
  <si>
    <t>sind,dann</t>
  </si>
  <si>
    <t>dann,china</t>
  </si>
  <si>
    <t>china,neue</t>
  </si>
  <si>
    <t>neue,opec</t>
  </si>
  <si>
    <t>opec,kai</t>
  </si>
  <si>
    <t>Top Word Pairs in Tweet in G4</t>
  </si>
  <si>
    <t>amazon,spin</t>
  </si>
  <si>
    <t>profgalloway,dld19</t>
  </si>
  <si>
    <t>dld19,talk</t>
  </si>
  <si>
    <t>talk,amazon</t>
  </si>
  <si>
    <t>spin,aws</t>
  </si>
  <si>
    <t>aws,disruptable</t>
  </si>
  <si>
    <t>disruptable,industry</t>
  </si>
  <si>
    <t>industry,healthcare</t>
  </si>
  <si>
    <t>healthcare,recurring</t>
  </si>
  <si>
    <t>recurring,revenue</t>
  </si>
  <si>
    <t>Top Word Pairs in Tweet in G5</t>
  </si>
  <si>
    <t>münchen,habt</t>
  </si>
  <si>
    <t>habt,ihr</t>
  </si>
  <si>
    <t>ihr,sheryl</t>
  </si>
  <si>
    <t>sheryl,sandberg</t>
  </si>
  <si>
    <t>sandberg,gemacht</t>
  </si>
  <si>
    <t>gemacht,nach</t>
  </si>
  <si>
    <t>nach,ihrem</t>
  </si>
  <si>
    <t>ihrem,auftritt</t>
  </si>
  <si>
    <t>auftritt,dld19</t>
  </si>
  <si>
    <t>dld19,sie</t>
  </si>
  <si>
    <t>Top Word Pairs in Tweet in G6</t>
  </si>
  <si>
    <t>dld,munich</t>
  </si>
  <si>
    <t>Top Word Pairs in Tweet in G7</t>
  </si>
  <si>
    <t>dldconference,want</t>
  </si>
  <si>
    <t>want,increase</t>
  </si>
  <si>
    <t>increase,diversity</t>
  </si>
  <si>
    <t>diversity,tech</t>
  </si>
  <si>
    <t>tech,making</t>
  </si>
  <si>
    <t>making,role</t>
  </si>
  <si>
    <t>role,models</t>
  </si>
  <si>
    <t>models,more</t>
  </si>
  <si>
    <t>more,visible</t>
  </si>
  <si>
    <t>visible,gabized</t>
  </si>
  <si>
    <t>Top Word Pairs in Tweet in G8</t>
  </si>
  <si>
    <t>dldconference,s</t>
  </si>
  <si>
    <t>s,living</t>
  </si>
  <si>
    <t>living,machine</t>
  </si>
  <si>
    <t>machine,combines</t>
  </si>
  <si>
    <t>combines,living</t>
  </si>
  <si>
    <t>living,neurons</t>
  </si>
  <si>
    <t>neurons,silicon</t>
  </si>
  <si>
    <t>silicon,onikuo</t>
  </si>
  <si>
    <t>onikuo,konikutech</t>
  </si>
  <si>
    <t>konikutech,konikukore</t>
  </si>
  <si>
    <t>Top Word Pairs in Tweet in G9</t>
  </si>
  <si>
    <t>afrika,entwickelt</t>
  </si>
  <si>
    <t>entwickelt,sich</t>
  </si>
  <si>
    <t>sich,einem</t>
  </si>
  <si>
    <t>einem,größten</t>
  </si>
  <si>
    <t>größten,start</t>
  </si>
  <si>
    <t>start,up</t>
  </si>
  <si>
    <t>up,hubs</t>
  </si>
  <si>
    <t>hubs,welt</t>
  </si>
  <si>
    <t>welt,während</t>
  </si>
  <si>
    <t>während,manche</t>
  </si>
  <si>
    <t>Top Word Pairs in Tweet in G10</t>
  </si>
  <si>
    <t>Top Word Pairs in Tweet</t>
  </si>
  <si>
    <t>one,u  u,s  s,tech  tech,companies  companies,founded  founded,1st  1st,2nd  2nd,generation  generation,immigrants  immigrants,apple</t>
  </si>
  <si>
    <t>very,much  much,enjoyed  enjoyed,sharing  sharing,stage  stage,dldconference  dldconference,ajkeen  ajkeen,discussion  discussion,thefutureisasian  thefutureisasian,discussed  paragkhanna,very</t>
  </si>
  <si>
    <t>talk,dld19  wenn,daten  daten,neue  neue,öl  öl,sind  sind,dann  dann,china  china,neue  neue,opec  opec,kai</t>
  </si>
  <si>
    <t>amazon,spin  profgalloway,dld19  dld19,talk  talk,amazon  spin,aws  aws,disruptable  disruptable,industry  industry,healthcare  healthcare,recurring  recurring,revenue</t>
  </si>
  <si>
    <t>münchen,habt  habt,ihr  ihr,sheryl  sheryl,sandberg  sandberg,gemacht  gemacht,nach  nach,ihrem  ihrem,auftritt  auftritt,dld19  dld19,sie</t>
  </si>
  <si>
    <t>dldconference,want  want,increase  increase,diversity  diversity,tech  tech,making  making,role  role,models  models,more  more,visible  visible,gabized</t>
  </si>
  <si>
    <t>dldconference,s  s,living  living,machine  machine,combines  combines,living  living,neurons  neurons,silicon  silicon,onikuo  onikuo,konikutech  konikutech,konikukore</t>
  </si>
  <si>
    <t>afrika,entwickelt  entwickelt,sich  sich,einem  einem,größten  größten,start  start,up  up,hubs  hubs,welt  welt,während  während,manche</t>
  </si>
  <si>
    <t>teach,ai  ai,human  human,values  values,excited  excited,upcoming  upcoming,conversation  conversation,dld19  dld19,flixrisk  flixrisk,founder  founder,jaan</t>
  </si>
  <si>
    <t>world,really  really,dangerous  dangerous,situation  situation,moment  moment,total  total,loss  loss,mutual  mutual,trust  trust,msc  msc,chairman</t>
  </si>
  <si>
    <t>während,amazon  amazon,neben  neben,prime  prime,video  video,kostenloser  kostenloser,lieferung  lieferung,vielleicht  vielleicht,bald  bald,eine  eine,prime</t>
  </si>
  <si>
    <t>eigentlich,haben  haben,mozilla  mozilla,co  co,gegen  gegen,google  google,facebook  facebook,keine  keine,chance  chance,trotzdem  trotzdem,könnten</t>
  </si>
  <si>
    <t>dld19,10  10,20  20,sabine  sabine,eckhardt  eckhardt,eb  eb,member  member,sales  sales,marketing  marketing,discusses  discusses,transformation</t>
  </si>
  <si>
    <t>disabilities,disabilityrights  disabilityrights,awareness  awareness,employment  employment,networking  networking,jobseekers  jobseekers,neurodiversity  neurodiversity,connection  connection,londonisopen  expertpeer,disabilities  londonisopen,l</t>
  </si>
  <si>
    <t>sind,soooooo  soooooo,stolz  stolz,dld19  dld19,hat  hat,tugba  tugba,tekkal  tekkal,ihre  ihre,unermüdliche  unermüdliche,arbeit  arbeit,scoringgirls</t>
  </si>
  <si>
    <t>gewinnen,europa  europa,vor  vor,allem  allem,deutschland  deutschland,müssen  müssen,froh  froh,sein  sein,anschluss  anschluss,gänze  gänze,verlieren</t>
  </si>
  <si>
    <t>ai,eating  eating,world  world,watch  watch,video  video,andreas  andreas,kunze  kunze,ceo  ceo,alumni  alumni,wearekonux  wearekonux,talking</t>
  </si>
  <si>
    <t>re,imagine  realized,needed  needed,completely  completely,re  imagine,education  education,building  building,traditional  traditional,university  university,today  today,building</t>
  </si>
  <si>
    <t>imagine,public  public,administration  administration,tasks  tasks,one  one,app  app,want  want,2030  2030,need  need,start  start,now</t>
  </si>
  <si>
    <t>dld19,munich  triunfa,dld19  dld19,más  más,2  2,5  5,millones  millones,impactos  30,contenido  contenido,bloomberg  bloomberg,genera</t>
  </si>
  <si>
    <t>work,twice  twice,hard  hard,proof  proof,re  re,smart  smart,ankitib  ankitib,diversity  diversity,entrepreneurship  entrepreneurship,dld19</t>
  </si>
  <si>
    <t>campus,lecture</t>
  </si>
  <si>
    <t>14,technologies  technologies,next  next,decade  decade,1  1,ai  ai,2  2,iot  iot,3  3,blockchain  blockchain,4</t>
  </si>
  <si>
    <t>mein,lieblings  lieblings,takeaway  takeaway,vom  vom,dld19  dld19,turning  turning,money  money,knowledge  knowledge,invention  invention,turning  turning,knowledge</t>
  </si>
  <si>
    <t>digitalisierung,verhält  verhält,sich  sich,einer  einer,fahrt  fahrt,autonomen  autonomen,auto  auto,wer  wer,schon  schon,mal  mal,drin</t>
  </si>
  <si>
    <t>meine,analyse  analyse,ersten  ersten,zwei  zwei,dld19  dld19,tage  tage,viel  viel,mantra  mantra,optimismus  optimismus,mut  mut,aber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</si>
  <si>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</si>
  <si>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</si>
  <si>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</si>
  <si>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</si>
  <si>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</si>
  <si>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</si>
  <si>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</si>
  <si>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</si>
  <si>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</si>
  <si>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</si>
  <si>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</si>
  <si>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</si>
  <si>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</si>
  <si>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</si>
  <si>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</si>
  <si>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</si>
  <si>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</si>
  <si>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</si>
  <si>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</si>
  <si>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</si>
  <si>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</si>
  <si>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</si>
  <si>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</si>
  <si>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</si>
  <si>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bill_gross idealab</t>
  </si>
  <si>
    <t>dldconference ajkeen paragkhanna profgalloway l2_digital sherylsandberg dehubinitiative evanspiegel francesca_bria bcn_digital</t>
  </si>
  <si>
    <t>rachelbotsman holgerschmidt dldconference tabithagold bjornhovstadius jarvja annemarthine werner tmuellerdouglas bodin_ludovic</t>
  </si>
  <si>
    <t>profgalloway digitalnaiv sherylsandberg faznet ard facebook andreasboes ericscherer bill_gross gsohn</t>
  </si>
  <si>
    <t>mirjam_stegherr heikeriel joannashields benevolent_ai ibmresearch brainlab stefficzerny rachelbotsman hrfortmann woodstock3</t>
  </si>
  <si>
    <t>gabized dldconference inspiringfifty tijenonaran petrajenner annett hansensabine czoeps donatoci id4me_org</t>
  </si>
  <si>
    <t>onikuo konikutech dldconference michaeljohng alexkopelyan</t>
  </si>
  <si>
    <t>bmz_bund ikarabasz</t>
  </si>
  <si>
    <t>ninamoellers biotopiamuseum infoeco opheliaderoy wfpinnovation</t>
  </si>
  <si>
    <t>flixrisk _houseofbb akr akreye tsystemscom</t>
  </si>
  <si>
    <t>munsecconf isc ischinger econoscribe dldconference</t>
  </si>
  <si>
    <t>thiemoheeg vierzueinser</t>
  </si>
  <si>
    <t>sean_lyons p7s1group rga dldconference</t>
  </si>
  <si>
    <t>wearekonux eitdigitalaccel mesosphere</t>
  </si>
  <si>
    <t>alueducation fredswaniker</t>
  </si>
  <si>
    <t>diegopia gditom dldconference</t>
  </si>
  <si>
    <t>ankitib johannaxmaria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</si>
  <si>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</si>
  <si>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</si>
  <si>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</si>
  <si>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</si>
  <si>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</si>
  <si>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</si>
  <si>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</si>
  <si>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</si>
  <si>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</si>
  <si>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</si>
  <si>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</si>
  <si>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</si>
  <si>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zuperpie drnic1 vc_watcher traiandoc gidingayri binita_mp duncancmartin robf1uk markon56 syakirharis25</t>
  </si>
  <si>
    <t>babun1515 robertoagodinez sharmars003 snsadvtg paolofabrizio71 l2_digital r1b1vraevgogir3 bcn_digital n26 ajkeen</t>
  </si>
  <si>
    <t>martingaedt mikebutcher rkeuper werner t holgerschmidt sharetrustb2b gerhardkuerner datenoekonomie rachelbotsman</t>
  </si>
  <si>
    <t>faznet bonnerblogs gsohn digitalnaiv ericscherer profgalloway langenegger nothing_to_add facebook ismailzain</t>
  </si>
  <si>
    <t>burtonlee gruenderszene hrfortmann investors_life ibmresearch peteraltmaier lynnkesterson drfluorine mirjam_stegherr joannashields</t>
  </si>
  <si>
    <t>jhernanper 135sara multi_streaming tontxita aagave de_kinemathek gnispen mediennetzwerkb siamacalexander seproh</t>
  </si>
  <si>
    <t>tijenonaran openexchange gabized inspiringfifty czoeps donatoci hansensabine petrajenner id4me_org annett</t>
  </si>
  <si>
    <t>emekaokoye glennr1809 ryanbethencourt eastofaden michaeljohng onikuo konikutech alexkopelyan</t>
  </si>
  <si>
    <t>dendrola_gue bmz_bund onetoone_de kfw actualicia ikarabasz dellis52426813</t>
  </si>
  <si>
    <t>wfpinnovation _hilonet infoeco biotopiamuseum opheliaderoy ninamoellers</t>
  </si>
  <si>
    <t>akr tsystemscom akreye flixrisk _houseofbb fzuhrt</t>
  </si>
  <si>
    <t>munsecconf isc econoscribe ischinger jungesforum</t>
  </si>
  <si>
    <t>rollidriver handelsblatt andreasofthings alexdemling mpaunzrif</t>
  </si>
  <si>
    <t>faz_net faz_wirtschaft faz_finance vierzueinser thiemoheeg</t>
  </si>
  <si>
    <t>rga ludgerkm p7s1group sean_lyons</t>
  </si>
  <si>
    <t>andrewmorrisuk abdiomartv ersinsny expertpeer</t>
  </si>
  <si>
    <t>quizbold echtzeitreise annewill hawarhelp</t>
  </si>
  <si>
    <t>hddoger statistikvirtuo meinmittelstand annkristin_s_</t>
  </si>
  <si>
    <t>eitdigitalaccel mesosphere wearekonux</t>
  </si>
  <si>
    <t>rosemarymutunke alueducation fredswaniker</t>
  </si>
  <si>
    <t>gditom ioggstream diegopia</t>
  </si>
  <si>
    <t>mkdirecto jpiedrahita mpenae_2</t>
  </si>
  <si>
    <t>johannaxmaria ameliatigg ankitib</t>
  </si>
  <si>
    <t>text100de ibcmuenchen killersteff</t>
  </si>
  <si>
    <t>farbodsaraf fararizky15</t>
  </si>
  <si>
    <t>kaidiekmann mrblazingsaddle</t>
  </si>
  <si>
    <t>bweddeling dalbrecht389</t>
  </si>
  <si>
    <t>kroker osk_germany</t>
  </si>
  <si>
    <t>janinakugel hermannarnold</t>
  </si>
  <si>
    <t>telefonica_de base_campberlin</t>
  </si>
  <si>
    <t>Top URLs in Tweet by Count</t>
  </si>
  <si>
    <t>http://www.marketingdirecto.com/ https://www.marketingdirecto.com/digital-general/social-media-marketing/marketingdirecto-com-triunfa-dld-2019-mas-25-millones-impactos https://www.marketingdirecto.com/anunciantes-general/medios/el-30-del-contenido-de-bloomberg-se-genera-con-inteligencia-artificial</t>
  </si>
  <si>
    <t>https://www.youtube.com/watch?v=MnT_Uz5wQJk https://www.youtube.com/watch?v=Tj4hfpXAP10&amp;feature=youtu.be https://www.youtube.com/watch?v=4CyhW1cq1UM&amp;feature=youtu.be</t>
  </si>
  <si>
    <t>https://www.pinterest.com/pin/270145677634470272/ https://meedia.de/2019/01/20/scott-galloway-beim-dld-twitter-pinterest-buzzfeed-und-vice-sind-auf-dem-weg-in-die-pleite-sie-wissen-es-nur-noch-nicht/ https://www.pinterest.de/pin/270145677634469163/sent/?sfo=1&amp;sender=270145815056485152&amp;invite_code=d2d5aba408bd40ed8fb91ced5dedfb1a https://stefanpfeiffer.blog/2019/01/22/9vor9-amazon-google-und-facebook-zerschlagen/ https://www.faz.net/aktuell/wirtschaft/netzkonferenz-dld/ist-facebook-noch-zu-retten-frau-sandberg-15996354.html</t>
  </si>
  <si>
    <t>https://www.marketingdirecto.com/anunciantes-general/medios/el-30-del-contenido-de-bloomberg-se-genera-con-inteligencia-artificial http://www.marketingdirecto.com/ https://www.marketingdirecto.com/digital-general/social-media-marketing/marketingdirecto-com-triunfa-dld-2019-mas-25-millones-impactos</t>
  </si>
  <si>
    <t>https://twitter.com/mkdirecto/status/1087677872158973953 https://twitter.com/mkdirecto/status/1087703544378085376 https://twitter.com/mkdirecto/status/1087653651215253505</t>
  </si>
  <si>
    <t>Top URLs in Tweet by Salience</t>
  </si>
  <si>
    <t>Top Domains in Tweet by Count</t>
  </si>
  <si>
    <t>pinterest.com meedia.de pinterest.de stefanpfeiffer.blog faz.net</t>
  </si>
  <si>
    <t>Top Domains in Tweet by Salience</t>
  </si>
  <si>
    <t>Top Hashtags in Tweet by Count</t>
  </si>
  <si>
    <t>dld19 wef19 davos amazon aws ai</t>
  </si>
  <si>
    <t>dld19 konikukore syntheticcognition artificialintelligence science courage optimism mondaymotivation womenintech diversity</t>
  </si>
  <si>
    <t>implementamos saas disruptive ux cloud deeplearning bigdata fintech marketing london</t>
  </si>
  <si>
    <t>firesidechat europe ai dld19</t>
  </si>
  <si>
    <t>dld19 dld2019 europe ai dld brexit nonplatform firesidechat</t>
  </si>
  <si>
    <t>dld19 quantum</t>
  </si>
  <si>
    <t>dld19 amazon facebook google aws 9vor9 zuckerberg dld twitter pinterest</t>
  </si>
  <si>
    <t>dld19 sleepdetection</t>
  </si>
  <si>
    <t>dld19 trust</t>
  </si>
  <si>
    <t>konikukore syntheticcognition dld19</t>
  </si>
  <si>
    <t>dld19 facebook google amazon zuckerberg 9vor9</t>
  </si>
  <si>
    <t>Top Hashtags in Tweet by Salience</t>
  </si>
  <si>
    <t>amazon aws ai davos wef19 dld19</t>
  </si>
  <si>
    <t>konikukore syntheticcognition artificialintelligence science courage optimism mondaymotivation womenintech diversity future</t>
  </si>
  <si>
    <t>artificialintelligence technologie kommunikation firesidechat dld19</t>
  </si>
  <si>
    <t>europe ai dld brexit nonplatform firesidechat dld19 dld2019</t>
  </si>
  <si>
    <t>amazon facebook google aws 9vor9 zuckerberg dld twitter pinterest buzzfeed</t>
  </si>
  <si>
    <t>dmk19 dld19</t>
  </si>
  <si>
    <t>syntheticcognition dld19 konikukore</t>
  </si>
  <si>
    <t>facebook google amazon zuckerberg 9vor9 dld19</t>
  </si>
  <si>
    <t>Top Words in Tweet by Count</t>
  </si>
  <si>
    <t>great night munich thanks everyone participated dehubpitchnight take look pictures</t>
  </si>
  <si>
    <t>closing dld19 gorgeous moment panel amazing group entrepreneurs moderated brilliant</t>
  </si>
  <si>
    <t>many well done dld19 bringing great women stage respect stefficzerny</t>
  </si>
  <si>
    <t>re imagine education building realized needed completely traditional university today</t>
  </si>
  <si>
    <t>bill_gross amazing map world divided 4 equal population regions via</t>
  </si>
  <si>
    <t>dld19 wef19 amazon davos world s kai fu lee companies</t>
  </si>
  <si>
    <t>dld19 cto amazon werner words</t>
  </si>
  <si>
    <t>gpalfinger dld19 cto amazon werner words</t>
  </si>
  <si>
    <t>hawarhelp wir sind soooooo stolz auf der dld19 hat tugba</t>
  </si>
  <si>
    <t>tugba wir sind soooooo stolz auf der dld19 hat tekkal</t>
  </si>
  <si>
    <t>profgalloway dld19 talk amazon spin aws disruptable industry healthcare recurring</t>
  </si>
  <si>
    <t>amazon dld19 talk spin aws disruptable industry healthcare recurring revenue</t>
  </si>
  <si>
    <t>bill_gross one u s tech companies founded 1st 2nd generation</t>
  </si>
  <si>
    <t>ericscherer amazon sera bientôt le 3ème média mondial derrière google</t>
  </si>
  <si>
    <t>et amazon sera bientôt le 3ème média mondial derrière google</t>
  </si>
  <si>
    <t>_houseofbb teach ai human values excited upcoming conversation dld19 flixrisk</t>
  </si>
  <si>
    <t>die digitale zukunft und kann europa das rennen um gegen</t>
  </si>
  <si>
    <t>dld19 gabized tijenonaran petrajenner iwil annett crowd thx</t>
  </si>
  <si>
    <t>gabized dldconference want increase diversity tech making role models more</t>
  </si>
  <si>
    <t>half world using bill_gross prediction 5 years software chinese softw</t>
  </si>
  <si>
    <t>closing rachelbotsman gorgeous moment dld19 panel amazing group entrepreneurs moderated</t>
  </si>
  <si>
    <t>dldconference different beginning focusing customer digital company tahn trad</t>
  </si>
  <si>
    <t>dld19 diversity living think neurons silicon onikuo konikutech konikukore syntheticcognition</t>
  </si>
  <si>
    <t>prime alexdemling während amazon neben video kostenloser lieferung vielleicht bald</t>
  </si>
  <si>
    <t>prime während amazon neben video kostenloser lieferung vielleicht bald auch</t>
  </si>
  <si>
    <t>neue holgerschmidt wenn daten das öl sind dann ist china</t>
  </si>
  <si>
    <t>neue wenn daten das öl sind dann ist china die</t>
  </si>
  <si>
    <t>ihr mit auftritt bei ist sie ob es münchen habt</t>
  </si>
  <si>
    <t>ihr auftritt bei mirjam_stegherr münchen habt mit sheryl sandberg gemacht</t>
  </si>
  <si>
    <t>der bmz_bund afrika entwickelt sich zu einem größten start up</t>
  </si>
  <si>
    <t>der afrika die entwickelt sich zu einem größten start up</t>
  </si>
  <si>
    <t>für von dld19 campus lecture sich die sehr sachen und</t>
  </si>
  <si>
    <t>und eigentlich haben mozilla co gegen google facebook keine chance</t>
  </si>
  <si>
    <t>diversity inspiringfifty dldconference want increase tech making role models more</t>
  </si>
  <si>
    <t>dldconference recap profgalloway's l2_digital's 2019 predictions read detail dld19</t>
  </si>
  <si>
    <t>amazon media bill_gross fastest growing company world continues soon third</t>
  </si>
  <si>
    <t>annkristin_s_ gewinnen europa und vor allem deutschland müssen froh sein</t>
  </si>
  <si>
    <t>gewinnen und vor zu europa allem deutschland müssen froh sein</t>
  </si>
  <si>
    <t>everis seleccionamos implementamos y optimizamos la herramienta saas adecuada para</t>
  </si>
  <si>
    <t>work janinakugel dld19 employees siemens shop floor new industry 4</t>
  </si>
  <si>
    <t>andreasboes pünktlich zur dld19 versucht sherylsandberg faznet und ard facebook</t>
  </si>
  <si>
    <t>pünktlich zur dld19 versucht sherylsandberg faznet und ard facebook der</t>
  </si>
  <si>
    <t>bill_gross data new china oil opec huge quantities being generated</t>
  </si>
  <si>
    <t>let's inspiring keynote dldconference dld19 hope drive cost renewables further</t>
  </si>
  <si>
    <t>rethink everything escape valley death scribit_design dldconference dld19 dld2019 valleyofdeath</t>
  </si>
  <si>
    <t>de el dld19 con triunfa en más 2 5 millones</t>
  </si>
  <si>
    <t>facebook als waffe einsetzen vor ein paar jahren hätte man</t>
  </si>
  <si>
    <t>paragkhanna very much enjoyed sharing stage dldconference ajkeen discussion thefutureisasian</t>
  </si>
  <si>
    <t>very much enjoyed sharing stage dldconference ajkeen discussion thefutureisasian discussed</t>
  </si>
  <si>
    <t>der wir sind hier nicht bei höhle löwen eine schöne</t>
  </si>
  <si>
    <t>kaibaumgartner firesidechat chairman's talk werner vogels amazon cto yossi vardi</t>
  </si>
  <si>
    <t>dld19 dld2019 dldconference dld werner europe global ai race bodin</t>
  </si>
  <si>
    <t>expertpeer disabilities disabilityrights awareness employment networking jobseekers neurodiversity connection londonisopen</t>
  </si>
  <si>
    <t>highlight dld19</t>
  </si>
  <si>
    <t>rincon de noticias está disponible dld19 marketing</t>
  </si>
  <si>
    <t>johannaxmaria work twice hard proof re smart ankitib diversity entrepreneurship</t>
  </si>
  <si>
    <t>interested food watch interdisciplinary panel ninamoellers biotopiamuseum infoeco opheliaderoy wfpinnovation</t>
  </si>
  <si>
    <t>meine analyse der ersten zwei dld19 tage viel mantra für</t>
  </si>
  <si>
    <t>kroker meine analyse der ersten zwei dld19 tage viel mantra</t>
  </si>
  <si>
    <t>amazon bill_gross predict spin web services aws separate company believe</t>
  </si>
  <si>
    <t>dldconference living crossroads humanity make right decisions looking bright future</t>
  </si>
  <si>
    <t>well deserved donatoci general manager id4me_org received inspiring fifty women</t>
  </si>
  <si>
    <t>dld19 ihr auftritt bei amazing great presentation quantum computing thank</t>
  </si>
  <si>
    <t>dldconference 2019 prediction think mackenzie bezos marry sherylsandberg legally adopt</t>
  </si>
  <si>
    <t>dld19 sheryl sandberg promises facebook much more diligent regard data</t>
  </si>
  <si>
    <t>dldconference eu data sovereignty competitive advantage francesca_bria bcn_digital dld19</t>
  </si>
  <si>
    <t>digitalnaiv andreasboes pünktlich zur dld19 versucht sherylsandberg faznet und ard</t>
  </si>
  <si>
    <t>dld19 und amazon world der profgalloway die facebook aws scott</t>
  </si>
  <si>
    <t>business möwe erwartungshaltung ki wird es schon richten dld19</t>
  </si>
  <si>
    <t>de mkdirecto el con dld19 30 del contenido bloomberg se</t>
  </si>
  <si>
    <t>dld19 de para con y munich en coberturas eventos sí</t>
  </si>
  <si>
    <t>country successful protectionism ceo frank appel dldconference dld19</t>
  </si>
  <si>
    <t>deutschepostdhl country successful protectionism ceo frank appel dldconference dld19</t>
  </si>
  <si>
    <t>der grimberg bei münchner dldconference versucht facebook vizechefin sherylsandberg den</t>
  </si>
  <si>
    <t>gditom imagine public administration tasks one app want 2030 need</t>
  </si>
  <si>
    <t>wie mit der digitalisierung verhält es sich einer fahrt im</t>
  </si>
  <si>
    <t>mit wie bweddeling der digitalisierung verhält es sich einer fahrt</t>
  </si>
  <si>
    <t>um optimistisch und mutig die digitale zukunft zu gehen braucht</t>
  </si>
  <si>
    <t>michaeljohng dystopian visions future education ai assisted emotional analysis students</t>
  </si>
  <si>
    <t>dld19 osh agabi konikutech asking humans detect 1 trillion smells</t>
  </si>
  <si>
    <t>thanks speakers europe global ai race dldconference dld19 tabithagold utum_muc</t>
  </si>
  <si>
    <t>dld19 neue tmuellerdouglas trust confident relationship unknown outstanding talk brilliant</t>
  </si>
  <si>
    <t>trust confident relationship unknown outstanding talk dld19 brilliant rachelbotsman essential</t>
  </si>
  <si>
    <t>wird zuckerberg den facebook aufsichtsrat verbannt 9vor9 dld19 digitalnaiv profgalloway</t>
  </si>
  <si>
    <t>dld 20190119 munich dld19</t>
  </si>
  <si>
    <t>europe dld19 annmettler being slow focused enough add giving china</t>
  </si>
  <si>
    <t>living konikutech dldconference s machine combines neurons silicon onikuo konikukore</t>
  </si>
  <si>
    <t>turning money knowledge kaidiekmann mein lieblings takeaway vom dld19 invention</t>
  </si>
  <si>
    <t>future computation merger silicon synthetic neurobiology onikuo dld19</t>
  </si>
  <si>
    <t>silicon onikuo dldconference living neurons konikutech konikukore s machine combines</t>
  </si>
  <si>
    <t>alexkopelyan future computation merger silicon synthetic neurobiology onikuo dld19</t>
  </si>
  <si>
    <t>fantastic see rachelbotsman dld19</t>
  </si>
  <si>
    <t>rachelbotsman here's link talk dld19 currency trust</t>
  </si>
  <si>
    <t>dldconference lack diversity entrepreneurship lot men think issue many even</t>
  </si>
  <si>
    <t>fernsehsender sollten sich im wettbewerb mit streaming diensten wie netflix</t>
  </si>
  <si>
    <t>dld19 facebook digitalnaiv der profgalloway die und auf dem zuckerberg</t>
  </si>
  <si>
    <t>dld conference munich 19 dld19</t>
  </si>
  <si>
    <t>leumi group president ceo rakefet russak aminoach keynote speaker weekend</t>
  </si>
  <si>
    <t>leumius leumi group president ceo rakefet russak aminoach keynote speaker</t>
  </si>
  <si>
    <t>amazon bill_gross consumer product goods companies coming launching private label</t>
  </si>
  <si>
    <t>brainlab take 10years medical drug discovery fda clearance joannashields benevolent_ai</t>
  </si>
  <si>
    <t>building alueducation realized needed completely re imagine education traditional university</t>
  </si>
  <si>
    <t>tmuellerdouglas trust confident relationship unknown outstanding talk dld19 brilliant rachelbotsman</t>
  </si>
  <si>
    <t>eitdigitalaccel ai eating world watch video andreas kunze ceo alumni</t>
  </si>
  <si>
    <t>14 mobile technologies next decade 1 ai 2 iot 3</t>
  </si>
  <si>
    <t>mobile farbodsaraf 14 technologies next decade 1 ai 2 iot</t>
  </si>
  <si>
    <t>take 10years medical drug discovery fda clearance joannashields benevolent_ai unlocking</t>
  </si>
  <si>
    <t>living dldconference s machine combines neurons silicon onikuo konikutech konikukore</t>
  </si>
  <si>
    <t>bill_gross artificial intelligence probably misnomer ai actually tool optimizes specific</t>
  </si>
  <si>
    <t>bill_gross dld conference discusses climate change renewable energy turning fear</t>
  </si>
  <si>
    <t>idealab bill_gross dld conference discusses climate change renewable energy turning</t>
  </si>
  <si>
    <t>' amazon media company world bill_gross fastest growing continues soon</t>
  </si>
  <si>
    <t>munsecconf world really dangerous situation moment total loss mutual trust</t>
  </si>
  <si>
    <t>p7s1group dld19 10 20 sabine eckhardt eb member sales marketing</t>
  </si>
  <si>
    <t>hrfortmann amazing great presentation quantum computing thank making comprehensible heikeriel</t>
  </si>
  <si>
    <t>Top Words in Tweet by Salience</t>
  </si>
  <si>
    <t>closing gorgeous moment panel amazing group entrepreneurs moderated brilliant tabithagold</t>
  </si>
  <si>
    <t>s amazon world data company think private label half using</t>
  </si>
  <si>
    <t>dldconference want increase diversity tech making role models more visible</t>
  </si>
  <si>
    <t>diversity living think neurons silicon onikuo konikutech konikukore syntheticcognition future</t>
  </si>
  <si>
    <t>von gute meine eindrücke der gestrigen zum thema artificialintelligence lohnt</t>
  </si>
  <si>
    <t>dldconference want increase tech making role models more visible gabized</t>
  </si>
  <si>
    <t>data new china oil opec huge quantities being generated used</t>
  </si>
  <si>
    <t>triunfa en más 2 5 millones impactos 30 del contenido</t>
  </si>
  <si>
    <t>firesidechat chairman's talk werner vogels amazon cto yossi vardi dld</t>
  </si>
  <si>
    <t>werner europe global ai race bodin couret hasle hovstadius jarvinen</t>
  </si>
  <si>
    <t>ihr auftritt bei amazing great presentation quantum computing thank making</t>
  </si>
  <si>
    <t>world und die es company bei von dldconference im media</t>
  </si>
  <si>
    <t>30 del contenido bloomberg se genera inteligencia artificial triunfa en</t>
  </si>
  <si>
    <t>y en coberturas eventos sí relevantes ser realmente trade press</t>
  </si>
  <si>
    <t>osh agabi konikutech asking humans detect 1 trillion smells haven</t>
  </si>
  <si>
    <t>neue tmuellerdouglas trust confident relationship unknown outstanding talk brilliant rachelbotsman</t>
  </si>
  <si>
    <t>living dldconference s machine combines neurons silicon onikuo konikukore syntheticcognition</t>
  </si>
  <si>
    <t>living s machine combines syntheticcognition d nigerian founder ceo invented</t>
  </si>
  <si>
    <t>die auf dem einer hat bei abgeräumt fordert zerschlagung von</t>
  </si>
  <si>
    <t>Top Word Pairs in Tweet by Count</t>
  </si>
  <si>
    <t>great,night  night,munich  munich,thanks  thanks,everyone  everyone,participated  participated,dehubpitchnight  dehubpitchnight,take  take,look  look,pictures  pictures,blog</t>
  </si>
  <si>
    <t>gorgeous,closing  closing,moment  moment,dld19  dld19,closing  closing,panel  panel,amazing  amazing,group  group,entrepreneurs  entrepreneurs,moderated  moderated,brilliant</t>
  </si>
  <si>
    <t>well,done  done,dld19  dld19,bringing  bringing,many  many,great  great,women  women,stage  stage,respect  respect,stefficzerny  stefficzerny,rachelbotsman</t>
  </si>
  <si>
    <t>bill_gross,amazing  amazing,map  map,world  world,divided  divided,4  4,equal  equal,population  population,regions  regions,via  via,randy</t>
  </si>
  <si>
    <t>dld19,wef19  wef19,davos  kai,fu  fu,lee  lee,dld19  scott,galloway  galloway,dld19  private,label  half,world  world,using</t>
  </si>
  <si>
    <t>dld19,cto  cto,amazon  amazon,werner  werner,words</t>
  </si>
  <si>
    <t>gpalfinger,dld19  dld19,cto  cto,amazon  amazon,werner  werner,words</t>
  </si>
  <si>
    <t>hawarhelp,wir  wir,sind  sind,soooooo  soooooo,stolz  stolz,auf  auf,der  der,dld19  dld19,hat  hat,tugba  tugba,tekkal</t>
  </si>
  <si>
    <t>wir,sind  sind,soooooo  soooooo,stolz  stolz,auf  auf,der  der,dld19  dld19,hat  hat,tugba  tugba,tekkal  tekkal,für</t>
  </si>
  <si>
    <t>profgalloway,dld19  dld19,talk  talk,amazon  amazon,spin  spin,aws  aws,disruptable  disruptable,industry  industry,healthcare  healthcare,recurring  recurring,revenue</t>
  </si>
  <si>
    <t>dld19,talk  talk,amazon  amazon,spin  spin,aws  aws,disruptable  disruptable,industry  industry,healthcare  healthcare,recurring  recurring,revenue  revenue,bundles</t>
  </si>
  <si>
    <t>bill_gross,one  one,u  u,s  s,tech  tech,companies  companies,founded  founded,1st  1st,2nd  2nd,generation  generation,immigrants</t>
  </si>
  <si>
    <t>ericscherer,amazon  amazon,sera  sera,bientôt  bientôt,le  le,3ème  3ème,média  média,mondial  mondial,derrière  derrière,google  google,et</t>
  </si>
  <si>
    <t>amazon,sera  sera,bientôt  bientôt,le  le,3ème  3ème,média  média,mondial  mondial,derrière  derrière,google  google,et  et,facebook</t>
  </si>
  <si>
    <t>_houseofbb,teach  teach,ai  ai,human  human,values  values,excited  excited,upcoming  upcoming,conversation  conversation,dld19  dld19,flixrisk  flixrisk,founder</t>
  </si>
  <si>
    <t>die,digitale  kann,europa  europa,das  das,rennen  rennen,um  um,die  digitale,zukunft  zukunft,gegen  gegen,die  die,usa</t>
  </si>
  <si>
    <t>dld19,gabized  gabized,tijenonaran  tijenonaran,petrajenner  petrajenner,iwil  iwil,annett  annett,crowd  crowd,thx</t>
  </si>
  <si>
    <t>half,world  world,using  bill_gross,prediction  prediction,5  5,years  years,half  using,software  software,half  using,chinese  chinese,softw</t>
  </si>
  <si>
    <t>rachelbotsman,gorgeous  gorgeous,closing  closing,moment  moment,dld19  dld19,closing  closing,panel  panel,amazing  amazing,group  group,entrepreneurs  entrepreneurs,moderated</t>
  </si>
  <si>
    <t>dldconference,different  different,beginning  beginning,focusing  focusing,customer  customer,digital  digital,company  company,tahn  tahn,trad</t>
  </si>
  <si>
    <t>konikukore,syntheticcognition  lack,diversity  diversity,entrepreneurship  entrepreneurship,lot  lot,men  men,think  think,issue  issue,many  many,even  even,left</t>
  </si>
  <si>
    <t>alexdemling,während  während,amazon  amazon,neben  neben,prime  prime,video  video,kostenloser  kostenloser,lieferung  lieferung,vielleicht  vielleicht,bald  bald,auch</t>
  </si>
  <si>
    <t>während,amazon  amazon,neben  neben,prime  prime,video  video,kostenloser  kostenloser,lieferung  lieferung,vielleicht  vielleicht,bald  bald,auch  auch,eine</t>
  </si>
  <si>
    <t>holgerschmidt,wenn  wenn,daten  daten,das  das,neue  neue,öl  öl,sind  sind,dann  dann,ist  ist,china  china,die</t>
  </si>
  <si>
    <t>wenn,daten  daten,das  das,neue  neue,öl  öl,sind  sind,dann  dann,ist  ist,china  china,die  die,neue</t>
  </si>
  <si>
    <t>auftritt,bei  münchen,habt  habt,ihr  ihr,mit  mit,sheryl  sheryl,sandberg  sandberg,gemacht  gemacht,nach  nach,ihrem  ihrem,auftritt</t>
  </si>
  <si>
    <t>auftritt,bei  mirjam_stegherr,münchen  münchen,habt  habt,ihr  ihr,mit  mit,sheryl  sheryl,sandberg  sandberg,gemacht  gemacht,nach  nach,ihrem</t>
  </si>
  <si>
    <t>bmz_bund,afrika  afrika,entwickelt  entwickelt,sich  sich,zu  zu,einem  einem,der  der,größten  größten,start  start,up  up,hubs</t>
  </si>
  <si>
    <t>afrika,entwickelt  entwickelt,sich  sich,zu  zu,einem  einem,der  der,größten  größten,start  start,up  up,hubs  hubs,der</t>
  </si>
  <si>
    <t>campus,lecture  für,meine  meine,eindrücke  eindrücke,von  von,der  der,gestrigen  gestrigen,dld19  dld19,campus  lecture,zum  zum,thema</t>
  </si>
  <si>
    <t>eigentlich,haben  haben,mozilla  mozilla,und  und,co  co,gegen  gegen,google  google,und  und,facebook  facebook,keine  keine,chance</t>
  </si>
  <si>
    <t>dldconference,recap  recap,profgalloway's  profgalloway's,l2_digital's  l2_digital's,2019  2019,predictions  predictions,read  read,detail  detail,dld19</t>
  </si>
  <si>
    <t>bill_gross,amazon  amazon,fastest  fastest,growing  growing,media  media,company  company,world  world,continues  continues,soon  soon,amazon  amazon,third</t>
  </si>
  <si>
    <t>annkristin_s_,gewinnen  gewinnen,europa  europa,und  und,vor  vor,allem  allem,deutschland  deutschland,müssen  müssen,froh  froh,sein  sein,den</t>
  </si>
  <si>
    <t>gewinnen,europa  europa,und  und,vor  vor,allem  allem,deutschland  deutschland,müssen  müssen,froh  froh,sein  sein,den  den,anschluss</t>
  </si>
  <si>
    <t>everis,seleccionamos  seleccionamos,implementamos  implementamos,y  y,optimizamos  optimizamos,la  la,herramienta  herramienta,saas  saas,adecuada  adecuada,para  para,acelerar</t>
  </si>
  <si>
    <t>janinakugel,dld19  dld19,employees  employees,siemens  siemens,work  work,shop  shop,floor  floor,new  new,work  work,industry  industry,4</t>
  </si>
  <si>
    <t>andreasboes,pünktlich  pünktlich,zur  zur,dld19  dld19,versucht  versucht,sherylsandberg  sherylsandberg,faznet  faznet,und  und,ard  ard,facebook  facebook,der</t>
  </si>
  <si>
    <t>pünktlich,zur  zur,dld19  dld19,versucht  versucht,sherylsandberg  sherylsandberg,faznet  faznet,und  und,ard  ard,facebook  facebook,der  der,öffentlichen</t>
  </si>
  <si>
    <t>bill_gross,data  data,new  new,oil  oil,china  china,new  new,opec  opec,huge  huge,quantities  quantities,data  data,being</t>
  </si>
  <si>
    <t>inspiring,keynote  keynote,dldconference  dldconference,dld19  dld19,let's  let's,hope  hope,drive  drive,cost  cost,renewables  renewables,further  further,down</t>
  </si>
  <si>
    <t>rethink,everything  everything,escape  escape,valley  valley,death  death,scribit_design  scribit_design,dldconference  dldconference,dld19  dld19,dld2019  dld2019,valleyofdeath  valleyofdeath,hardware</t>
  </si>
  <si>
    <t>triunfa,en  en,el  el,dld19  dld19,con  con,más  más,de  de,2  2,5  5,millones  millones,de</t>
  </si>
  <si>
    <t>facebook,als  als,waffe  waffe,einsetzen  einsetzen,vor  vor,ein  ein,paar  paar,jahren  jahren,hätte  hätte,man  man,diese</t>
  </si>
  <si>
    <t>paragkhanna,very  very,much  much,enjoyed  enjoyed,sharing  sharing,stage  stage,dldconference  dldconference,ajkeen  ajkeen,discussion  discussion,thefutureisasian  thefutureisasian,discussed</t>
  </si>
  <si>
    <t>very,much  much,enjoyed  enjoyed,sharing  sharing,stage  stage,dldconference  dldconference,ajkeen  ajkeen,discussion  discussion,thefutureisasian  thefutureisasian,discussed  discussed,west</t>
  </si>
  <si>
    <t>wir,sind  sind,hier  hier,nicht  nicht,bei  bei,höhle  höhle,der  der,löwen  löwen,eine  eine,schöne  schöne,intro</t>
  </si>
  <si>
    <t>kaibaumgartner,firesidechat  firesidechat,chairman's  chairman's,talk  talk,werner  werner,vogels  vogels,amazon  amazon,cto  cto,yossi  yossi,vardi  vardi,dld</t>
  </si>
  <si>
    <t>dld19,dld2019  dld2019,dldconference  europe,global  global,ai  ai,race  race,bodin  bodin,couret  couret,hasle  hasle,hovstadius  hovstadius,jarvinen</t>
  </si>
  <si>
    <t>expertpeer,disabilities  disabilities,disabilityrights  disabilityrights,awareness  awareness,employment  employment,networking  networking,jobseekers  jobseekers,neurodiversity  neurodiversity,connection  connection,londonisopen  londonisopen,l</t>
  </si>
  <si>
    <t>disabilities,disabilityrights  disabilityrights,awareness  awareness,employment  employment,networking  networking,jobseekers  jobseekers,neurodiversity  neurodiversity,connection  connection,londonisopen  londonisopen,london  london,autism</t>
  </si>
  <si>
    <t>highlight,dld19</t>
  </si>
  <si>
    <t>rincon,de  de,noticias  noticias,está  está,disponible  disponible,dld19  dld19,marketing</t>
  </si>
  <si>
    <t>johannaxmaria,work  work,twice  twice,hard  hard,proof  proof,re  re,smart  smart,ankitib  ankitib,diversity  diversity,entrepreneurship  entrepreneurship,dld19</t>
  </si>
  <si>
    <t>interested,food  food,watch  watch,interdisciplinary  interdisciplinary,panel  panel,ninamoellers  ninamoellers,biotopiamuseum  biotopiamuseum,infoeco  infoeco,opheliaderoy  opheliaderoy,wfpinnovation  wfpinnovation,techtuesday</t>
  </si>
  <si>
    <t>meine,analyse  analyse,der  der,ersten  ersten,zwei  zwei,dld19  dld19,tage  tage,viel  viel,mantra  mantra,für  für,optimismus</t>
  </si>
  <si>
    <t>kroker,meine  meine,analyse  analyse,der  der,ersten  ersten,zwei  zwei,dld19  dld19,tage  tage,viel  viel,mantra  mantra,für</t>
  </si>
  <si>
    <t>bill_gross,predict  predict,amazon  amazon,spin  spin,amazon  amazon,web  web,services  services,aws  aws,separate  separate,company  company,believe</t>
  </si>
  <si>
    <t>dldconference,living  living,crossroads  crossroads,humanity  humanity,make  make,right  right,decisions  decisions,looking  looking,bright  bright,future</t>
  </si>
  <si>
    <t>well,deserved  deserved,donatoci  donatoci,general  general,manager  manager,id4me_org  id4me_org,received  received,inspiring  inspiring,fifty  fifty,women  women,tech</t>
  </si>
  <si>
    <t>auftritt,bei  amazing,great  great,presentation  presentation,quantum  quantum,computing  computing,thank  thank,making  making,comprehensible  comprehensible,heikeriel  heikeriel,ibmresearch</t>
  </si>
  <si>
    <t>dldconference,2019  2019,prediction  prediction,think  think,mackenzie  mackenzie,bezos  bezos,marry  marry,sherylsandberg  sherylsandberg,legally  legally,adopt  adopt,evanspiegel</t>
  </si>
  <si>
    <t>dld19,sheryl  sheryl,sandberg  sandberg,promises  promises,facebook  facebook,much  much,more  more,diligent  diligent,regard  regard,data  data,protection</t>
  </si>
  <si>
    <t>dldconference,eu  eu,data  data,sovereignty  sovereignty,competitive  competitive,advantage  advantage,francesca_bria  francesca_bria,bcn_digital  bcn_digital,dld19</t>
  </si>
  <si>
    <t>digitalnaiv,andreasboes  andreasboes,pünktlich  pünktlich,zur  zur,dld19  dld19,versucht  versucht,sherylsandberg  sherylsandberg,faznet  faznet,und  und,ard  ard,facebook</t>
  </si>
  <si>
    <t>scott,galloway  google,und  zur,dld19  media,company  company,world  galloway,dld19  amazon,spin  half,world  world,using  einer,hat</t>
  </si>
  <si>
    <t>business,möwe  möwe,erwartungshaltung  erwartungshaltung,ki  ki,wird  wird,es  es,schon  schon,richten  richten,dld19</t>
  </si>
  <si>
    <t>mkdirecto,el  el,30  30,del  del,contenido  contenido,de  de,bloomberg  bloomberg,se  se,genera  genera,con  con,inteligencia</t>
  </si>
  <si>
    <t>dld19,munich  coberturas,de  de,eventos  eventos,sí  sí,relevantes  relevantes,para  para,ser  ser,realmente  realmente,trade  trade,press</t>
  </si>
  <si>
    <t>country,successful  successful,protectionism  protectionism,ceo  ceo,frank  frank,appel  appel,dldconference  dldconference,dld19</t>
  </si>
  <si>
    <t>deutschepostdhl,country  country,successful  successful,protectionism  protectionism,ceo  ceo,frank  frank,appel  appel,dldconference  dldconference,dld19</t>
  </si>
  <si>
    <t>grimberg,bei  bei,der  der,münchner  münchner,dldconference  dldconference,versucht  versucht,facebook  facebook,vizechefin  vizechefin,sherylsandberg  sherylsandberg,den  den,laden</t>
  </si>
  <si>
    <t>gditom,imagine  imagine,public  public,administration  administration,tasks  tasks,one  one,app  app,want  want,2030  2030,need  need,start</t>
  </si>
  <si>
    <t>mit,der  der,digitalisierung  digitalisierung,verhält  verhält,es  es,sich  sich,wie  wie,mit  mit,einer  einer,fahrt  fahrt,im</t>
  </si>
  <si>
    <t>bweddeling,mit  mit,der  der,digitalisierung  digitalisierung,verhält  verhält,es  es,sich  sich,wie  wie,mit  mit,einer  einer,fahrt</t>
  </si>
  <si>
    <t>um,optimistisch  optimistisch,und  und,mutig  mutig,die  die,digitale  digitale,zukunft  zukunft,zu  zu,gehen  gehen,braucht  braucht,es</t>
  </si>
  <si>
    <t>michaeljohng,dystopian  dystopian,visions  visions,future  future,education  education,ai  ai,assisted  assisted,emotional  emotional,analysis  analysis,students  students,teachers</t>
  </si>
  <si>
    <t>osh,agabi  agabi,konikutech  konikutech,asking  asking,humans  humans,detect  detect,1  1,trillion  trillion,smells  smells,haven  haven,t</t>
  </si>
  <si>
    <t>thanks,speakers  speakers,europe  europe,global  global,ai  ai,race  race,dldconference  dldconference,dld19  dld19,tabithagold  tabithagold,utum_muc  utum_muc,annemarthine</t>
  </si>
  <si>
    <t>tmuellerdouglas,trust  trust,confident  confident,relationship  relationship,unknown  unknown,outstanding  outstanding,talk  talk,dld19  dld19,brilliant  brilliant,rachelbotsman  rachelbotsman,ab</t>
  </si>
  <si>
    <t>trust,confident  confident,relationship  relationship,unknown  unknown,outstanding  outstanding,talk  talk,dld19  dld19,brilliant  brilliant,rachelbotsman  rachelbotsman,essential  essential,role</t>
  </si>
  <si>
    <t>wird,zuckerberg  zuckerberg,den  den,facebook  facebook,aufsichtsrat  aufsichtsrat,verbannt  verbannt,9vor9  9vor9,dld19  dld19,digitalnaiv  digitalnaiv,profgalloway</t>
  </si>
  <si>
    <t>20190119,dld  dld,munich  munich,dld  dld,dld19</t>
  </si>
  <si>
    <t>dld19,annmettler  annmettler,europe  europe,being  being,slow  slow,focused  focused,enough  enough,add  add,giving  giving,china  china,others</t>
  </si>
  <si>
    <t>kaidiekmann,mein  mein,lieblings  lieblings,takeaway  takeaway,vom  vom,dld19  dld19,turning  turning,money  money,knowledge  knowledge,invention  invention,turning</t>
  </si>
  <si>
    <t>future,computation  computation,merger  merger,silicon  silicon,synthetic  synthetic,neurobiology  neurobiology,onikuo  onikuo,dld19</t>
  </si>
  <si>
    <t>alexkopelyan,future  future,computation  computation,merger  merger,silicon  silicon,synthetic  synthetic,neurobiology  neurobiology,onikuo  onikuo,dld19</t>
  </si>
  <si>
    <t>fantastic,see  see,rachelbotsman  rachelbotsman,dld19</t>
  </si>
  <si>
    <t>rachelbotsman,here's  here's,link  link,talk  talk,dld19  dld19,currency  currency,trust</t>
  </si>
  <si>
    <t>dldconference,lack  lack,diversity  diversity,entrepreneurship  entrepreneurship,lot  lot,men  men,think  think,issue  issue,many  many,even  even,left</t>
  </si>
  <si>
    <t>fernsehsender,sollten  sollten,sich  sich,im  im,wettbewerb  wettbewerb,mit  mit,streaming  streaming,diensten  diensten,wie  wie,netflix  netflix,aus</t>
  </si>
  <si>
    <t>auf,dem  zuckerberg,den  digitalnaiv,einer  einer,hat  hat,bei  bei,der  der,dld19  dld19,abgeräumt  abgeräumt,profgalloway  profgalloway,fordert</t>
  </si>
  <si>
    <t>dld,conference  conference,dld  dld,munich  munich,19  19,dld19</t>
  </si>
  <si>
    <t>leumi,group  group,president  president,ceo  ceo,rakefet  rakefet,russak  russak,aminoach  aminoach,keynote  keynote,speaker  speaker,weekend  weekend,s</t>
  </si>
  <si>
    <t>leumius,leumi  leumi,group  group,president  president,ceo  ceo,rakefet  rakefet,russak  russak,aminoach  aminoach,keynote  keynote,speaker  speaker,weekend</t>
  </si>
  <si>
    <t>bill_gross,consumer  consumer,product  product,goods  goods,companies  companies,amazon  amazon,coming  coming,launching  launching,private  private,label  label,year</t>
  </si>
  <si>
    <t>brainlab,take  take,10years  10years,medical  medical,drug  drug,discovery  discovery,fda  fda,clearance  clearance,joannashields  joannashields,benevolent_ai  benevolent_ai,unlocking</t>
  </si>
  <si>
    <t>alueducation,realized  realized,needed  needed,completely  completely,re  re,imagine  imagine,education  education,building  building,traditional  traditional,university  university,today</t>
  </si>
  <si>
    <t>eitdigitalaccel,ai  ai,eating  eating,world  world,watch  watch,video  video,andreas  andreas,kunze  kunze,ceo  ceo,alumni  alumni,wearekonux</t>
  </si>
  <si>
    <t>farbodsaraf,14  14,technologies  technologies,next  next,decade  decade,1  1,ai  ai,2  2,iot  iot,3  3,blockchain</t>
  </si>
  <si>
    <t>take,10years  10years,medical  medical,drug  drug,discovery  discovery,fda  fda,clearance  clearance,joannashields  joannashields,benevolent_ai  benevolent_ai,unlocking  unlocking,power</t>
  </si>
  <si>
    <t>wird,zuckerberg  zuckerberg,den  den,facebook  facebook,aufsichtsrat  aufsichtsrat,verbannt  verbannt,9vor9  9vor9,dld19  dld19,digitalnaiv  digitalnaiv,profgalloway  profgalloway,cio</t>
  </si>
  <si>
    <t>bill_gross,artificial  artificial,intelligence  intelligence,probably  probably,misnomer  misnomer,ai  ai,actually  actually,tool  tool,optimizes  optimizes,specific  specific,domain</t>
  </si>
  <si>
    <t>bill_gross,dld  dld,conference  conference,discusses  discusses,climate  climate,change  change,renewable  renewable,energy  energy,turning  turning,fear  fear,pessimism</t>
  </si>
  <si>
    <t>idealab,bill_gross  bill_gross,dld  dld,conference  conference,discusses  discusses,climate  climate,change  change,renewable  renewable,energy  energy,turning  turning,fear</t>
  </si>
  <si>
    <t>media,company  company,world  bill_gross,'  ',amazon  amazon,fastest  fastest,growing  growing,media  world,continues  continues,soon  soon,amazon</t>
  </si>
  <si>
    <t>munsecconf,world  world,really  really,dangerous  dangerous,situation  situation,moment  moment,total  total,loss  loss,mutual  mutual,trust  trust,msc</t>
  </si>
  <si>
    <t>p7s1group,dld19  dld19,10  10,20  20,sabine  sabine,eckhardt  eckhardt,eb  eb,member  member,sales  sales,marketing  marketing,discusses</t>
  </si>
  <si>
    <t>hrfortmann,amazing  amazing,great  great,presentation  presentation,quantum  quantum,computing  computing,thank  thank,making  making,comprehensible  comprehensible,heikeriel  heikeriel,ibmresearch</t>
  </si>
  <si>
    <t>Top Word Pairs in Tweet by Salience</t>
  </si>
  <si>
    <t>private,label  half,world  world,using  media,company  company,world  scott,galloway  galloway,dld19  kai,fu  fu,lee  lee,dld19</t>
  </si>
  <si>
    <t>für,meine  meine,eindrücke  eindrücke,von  von,der  der,gestrigen  gestrigen,dld19  dld19,campus  lecture,zum  zum,thema  thema,artificialintelligence</t>
  </si>
  <si>
    <t>europe,global  global,ai  ai,race  race,bodin  bodin,couret  couret,hasle  hasle,hovstadius  hovstadius,jarvinen  jarvinen,liebl  liebl,pfaff</t>
  </si>
  <si>
    <t>media,company  company,world  half,world  world,using  scott,galloway  google,und  zur,dld19  galloway,dld19  amazon,spin  einer,hat</t>
  </si>
  <si>
    <t>coberturas,de  de,eventos  eventos,sí  sí,relevantes  relevantes,para  para,ser  ser,realmente  realmente,trade  trade,press  press,útil</t>
  </si>
  <si>
    <t>auf,dem  digitalnaiv,einer  einer,hat  hat,bei  bei,der  der,dld19  dld19,abgeräumt  abgeräumt,profgalloway  profgalloway,fordert  fordert,die</t>
  </si>
  <si>
    <t>Word</t>
  </si>
  <si>
    <t>world</t>
  </si>
  <si>
    <t>generation</t>
  </si>
  <si>
    <t>immigrants</t>
  </si>
  <si>
    <t>apple</t>
  </si>
  <si>
    <t>oracl</t>
  </si>
  <si>
    <t>amazing</t>
  </si>
  <si>
    <t>4</t>
  </si>
  <si>
    <t>company</t>
  </si>
  <si>
    <t>map</t>
  </si>
  <si>
    <t>divided</t>
  </si>
  <si>
    <t>equal</t>
  </si>
  <si>
    <t>population</t>
  </si>
  <si>
    <t>regions</t>
  </si>
  <si>
    <t>randy</t>
  </si>
  <si>
    <t>olson</t>
  </si>
  <si>
    <t>co</t>
  </si>
  <si>
    <t>sind</t>
  </si>
  <si>
    <t>china</t>
  </si>
  <si>
    <t>media</t>
  </si>
  <si>
    <t>haben</t>
  </si>
  <si>
    <t>ceo</t>
  </si>
  <si>
    <t>think</t>
  </si>
  <si>
    <t>prime</t>
  </si>
  <si>
    <t>galloway</t>
  </si>
  <si>
    <t>many</t>
  </si>
  <si>
    <t>data</t>
  </si>
  <si>
    <t>kai</t>
  </si>
  <si>
    <t>fu</t>
  </si>
  <si>
    <t>lee</t>
  </si>
  <si>
    <t>watch</t>
  </si>
  <si>
    <t>recurring</t>
  </si>
  <si>
    <t>revenue</t>
  </si>
  <si>
    <t>bundles</t>
  </si>
  <si>
    <t>rundles</t>
  </si>
  <si>
    <t>spike</t>
  </si>
  <si>
    <t>1</t>
  </si>
  <si>
    <t>2</t>
  </si>
  <si>
    <t>5</t>
  </si>
  <si>
    <t>video</t>
  </si>
  <si>
    <t>largest</t>
  </si>
  <si>
    <t>scott</t>
  </si>
  <si>
    <t>more</t>
  </si>
  <si>
    <t>hat</t>
  </si>
  <si>
    <t>zur</t>
  </si>
  <si>
    <t>opec</t>
  </si>
  <si>
    <t>manche</t>
  </si>
  <si>
    <t>probleme</t>
  </si>
  <si>
    <t>fürchten</t>
  </si>
  <si>
    <t>erste</t>
  </si>
  <si>
    <t>eine</t>
  </si>
  <si>
    <t>w</t>
  </si>
  <si>
    <t>ihrem</t>
  </si>
  <si>
    <t>krank</t>
  </si>
  <si>
    <t>inspiring</t>
  </si>
  <si>
    <t>great</t>
  </si>
  <si>
    <t>turning</t>
  </si>
  <si>
    <t>education</t>
  </si>
  <si>
    <t>invest</t>
  </si>
  <si>
    <t>chinese</t>
  </si>
  <si>
    <t>discussed</t>
  </si>
  <si>
    <t>europa</t>
  </si>
  <si>
    <t>half</t>
  </si>
  <si>
    <t>using</t>
  </si>
  <si>
    <t>d21</t>
  </si>
  <si>
    <t>gewinnen</t>
  </si>
  <si>
    <t>new</t>
  </si>
  <si>
    <t>10</t>
  </si>
  <si>
    <t>artificial</t>
  </si>
  <si>
    <t>aufsichtsrat</t>
  </si>
  <si>
    <t>entrepreneurship</t>
  </si>
  <si>
    <t>take</t>
  </si>
  <si>
    <t>re</t>
  </si>
  <si>
    <t>imagine</t>
  </si>
  <si>
    <t>predict</t>
  </si>
  <si>
    <t>web</t>
  </si>
  <si>
    <t>services</t>
  </si>
  <si>
    <t>separate</t>
  </si>
  <si>
    <t>believe</t>
  </si>
  <si>
    <t>group</t>
  </si>
  <si>
    <t>digital</t>
  </si>
  <si>
    <t>dem</t>
  </si>
  <si>
    <t>ihre</t>
  </si>
  <si>
    <t>deutschland</t>
  </si>
  <si>
    <t>right</t>
  </si>
  <si>
    <t>dann</t>
  </si>
  <si>
    <t>globalen</t>
  </si>
  <si>
    <t>markt</t>
  </si>
  <si>
    <t>neben</t>
  </si>
  <si>
    <t>kostenloser</t>
  </si>
  <si>
    <t>lieferung</t>
  </si>
  <si>
    <t>vielleicht</t>
  </si>
  <si>
    <t>bald</t>
  </si>
  <si>
    <t>krankenversicherung</t>
  </si>
  <si>
    <t>anbietet</t>
  </si>
  <si>
    <t>allem</t>
  </si>
  <si>
    <t>versucht</t>
  </si>
  <si>
    <t>2019</t>
  </si>
  <si>
    <t>prediction</t>
  </si>
  <si>
    <t>et</t>
  </si>
  <si>
    <t>tugba</t>
  </si>
  <si>
    <t>einen</t>
  </si>
  <si>
    <t>discusses</t>
  </si>
  <si>
    <t>global</t>
  </si>
  <si>
    <t>moment</t>
  </si>
  <si>
    <t>chairman</t>
  </si>
  <si>
    <t>fastest</t>
  </si>
  <si>
    <t>growing</t>
  </si>
  <si>
    <t>continues</t>
  </si>
  <si>
    <t>soon</t>
  </si>
  <si>
    <t>third</t>
  </si>
  <si>
    <t>machine</t>
  </si>
  <si>
    <t>combines</t>
  </si>
  <si>
    <t>wird</t>
  </si>
  <si>
    <t>lot</t>
  </si>
  <si>
    <t>issue</t>
  </si>
  <si>
    <t>power</t>
  </si>
  <si>
    <t>mobile</t>
  </si>
  <si>
    <t>f</t>
  </si>
  <si>
    <t>building</t>
  </si>
  <si>
    <t>private</t>
  </si>
  <si>
    <t>label</t>
  </si>
  <si>
    <t>l</t>
  </si>
  <si>
    <t>einer</t>
  </si>
  <si>
    <t>noch</t>
  </si>
  <si>
    <t>founder</t>
  </si>
  <si>
    <t>money</t>
  </si>
  <si>
    <t>knowledge</t>
  </si>
  <si>
    <t>trillion</t>
  </si>
  <si>
    <t>being</t>
  </si>
  <si>
    <t>now</t>
  </si>
  <si>
    <t>human</t>
  </si>
  <si>
    <t>wil</t>
  </si>
  <si>
    <t>closing</t>
  </si>
  <si>
    <t>panel</t>
  </si>
  <si>
    <t>impactos</t>
  </si>
  <si>
    <t>software</t>
  </si>
  <si>
    <t>pünktlich</t>
  </si>
  <si>
    <t>öffentlichen</t>
  </si>
  <si>
    <t>privacy</t>
  </si>
  <si>
    <t>sera</t>
  </si>
  <si>
    <t>bientôt</t>
  </si>
  <si>
    <t>3ème</t>
  </si>
  <si>
    <t>média</t>
  </si>
  <si>
    <t>mondial</t>
  </si>
  <si>
    <t>derrière</t>
  </si>
  <si>
    <t>ses</t>
  </si>
  <si>
    <t>revenus</t>
  </si>
  <si>
    <t>médias</t>
  </si>
  <si>
    <t>sont</t>
  </si>
  <si>
    <t>déjà</t>
  </si>
  <si>
    <t>supérieurs</t>
  </si>
  <si>
    <t>à</t>
  </si>
  <si>
    <t>ceux</t>
  </si>
  <si>
    <t>disabilities</t>
  </si>
  <si>
    <t>disabilityrights</t>
  </si>
  <si>
    <t>awareness</t>
  </si>
  <si>
    <t>employment</t>
  </si>
  <si>
    <t>networking</t>
  </si>
  <si>
    <t>jobseekers</t>
  </si>
  <si>
    <t>neurodiversity</t>
  </si>
  <si>
    <t>connection</t>
  </si>
  <si>
    <t>londonisopen</t>
  </si>
  <si>
    <t>soooooo</t>
  </si>
  <si>
    <t>stolz</t>
  </si>
  <si>
    <t>tekkal</t>
  </si>
  <si>
    <t>unermüdliche</t>
  </si>
  <si>
    <t>arbeit</t>
  </si>
  <si>
    <t>scoringgirls</t>
  </si>
  <si>
    <t>cto</t>
  </si>
  <si>
    <t>müssen</t>
  </si>
  <si>
    <t>froh</t>
  </si>
  <si>
    <t>sein</t>
  </si>
  <si>
    <t>anschluss</t>
  </si>
  <si>
    <t>gänze</t>
  </si>
  <si>
    <t>verlieren</t>
  </si>
  <si>
    <t>unserer</t>
  </si>
  <si>
    <t>gegen</t>
  </si>
  <si>
    <t>computing</t>
  </si>
  <si>
    <t>thank</t>
  </si>
  <si>
    <t>transformation</t>
  </si>
  <si>
    <t>markets</t>
  </si>
  <si>
    <t>conference</t>
  </si>
  <si>
    <t>change</t>
  </si>
  <si>
    <t>d</t>
  </si>
  <si>
    <t>verbannt</t>
  </si>
  <si>
    <t>lack</t>
  </si>
  <si>
    <t>men</t>
  </si>
  <si>
    <t>even</t>
  </si>
  <si>
    <t>left</t>
  </si>
  <si>
    <t>room</t>
  </si>
  <si>
    <t>10years</t>
  </si>
  <si>
    <t>medical</t>
  </si>
  <si>
    <t>drug</t>
  </si>
  <si>
    <t>discovery</t>
  </si>
  <si>
    <t>fda</t>
  </si>
  <si>
    <t>clearance</t>
  </si>
  <si>
    <t>unlocking</t>
  </si>
  <si>
    <t>14</t>
  </si>
  <si>
    <t>internet</t>
  </si>
  <si>
    <t>confident</t>
  </si>
  <si>
    <t>relationship</t>
  </si>
  <si>
    <t>unknown</t>
  </si>
  <si>
    <t>outstanding</t>
  </si>
  <si>
    <t>completely</t>
  </si>
  <si>
    <t>traditional</t>
  </si>
  <si>
    <t>well</t>
  </si>
  <si>
    <t>women</t>
  </si>
  <si>
    <t>consumer</t>
  </si>
  <si>
    <t>keynote</t>
  </si>
  <si>
    <t>twitter</t>
  </si>
  <si>
    <t>stellen</t>
  </si>
  <si>
    <t>computation</t>
  </si>
  <si>
    <t>merger</t>
  </si>
  <si>
    <t>synthetic</t>
  </si>
  <si>
    <t>neurobiology</t>
  </si>
  <si>
    <t>innovation</t>
  </si>
  <si>
    <t>big</t>
  </si>
  <si>
    <t>competitive</t>
  </si>
  <si>
    <t>advantage</t>
  </si>
  <si>
    <t>thanks</t>
  </si>
  <si>
    <t>race</t>
  </si>
  <si>
    <t>dystopian</t>
  </si>
  <si>
    <t>visions</t>
  </si>
  <si>
    <t>assisted</t>
  </si>
  <si>
    <t>emotional</t>
  </si>
  <si>
    <t>analysis</t>
  </si>
  <si>
    <t>students</t>
  </si>
  <si>
    <t>teachers</t>
  </si>
  <si>
    <t>classrooms</t>
  </si>
  <si>
    <t>digitale</t>
  </si>
  <si>
    <t>zukunft</t>
  </si>
  <si>
    <t>digitalisierung</t>
  </si>
  <si>
    <t>schon</t>
  </si>
  <si>
    <t>mal</t>
  </si>
  <si>
    <t>need</t>
  </si>
  <si>
    <t>triunfa</t>
  </si>
  <si>
    <t>más</t>
  </si>
  <si>
    <t>millones</t>
  </si>
  <si>
    <t>30</t>
  </si>
  <si>
    <t>contenido</t>
  </si>
  <si>
    <t>bloomberg</t>
  </si>
  <si>
    <t>genera</t>
  </si>
  <si>
    <t>inteligencia</t>
  </si>
  <si>
    <t>years</t>
  </si>
  <si>
    <t>gt</t>
  </si>
  <si>
    <t>diskussion</t>
  </si>
  <si>
    <t>models</t>
  </si>
  <si>
    <t>visible</t>
  </si>
  <si>
    <t>award</t>
  </si>
  <si>
    <t>meine</t>
  </si>
  <si>
    <t>aber</t>
  </si>
  <si>
    <t>necessarily</t>
  </si>
  <si>
    <t>eigentlich</t>
  </si>
  <si>
    <t>mozilla</t>
  </si>
  <si>
    <t>keine</t>
  </si>
  <si>
    <t>chance</t>
  </si>
  <si>
    <t>trotzdem</t>
  </si>
  <si>
    <t>könnten</t>
  </si>
  <si>
    <t>ihnen</t>
  </si>
  <si>
    <t>nun</t>
  </si>
  <si>
    <t>goldene</t>
  </si>
  <si>
    <t>zeiten</t>
  </si>
  <si>
    <t>bevorstehen</t>
  </si>
  <si>
    <t>fplus</t>
  </si>
  <si>
    <t>presentation</t>
  </si>
  <si>
    <t>comprehensible</t>
  </si>
  <si>
    <t>20</t>
  </si>
  <si>
    <t>sabine</t>
  </si>
  <si>
    <t>eckhardt</t>
  </si>
  <si>
    <t>eb</t>
  </si>
  <si>
    <t>member</t>
  </si>
  <si>
    <t>sales</t>
  </si>
  <si>
    <t>really</t>
  </si>
  <si>
    <t>dangerous</t>
  </si>
  <si>
    <t>situation</t>
  </si>
  <si>
    <t>total</t>
  </si>
  <si>
    <t>loss</t>
  </si>
  <si>
    <t>mutual</t>
  </si>
  <si>
    <t>msc</t>
  </si>
  <si>
    <t>'</t>
  </si>
  <si>
    <t>see</t>
  </si>
  <si>
    <t>climate</t>
  </si>
  <si>
    <t>renewable</t>
  </si>
  <si>
    <t>energy</t>
  </si>
  <si>
    <t>fear</t>
  </si>
  <si>
    <t>pessimism</t>
  </si>
  <si>
    <t>here</t>
  </si>
  <si>
    <t>intelligence</t>
  </si>
  <si>
    <t>probably</t>
  </si>
  <si>
    <t>misnomer</t>
  </si>
  <si>
    <t>actually</t>
  </si>
  <si>
    <t>tool</t>
  </si>
  <si>
    <t>optimizes</t>
  </si>
  <si>
    <t>specific</t>
  </si>
  <si>
    <t>domain</t>
  </si>
  <si>
    <t>against</t>
  </si>
  <si>
    <t>technologies</t>
  </si>
  <si>
    <t>next</t>
  </si>
  <si>
    <t>decade</t>
  </si>
  <si>
    <t>iot</t>
  </si>
  <si>
    <t>3</t>
  </si>
  <si>
    <t>blockchain</t>
  </si>
  <si>
    <t>3d</t>
  </si>
  <si>
    <t>print</t>
  </si>
  <si>
    <t>6</t>
  </si>
  <si>
    <t>autonomous</t>
  </si>
  <si>
    <t>cars</t>
  </si>
  <si>
    <t>7</t>
  </si>
  <si>
    <t>eating</t>
  </si>
  <si>
    <t>andreas</t>
  </si>
  <si>
    <t>kunze</t>
  </si>
  <si>
    <t>alumni</t>
  </si>
  <si>
    <t>talking</t>
  </si>
  <si>
    <t>flo</t>
  </si>
  <si>
    <t>leibert</t>
  </si>
  <si>
    <t>ab</t>
  </si>
  <si>
    <t>realized</t>
  </si>
  <si>
    <t>needed</t>
  </si>
  <si>
    <t>university</t>
  </si>
  <si>
    <t>today</t>
  </si>
  <si>
    <t>done</t>
  </si>
  <si>
    <t>bringing</t>
  </si>
  <si>
    <t>respect</t>
  </si>
  <si>
    <t>product</t>
  </si>
  <si>
    <t>goods</t>
  </si>
  <si>
    <t>coming</t>
  </si>
  <si>
    <t>launching</t>
  </si>
  <si>
    <t>year</t>
  </si>
  <si>
    <t>2009</t>
  </si>
  <si>
    <t>leumi</t>
  </si>
  <si>
    <t>president</t>
  </si>
  <si>
    <t>rakefet</t>
  </si>
  <si>
    <t>russak</t>
  </si>
  <si>
    <t>aminoach</t>
  </si>
  <si>
    <t>speaker</t>
  </si>
  <si>
    <t>weekend</t>
  </si>
  <si>
    <t>abgeräumt</t>
  </si>
  <si>
    <t>fordert</t>
  </si>
  <si>
    <t>zerschlagung</t>
  </si>
  <si>
    <t>mark</t>
  </si>
  <si>
    <t>aus</t>
  </si>
  <si>
    <t>here's</t>
  </si>
  <si>
    <t>link</t>
  </si>
  <si>
    <t>currency</t>
  </si>
  <si>
    <t>blick</t>
  </si>
  <si>
    <t>braucht</t>
  </si>
  <si>
    <t>nigerian</t>
  </si>
  <si>
    <t>invented</t>
  </si>
  <si>
    <t>computer</t>
  </si>
  <si>
    <t>based</t>
  </si>
  <si>
    <t>mice</t>
  </si>
  <si>
    <t>artificialintelligence</t>
  </si>
  <si>
    <t>mein</t>
  </si>
  <si>
    <t>lieblings</t>
  </si>
  <si>
    <t>takeaway</t>
  </si>
  <si>
    <t>vom</t>
  </si>
  <si>
    <t>invention</t>
  </si>
  <si>
    <t>back</t>
  </si>
  <si>
    <t>osh</t>
  </si>
  <si>
    <t>agabi</t>
  </si>
  <si>
    <t>asking</t>
  </si>
  <si>
    <t>humans</t>
  </si>
  <si>
    <t>detect</t>
  </si>
  <si>
    <t>smells</t>
  </si>
  <si>
    <t>haven</t>
  </si>
  <si>
    <t>digitised</t>
  </si>
  <si>
    <t>smell</t>
  </si>
  <si>
    <t>https</t>
  </si>
  <si>
    <t>slow</t>
  </si>
  <si>
    <t>focused</t>
  </si>
  <si>
    <t>enough</t>
  </si>
  <si>
    <t>add</t>
  </si>
  <si>
    <t>giving</t>
  </si>
  <si>
    <t>others</t>
  </si>
  <si>
    <t>crossroads</t>
  </si>
  <si>
    <t>humanity</t>
  </si>
  <si>
    <t>make</t>
  </si>
  <si>
    <t>decisions</t>
  </si>
  <si>
    <t>looking</t>
  </si>
  <si>
    <t>bright</t>
  </si>
  <si>
    <t>different</t>
  </si>
  <si>
    <t>beginning</t>
  </si>
  <si>
    <t>focusing</t>
  </si>
  <si>
    <t>customer</t>
  </si>
  <si>
    <t>tahn</t>
  </si>
  <si>
    <t>sle</t>
  </si>
  <si>
    <t>verhält</t>
  </si>
  <si>
    <t>fahrt</t>
  </si>
  <si>
    <t>autonomen</t>
  </si>
  <si>
    <t>auto</t>
  </si>
  <si>
    <t>wer</t>
  </si>
  <si>
    <t>drin</t>
  </si>
  <si>
    <t>saß</t>
  </si>
  <si>
    <t>spürt</t>
  </si>
  <si>
    <t>sofort</t>
  </si>
  <si>
    <t>kann</t>
  </si>
  <si>
    <t>public</t>
  </si>
  <si>
    <t>administration</t>
  </si>
  <si>
    <t>tasks</t>
  </si>
  <si>
    <t>app</t>
  </si>
  <si>
    <t>2030</t>
  </si>
  <si>
    <t>gorgeous</t>
  </si>
  <si>
    <t>entrepreneurs</t>
  </si>
  <si>
    <t>moderated</t>
  </si>
  <si>
    <t>bodin</t>
  </si>
  <si>
    <t>couret</t>
  </si>
  <si>
    <t>hasle</t>
  </si>
  <si>
    <t>hovstadius</t>
  </si>
  <si>
    <t>jarvinen</t>
  </si>
  <si>
    <t>liebl</t>
  </si>
  <si>
    <t>pfaff</t>
  </si>
  <si>
    <t>rustad</t>
  </si>
  <si>
    <t>goldstaub</t>
  </si>
  <si>
    <t>startups</t>
  </si>
  <si>
    <t>country</t>
  </si>
  <si>
    <t>successful</t>
  </si>
  <si>
    <t>protectionism</t>
  </si>
  <si>
    <t>frank</t>
  </si>
  <si>
    <t>appel</t>
  </si>
  <si>
    <t>business</t>
  </si>
  <si>
    <t>market</t>
  </si>
  <si>
    <t>cap</t>
  </si>
  <si>
    <t>dollars</t>
  </si>
  <si>
    <t>softw</t>
  </si>
  <si>
    <t>positiveres</t>
  </si>
  <si>
    <t>licht</t>
  </si>
  <si>
    <t>interessante</t>
  </si>
  <si>
    <t>positionierung</t>
  </si>
  <si>
    <t>eu</t>
  </si>
  <si>
    <t>sovereignty</t>
  </si>
  <si>
    <t>mackenzie</t>
  </si>
  <si>
    <t>bezos</t>
  </si>
  <si>
    <t>marry</t>
  </si>
  <si>
    <t>legally</t>
  </si>
  <si>
    <t>adopt</t>
  </si>
  <si>
    <t>womenint</t>
  </si>
  <si>
    <t>fifty</t>
  </si>
  <si>
    <t>analyse</t>
  </si>
  <si>
    <t>ersten</t>
  </si>
  <si>
    <t>zwei</t>
  </si>
  <si>
    <t>tage</t>
  </si>
  <si>
    <t>viel</t>
  </si>
  <si>
    <t>mantra</t>
  </si>
  <si>
    <t>optimismus</t>
  </si>
  <si>
    <t>mut</t>
  </si>
  <si>
    <t>wenig</t>
  </si>
  <si>
    <t>aufbruch</t>
  </si>
  <si>
    <t>twice</t>
  </si>
  <si>
    <t>hard</t>
  </si>
  <si>
    <t>proof</t>
  </si>
  <si>
    <t>smart</t>
  </si>
  <si>
    <t>london</t>
  </si>
  <si>
    <t>chairman's</t>
  </si>
  <si>
    <t>vogels</t>
  </si>
  <si>
    <t>yossi</t>
  </si>
  <si>
    <t>vardi</t>
  </si>
  <si>
    <t>let's</t>
  </si>
  <si>
    <t>last</t>
  </si>
  <si>
    <t>oil</t>
  </si>
  <si>
    <t>huge</t>
  </si>
  <si>
    <t>quantities</t>
  </si>
  <si>
    <t>generated</t>
  </si>
  <si>
    <t>used</t>
  </si>
  <si>
    <t>don</t>
  </si>
  <si>
    <t>complete</t>
  </si>
  <si>
    <t>fully</t>
  </si>
  <si>
    <t>given</t>
  </si>
  <si>
    <t>tradeoff</t>
  </si>
  <si>
    <t>between</t>
  </si>
  <si>
    <t>convenience</t>
  </si>
  <si>
    <t>security</t>
  </si>
  <si>
    <t>recap</t>
  </si>
  <si>
    <t>profgalloway's</t>
  </si>
  <si>
    <t>l2_digital's</t>
  </si>
  <si>
    <t>predictions</t>
  </si>
  <si>
    <t>read</t>
  </si>
  <si>
    <t>detail</t>
  </si>
  <si>
    <t>campus</t>
  </si>
  <si>
    <t>lecture</t>
  </si>
  <si>
    <t>zum</t>
  </si>
  <si>
    <t>sehr</t>
  </si>
  <si>
    <t>sachen</t>
  </si>
  <si>
    <t>gute</t>
  </si>
  <si>
    <t>ob</t>
  </si>
  <si>
    <t>night</t>
  </si>
  <si>
    <t>everyone</t>
  </si>
  <si>
    <t>participated</t>
  </si>
  <si>
    <t>look</t>
  </si>
  <si>
    <t>pictures</t>
  </si>
  <si>
    <t>crowd</t>
  </si>
  <si>
    <t>thx</t>
  </si>
  <si>
    <t>teach</t>
  </si>
  <si>
    <t>values</t>
  </si>
  <si>
    <t>excited</t>
  </si>
  <si>
    <t>upcoming</t>
  </si>
  <si>
    <t>conversation</t>
  </si>
  <si>
    <t>jaan</t>
  </si>
  <si>
    <t>tallinn</t>
  </si>
  <si>
    <t>white</t>
  </si>
  <si>
    <t>66</t>
  </si>
  <si>
    <t>brands</t>
  </si>
  <si>
    <t>words</t>
  </si>
  <si>
    <t>line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</si>
  <si>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</si>
  <si>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</si>
  <si>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</si>
  <si>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</si>
  <si>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</si>
  <si>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</si>
  <si>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</si>
  <si>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</si>
  <si>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</si>
  <si>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</si>
  <si>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</si>
  <si>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</si>
  <si>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</si>
  <si>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</si>
  <si>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</si>
  <si>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</si>
  <si>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</si>
  <si>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</si>
  <si>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</si>
  <si>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</si>
  <si>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</si>
  <si>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</si>
  <si>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</si>
  <si>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</si>
  <si>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</si>
  <si>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</si>
  <si>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</si>
  <si>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</si>
  <si>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</si>
  <si>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33, 112, 0</t>
  </si>
  <si>
    <t>66, 95, 0</t>
  </si>
  <si>
    <t>Red</t>
  </si>
  <si>
    <t>G1: bill_gross amazon one s companies u tech founded 1st 2nd</t>
  </si>
  <si>
    <t>G2: dld19 dldconference very much enjoyed sharing stage ajkeen discussion thefutureisasian</t>
  </si>
  <si>
    <t>G3: dld19 neue talk trust rachelbotsman ki brilliant wenn daten öl</t>
  </si>
  <si>
    <t>G4: dld19 amazon facebook profgalloway aws spin talk disruptable industry healthcare</t>
  </si>
  <si>
    <t>G5: ihr auftritt dld19 sie münchen habt sheryl sandberg gemacht nach</t>
  </si>
  <si>
    <t>G6: dld19 dld marketing facebook vor dld2019 munich</t>
  </si>
  <si>
    <t>G7: gabized dld19 diversity tech inspiringfifty dldconference want increase making role</t>
  </si>
  <si>
    <t>G8: silicon onikuo living konikutech future dld19 dldconference neurons konikukore s</t>
  </si>
  <si>
    <t>G9: afrika entwickelt sich einem größten start up hubs welt während</t>
  </si>
  <si>
    <t>G11: ai teach human values excited upcoming conversation dld19 flixrisk founder</t>
  </si>
  <si>
    <t>G12: world really dangerous situation moment total loss mutual trust msc</t>
  </si>
  <si>
    <t>G13: prime während amazon neben video kostenloser lieferung vielleicht bald eine</t>
  </si>
  <si>
    <t>G14: eigentlich haben mozilla co gegen google facebook keine chance trotzdem</t>
  </si>
  <si>
    <t>G15: dld19 10 20 sabine eckhardt eb member sales marketing discusses</t>
  </si>
  <si>
    <t>G16: disabilities disabilityrights awareness employment networking jobseekers neurodiversity connection londonisopen expertpeer</t>
  </si>
  <si>
    <t>G17: tugba sind soooooo stolz dld19 hat tekkal ihre unermüdliche arbeit</t>
  </si>
  <si>
    <t>G18: gewinnen vor europa allem deutschland müssen froh sein anschluss gänze</t>
  </si>
  <si>
    <t>G19: ai world eating watch video andreas kunze ceo alumni wearekonux</t>
  </si>
  <si>
    <t>G20: building re imagine education realized needed completely traditional university today</t>
  </si>
  <si>
    <t>G21: imagine public administration tasks one app want 2030 need start</t>
  </si>
  <si>
    <t>G22: dld19 impactos mkdirecto munich triunfa más 2 5 millones 30</t>
  </si>
  <si>
    <t>G23: work twice hard proof re smart ankitib diversity entrepreneurship dld19</t>
  </si>
  <si>
    <t>G24: dld19 campus lecture sich sehr sachen gute</t>
  </si>
  <si>
    <t>G25: mobile 14 technologies next decade 1 ai 2 iot 3</t>
  </si>
  <si>
    <t>G26: turning money knowledge mein lieblings takeaway vom dld19 invention back</t>
  </si>
  <si>
    <t>G27: digitalisierung verhält sich einer fahrt autonomen auto wer schon mal</t>
  </si>
  <si>
    <t>G28: meine analyse ersten zwei dld19 tage viel mantra optimismus mut</t>
  </si>
  <si>
    <t>G29: work</t>
  </si>
  <si>
    <t>G30: digitale zukunft</t>
  </si>
  <si>
    <t>Autofill Workbook Results</t>
  </si>
  <si>
    <t>Edge Weight▓1▓9▓0▓True▓Green▓Red▓▓Edge Weight▓1▓2▓0▓3▓10▓False▓Edge Weight▓1▓9▓0▓32▓6▓False▓▓0▓0▓0▓True▓Black▓Black▓▓Followers▓0▓490981▓0▓162▓1000▓False▓Followers▓0▓13463246▓0▓100▓70▓False▓▓0▓0▓0▓0▓0▓False▓▓0▓0▓0▓0▓0▓False</t>
  </si>
  <si>
    <t>Subgraph</t>
  </si>
  <si>
    <t>GraphSource░TwitterSearch▓GraphTerm░#DLD19▓ImportDescription░The graph represents a network of 273 Twitter users whose recent tweets contained "#DLD19", or who were replied to or mentioned in those tweets, taken from a data set limited to a maximum of 18,000 tweets.  The network was obtained from Twitter on Tuesday, 22 January 2019 at 21:15 UTC.
The tweets in the network were tweeted over the 11-hour, 14-minute period from Tuesday, 22 January 2019 at 09:48 UTC to Tuesday, 22 January 2019 at 21:03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</si>
</sst>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461889"/>
        <c:axId val="45830410"/>
      </c:barChart>
      <c:catAx>
        <c:axId val="274618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830410"/>
        <c:crosses val="autoZero"/>
        <c:auto val="1"/>
        <c:lblOffset val="100"/>
        <c:noMultiLvlLbl val="0"/>
      </c:catAx>
      <c:valAx>
        <c:axId val="45830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61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820507"/>
        <c:axId val="21275700"/>
      </c:barChart>
      <c:catAx>
        <c:axId val="98205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275700"/>
        <c:crosses val="autoZero"/>
        <c:auto val="1"/>
        <c:lblOffset val="100"/>
        <c:noMultiLvlLbl val="0"/>
      </c:catAx>
      <c:valAx>
        <c:axId val="21275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0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263573"/>
        <c:axId val="45610110"/>
      </c:barChart>
      <c:catAx>
        <c:axId val="572635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610110"/>
        <c:crosses val="autoZero"/>
        <c:auto val="1"/>
        <c:lblOffset val="100"/>
        <c:noMultiLvlLbl val="0"/>
      </c:catAx>
      <c:valAx>
        <c:axId val="45610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63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837807"/>
        <c:axId val="3431400"/>
      </c:barChart>
      <c:catAx>
        <c:axId val="78378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31400"/>
        <c:crosses val="autoZero"/>
        <c:auto val="1"/>
        <c:lblOffset val="100"/>
        <c:noMultiLvlLbl val="0"/>
      </c:catAx>
      <c:valAx>
        <c:axId val="3431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37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882601"/>
        <c:axId val="9507954"/>
      </c:barChart>
      <c:catAx>
        <c:axId val="308826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507954"/>
        <c:crosses val="autoZero"/>
        <c:auto val="1"/>
        <c:lblOffset val="100"/>
        <c:noMultiLvlLbl val="0"/>
      </c:catAx>
      <c:valAx>
        <c:axId val="9507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82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462723"/>
        <c:axId val="31946780"/>
      </c:barChart>
      <c:catAx>
        <c:axId val="184627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946780"/>
        <c:crosses val="autoZero"/>
        <c:auto val="1"/>
        <c:lblOffset val="100"/>
        <c:noMultiLvlLbl val="0"/>
      </c:catAx>
      <c:valAx>
        <c:axId val="31946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62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085565"/>
        <c:axId val="37552358"/>
      </c:barChart>
      <c:catAx>
        <c:axId val="190855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552358"/>
        <c:crosses val="autoZero"/>
        <c:auto val="1"/>
        <c:lblOffset val="100"/>
        <c:noMultiLvlLbl val="0"/>
      </c:catAx>
      <c:valAx>
        <c:axId val="3755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85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426903"/>
        <c:axId val="21842128"/>
      </c:barChart>
      <c:catAx>
        <c:axId val="24269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842128"/>
        <c:crosses val="autoZero"/>
        <c:auto val="1"/>
        <c:lblOffset val="100"/>
        <c:noMultiLvlLbl val="0"/>
      </c:catAx>
      <c:valAx>
        <c:axId val="2184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6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2361425"/>
        <c:axId val="24381914"/>
      </c:barChart>
      <c:catAx>
        <c:axId val="62361425"/>
        <c:scaling>
          <c:orientation val="minMax"/>
        </c:scaling>
        <c:axPos val="b"/>
        <c:delete val="1"/>
        <c:majorTickMark val="out"/>
        <c:minorTickMark val="none"/>
        <c:tickLblPos val="none"/>
        <c:crossAx val="24381914"/>
        <c:crosses val="autoZero"/>
        <c:auto val="1"/>
        <c:lblOffset val="100"/>
        <c:noMultiLvlLbl val="0"/>
      </c:catAx>
      <c:valAx>
        <c:axId val="24381914"/>
        <c:scaling>
          <c:orientation val="minMax"/>
        </c:scaling>
        <c:axPos val="l"/>
        <c:delete val="1"/>
        <c:majorTickMark val="out"/>
        <c:minorTickMark val="none"/>
        <c:tickLblPos val="none"/>
        <c:crossAx val="623614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 Id="rId132" Type="http://schemas.openxmlformats.org/officeDocument/2006/relationships/image" Target="../media/image132.png" /><Relationship Id="rId133" Type="http://schemas.openxmlformats.org/officeDocument/2006/relationships/image" Target="../media/image133.png" /><Relationship Id="rId134" Type="http://schemas.openxmlformats.org/officeDocument/2006/relationships/image" Target="../media/image134.png" /><Relationship Id="rId135" Type="http://schemas.openxmlformats.org/officeDocument/2006/relationships/image" Target="../media/image135.png" /><Relationship Id="rId136" Type="http://schemas.openxmlformats.org/officeDocument/2006/relationships/image" Target="../media/image13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 Id="rId132" Type="http://schemas.openxmlformats.org/officeDocument/2006/relationships/image" Target="../media/image132.png" /><Relationship Id="rId133" Type="http://schemas.openxmlformats.org/officeDocument/2006/relationships/image" Target="../media/image133.png" /><Relationship Id="rId134" Type="http://schemas.openxmlformats.org/officeDocument/2006/relationships/image" Target="../media/image134.png" /><Relationship Id="rId135" Type="http://schemas.openxmlformats.org/officeDocument/2006/relationships/image" Target="../media/image135.png" /><Relationship Id="rId136" Type="http://schemas.openxmlformats.org/officeDocument/2006/relationships/image" Target="../media/image13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_houseofb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systemsc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krey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ehubinitiati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bmwi_bun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achelbotsm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teffidl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woodstock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yanapee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katharinagross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lueducati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fredswanik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munsecconf"/>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econoscrib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isching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p7s1group"/>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r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hangeling_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bill_gros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gpalfing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wern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emundogmb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echtzeitreis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hawarhelp"/>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amuelward_"/>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profgallowa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lintv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ottefre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ignoffpari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ricscher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fzuhr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ak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flixris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rohitshor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pantaloni75"/>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uzehawort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base_campberli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elefonica_d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hansensabin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annet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gabize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petrajenn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tijenonara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sujeetp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gerhardkuern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paolofabrizio71"/>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dldconferenc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wnsgh940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handelsblat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alexdemlin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ndreasofthing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hamy78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rollidrive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nujp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happe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up_nor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holgerschmidt"/>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gidingay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mirjam_stegher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peteraltmai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gruenderszen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onetoone_d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bmz_bund"/>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killersteff"/>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ibcmuench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ext100d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faz_ne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vierzueinser"/>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thiemoheeg"/>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faz_wirtschaf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faz_financ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tuehm"/>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donatoci"/>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czoep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thomasseidler4"/>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singhyuvraj"/>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l2_digital"/>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actual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assanepdx"/>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investors_lif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wangche86322343"/>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hddog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annkristin_s_"/>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annewil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135sar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statistikvirtu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hermannarnol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janinakug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hanjo_gerg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faceboo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ard"/>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faznet"/>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sherylsandberg"/>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andreasboe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judithmwilli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rodopraw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meinmittelstand"/>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syakirharis25"/>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hansaman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burtonle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jamieruss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baldoitaly"/>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scribit_desig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jhernanper"/>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seproh"/>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ramezi"/>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sharmars003"/>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ajkee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paragkhanna"/>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mw_readwrit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ikarabasz"/>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duncancmarti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artuskg"/>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kaibaumgartne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ersinsn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expertpeer"/>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drnic1"/>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aagav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dellis5242681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quizbol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tontxit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johannaxmaria"/>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ankitib"/>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ameliatigg"/>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abdiomartv"/>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_hilonet"/>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wfpinnovat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opheliadero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infoec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biotopiamuseu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ninamoell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andrewmorrisu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cabdeplag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akumamon2"/>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kroker"/>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osk_german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kimjs_coffe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alles_ann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dendrola_gu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openexchange"/>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id4me_or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inspiringfifty"/>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hrfortmann"/>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binita_mp"/>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robertoagodinez"/>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evanspiegel"/>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babun1515"/>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reginakoerner"/>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edu_spano"/>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bcn_digital"/>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francesca_bri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nothing_to_add"/>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digitalnaiv"/>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siamacalexander"/>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mpenae_2"/>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mkdirecto"/>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r1b1vraevgogir3"/>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jpiedrahita"/>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deutschepostdhl"/>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dhlglobal"/>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medien360g"/>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mdrpres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andreasliebl"/>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geo4cast"/>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bodin_ludovic"/>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mikebutch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tabithagold"/>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annemarthine"/>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jarvja"/>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bjornhovstadius"/>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gditom"/>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diegopia"/>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ioggstream"/>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pramakrishn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bweddeling"/>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dalbrecht389"/>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snsadvtg"/>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mediennetzwerkb"/>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aaale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eastofade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michaeljohng"/>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mpaunzrif"/>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glennr1809"/>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fortiss"/>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mpfaff82"/>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ludovicbodi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utum_mu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raquellezuzart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thecreactivis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datenoekonomi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rkeupe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kfw"/>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martingaedt"/>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tmuellerdouglas"/>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ciokurator"/>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veusda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doggonegiir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gnispe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n2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valentinstalf"/>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oxmartinschoo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ian_goldi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albertweng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stephanscherzer"/>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annmettler"/>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konikutech"/>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ismailzai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markon5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befan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212" name="Subgraph-kaidiekmann"/>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110613825"/>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213" name="Subgraph-mrblazingsaddl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214" name="Subgraph-robf1u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215" name="Subgraph-alexkopelyan"/>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216" name="Subgraph-onikuo"/>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217" name="Subgraph-ryanbethencourt"/>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218" name="Subgraph-d_elm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219" name="Subgraph-noodyabdelnou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4280950"/>
          <a:ext cx="723900" cy="476250"/>
        </a:xfrm>
        <a:prstGeom prst="rect">
          <a:avLst/>
        </a:prstGeom>
        <a:ln>
          <a:noFill/>
        </a:ln>
      </xdr:spPr>
    </xdr:pic>
    <xdr:clientData/>
  </xdr:twoCellAnchor>
  <xdr:twoCellAnchor editAs="oneCell">
    <xdr:from>
      <xdr:col>1</xdr:col>
      <xdr:colOff>28575</xdr:colOff>
      <xdr:row>220</xdr:row>
      <xdr:rowOff>28575</xdr:rowOff>
    </xdr:from>
    <xdr:to>
      <xdr:col>1</xdr:col>
      <xdr:colOff>752475</xdr:colOff>
      <xdr:row>220</xdr:row>
      <xdr:rowOff>504825</xdr:rowOff>
    </xdr:to>
    <xdr:pic>
      <xdr:nvPicPr>
        <xdr:cNvPr id="220" name="Subgraph-veryoddreques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4804825"/>
          <a:ext cx="723900" cy="476250"/>
        </a:xfrm>
        <a:prstGeom prst="rect">
          <a:avLst/>
        </a:prstGeom>
        <a:ln>
          <a:noFill/>
        </a:ln>
      </xdr:spPr>
    </xdr:pic>
    <xdr:clientData/>
  </xdr:twoCellAnchor>
  <xdr:twoCellAnchor editAs="oneCell">
    <xdr:from>
      <xdr:col>1</xdr:col>
      <xdr:colOff>28575</xdr:colOff>
      <xdr:row>221</xdr:row>
      <xdr:rowOff>28575</xdr:rowOff>
    </xdr:from>
    <xdr:to>
      <xdr:col>1</xdr:col>
      <xdr:colOff>752475</xdr:colOff>
      <xdr:row>221</xdr:row>
      <xdr:rowOff>504825</xdr:rowOff>
    </xdr:to>
    <xdr:pic>
      <xdr:nvPicPr>
        <xdr:cNvPr id="221" name="Subgraph-pinteres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5328700"/>
          <a:ext cx="723900" cy="476250"/>
        </a:xfrm>
        <a:prstGeom prst="rect">
          <a:avLst/>
        </a:prstGeom>
        <a:ln>
          <a:noFill/>
        </a:ln>
      </xdr:spPr>
    </xdr:pic>
    <xdr:clientData/>
  </xdr:twoCellAnchor>
  <xdr:twoCellAnchor editAs="oneCell">
    <xdr:from>
      <xdr:col>1</xdr:col>
      <xdr:colOff>28575</xdr:colOff>
      <xdr:row>222</xdr:row>
      <xdr:rowOff>28575</xdr:rowOff>
    </xdr:from>
    <xdr:to>
      <xdr:col>1</xdr:col>
      <xdr:colOff>752475</xdr:colOff>
      <xdr:row>222</xdr:row>
      <xdr:rowOff>504825</xdr:rowOff>
    </xdr:to>
    <xdr:pic>
      <xdr:nvPicPr>
        <xdr:cNvPr id="222" name="Subgraph-alaarmbrust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5852575"/>
          <a:ext cx="723900" cy="476250"/>
        </a:xfrm>
        <a:prstGeom prst="rect">
          <a:avLst/>
        </a:prstGeom>
        <a:ln>
          <a:noFill/>
        </a:ln>
      </xdr:spPr>
    </xdr:pic>
    <xdr:clientData/>
  </xdr:twoCellAnchor>
  <xdr:twoCellAnchor editAs="oneCell">
    <xdr:from>
      <xdr:col>1</xdr:col>
      <xdr:colOff>28575</xdr:colOff>
      <xdr:row>223</xdr:row>
      <xdr:rowOff>28575</xdr:rowOff>
    </xdr:from>
    <xdr:to>
      <xdr:col>1</xdr:col>
      <xdr:colOff>752475</xdr:colOff>
      <xdr:row>223</xdr:row>
      <xdr:rowOff>504825</xdr:rowOff>
    </xdr:to>
    <xdr:pic>
      <xdr:nvPicPr>
        <xdr:cNvPr id="223" name="Subgraph-crackr"/>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638175" y="116376450"/>
          <a:ext cx="723900" cy="476250"/>
        </a:xfrm>
        <a:prstGeom prst="rect">
          <a:avLst/>
        </a:prstGeom>
        <a:ln>
          <a:noFill/>
        </a:ln>
      </xdr:spPr>
    </xdr:pic>
    <xdr:clientData/>
  </xdr:twoCellAnchor>
  <xdr:twoCellAnchor editAs="oneCell">
    <xdr:from>
      <xdr:col>1</xdr:col>
      <xdr:colOff>28575</xdr:colOff>
      <xdr:row>224</xdr:row>
      <xdr:rowOff>28575</xdr:rowOff>
    </xdr:from>
    <xdr:to>
      <xdr:col>1</xdr:col>
      <xdr:colOff>752475</xdr:colOff>
      <xdr:row>224</xdr:row>
      <xdr:rowOff>504825</xdr:rowOff>
    </xdr:to>
    <xdr:pic>
      <xdr:nvPicPr>
        <xdr:cNvPr id="224" name="Subgraph-chartwell_idea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900325"/>
          <a:ext cx="723900" cy="476250"/>
        </a:xfrm>
        <a:prstGeom prst="rect">
          <a:avLst/>
        </a:prstGeom>
        <a:ln>
          <a:noFill/>
        </a:ln>
      </xdr:spPr>
    </xdr:pic>
    <xdr:clientData/>
  </xdr:twoCellAnchor>
  <xdr:twoCellAnchor editAs="oneCell">
    <xdr:from>
      <xdr:col>1</xdr:col>
      <xdr:colOff>28575</xdr:colOff>
      <xdr:row>225</xdr:row>
      <xdr:rowOff>28575</xdr:rowOff>
    </xdr:from>
    <xdr:to>
      <xdr:col>1</xdr:col>
      <xdr:colOff>752475</xdr:colOff>
      <xdr:row>225</xdr:row>
      <xdr:rowOff>504825</xdr:rowOff>
    </xdr:to>
    <xdr:pic>
      <xdr:nvPicPr>
        <xdr:cNvPr id="225" name="Subgraph-aaronburke6"/>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7424200"/>
          <a:ext cx="723900" cy="476250"/>
        </a:xfrm>
        <a:prstGeom prst="rect">
          <a:avLst/>
        </a:prstGeom>
        <a:ln>
          <a:noFill/>
        </a:ln>
      </xdr:spPr>
    </xdr:pic>
    <xdr:clientData/>
  </xdr:twoCellAnchor>
  <xdr:twoCellAnchor editAs="oneCell">
    <xdr:from>
      <xdr:col>1</xdr:col>
      <xdr:colOff>28575</xdr:colOff>
      <xdr:row>226</xdr:row>
      <xdr:rowOff>28575</xdr:rowOff>
    </xdr:from>
    <xdr:to>
      <xdr:col>1</xdr:col>
      <xdr:colOff>752475</xdr:colOff>
      <xdr:row>226</xdr:row>
      <xdr:rowOff>504825</xdr:rowOff>
    </xdr:to>
    <xdr:pic>
      <xdr:nvPicPr>
        <xdr:cNvPr id="226" name="Subgraph-redkitesmone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7948075"/>
          <a:ext cx="723900" cy="476250"/>
        </a:xfrm>
        <a:prstGeom prst="rect">
          <a:avLst/>
        </a:prstGeom>
        <a:ln>
          <a:noFill/>
        </a:ln>
      </xdr:spPr>
    </xdr:pic>
    <xdr:clientData/>
  </xdr:twoCellAnchor>
  <xdr:twoCellAnchor editAs="oneCell">
    <xdr:from>
      <xdr:col>1</xdr:col>
      <xdr:colOff>28575</xdr:colOff>
      <xdr:row>227</xdr:row>
      <xdr:rowOff>28575</xdr:rowOff>
    </xdr:from>
    <xdr:to>
      <xdr:col>1</xdr:col>
      <xdr:colOff>752475</xdr:colOff>
      <xdr:row>227</xdr:row>
      <xdr:rowOff>504825</xdr:rowOff>
    </xdr:to>
    <xdr:pic>
      <xdr:nvPicPr>
        <xdr:cNvPr id="227" name="Subgraph-eargollo"/>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638175" y="118471950"/>
          <a:ext cx="723900" cy="476250"/>
        </a:xfrm>
        <a:prstGeom prst="rect">
          <a:avLst/>
        </a:prstGeom>
        <a:ln>
          <a:noFill/>
        </a:ln>
      </xdr:spPr>
    </xdr:pic>
    <xdr:clientData/>
  </xdr:twoCellAnchor>
  <xdr:twoCellAnchor editAs="oneCell">
    <xdr:from>
      <xdr:col>1</xdr:col>
      <xdr:colOff>28575</xdr:colOff>
      <xdr:row>228</xdr:row>
      <xdr:rowOff>28575</xdr:rowOff>
    </xdr:from>
    <xdr:to>
      <xdr:col>1</xdr:col>
      <xdr:colOff>752475</xdr:colOff>
      <xdr:row>228</xdr:row>
      <xdr:rowOff>504825</xdr:rowOff>
    </xdr:to>
    <xdr:pic>
      <xdr:nvPicPr>
        <xdr:cNvPr id="228" name="Subgraph-usv"/>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638175" y="118995825"/>
          <a:ext cx="723900" cy="476250"/>
        </a:xfrm>
        <a:prstGeom prst="rect">
          <a:avLst/>
        </a:prstGeom>
        <a:ln>
          <a:noFill/>
        </a:ln>
      </xdr:spPr>
    </xdr:pic>
    <xdr:clientData/>
  </xdr:twoCellAnchor>
  <xdr:twoCellAnchor editAs="oneCell">
    <xdr:from>
      <xdr:col>1</xdr:col>
      <xdr:colOff>28575</xdr:colOff>
      <xdr:row>229</xdr:row>
      <xdr:rowOff>28575</xdr:rowOff>
    </xdr:from>
    <xdr:to>
      <xdr:col>1</xdr:col>
      <xdr:colOff>752475</xdr:colOff>
      <xdr:row>229</xdr:row>
      <xdr:rowOff>504825</xdr:rowOff>
    </xdr:to>
    <xdr:pic>
      <xdr:nvPicPr>
        <xdr:cNvPr id="229" name="Subgraph-faridm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9519700"/>
          <a:ext cx="723900" cy="476250"/>
        </a:xfrm>
        <a:prstGeom prst="rect">
          <a:avLst/>
        </a:prstGeom>
        <a:ln>
          <a:noFill/>
        </a:ln>
      </xdr:spPr>
    </xdr:pic>
    <xdr:clientData/>
  </xdr:twoCellAnchor>
  <xdr:twoCellAnchor editAs="oneCell">
    <xdr:from>
      <xdr:col>1</xdr:col>
      <xdr:colOff>28575</xdr:colOff>
      <xdr:row>230</xdr:row>
      <xdr:rowOff>28575</xdr:rowOff>
    </xdr:from>
    <xdr:to>
      <xdr:col>1</xdr:col>
      <xdr:colOff>752475</xdr:colOff>
      <xdr:row>230</xdr:row>
      <xdr:rowOff>504825</xdr:rowOff>
    </xdr:to>
    <xdr:pic>
      <xdr:nvPicPr>
        <xdr:cNvPr id="230" name="Subgraph-de_kinemathek"/>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120043575"/>
          <a:ext cx="723900" cy="476250"/>
        </a:xfrm>
        <a:prstGeom prst="rect">
          <a:avLst/>
        </a:prstGeom>
        <a:ln>
          <a:noFill/>
        </a:ln>
      </xdr:spPr>
    </xdr:pic>
    <xdr:clientData/>
  </xdr:twoCellAnchor>
  <xdr:twoCellAnchor editAs="oneCell">
    <xdr:from>
      <xdr:col>1</xdr:col>
      <xdr:colOff>28575</xdr:colOff>
      <xdr:row>231</xdr:row>
      <xdr:rowOff>28575</xdr:rowOff>
    </xdr:from>
    <xdr:to>
      <xdr:col>1</xdr:col>
      <xdr:colOff>752475</xdr:colOff>
      <xdr:row>231</xdr:row>
      <xdr:rowOff>504825</xdr:rowOff>
    </xdr:to>
    <xdr:pic>
      <xdr:nvPicPr>
        <xdr:cNvPr id="231" name="Subgraph-gsohn"/>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120567450"/>
          <a:ext cx="723900" cy="476250"/>
        </a:xfrm>
        <a:prstGeom prst="rect">
          <a:avLst/>
        </a:prstGeom>
        <a:ln>
          <a:noFill/>
        </a:ln>
      </xdr:spPr>
    </xdr:pic>
    <xdr:clientData/>
  </xdr:twoCellAnchor>
  <xdr:twoCellAnchor editAs="oneCell">
    <xdr:from>
      <xdr:col>1</xdr:col>
      <xdr:colOff>28575</xdr:colOff>
      <xdr:row>232</xdr:row>
      <xdr:rowOff>28575</xdr:rowOff>
    </xdr:from>
    <xdr:to>
      <xdr:col>1</xdr:col>
      <xdr:colOff>752475</xdr:colOff>
      <xdr:row>232</xdr:row>
      <xdr:rowOff>504825</xdr:rowOff>
    </xdr:to>
    <xdr:pic>
      <xdr:nvPicPr>
        <xdr:cNvPr id="232" name="Subgraph-multi_streaming"/>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121091325"/>
          <a:ext cx="723900" cy="476250"/>
        </a:xfrm>
        <a:prstGeom prst="rect">
          <a:avLst/>
        </a:prstGeom>
        <a:ln>
          <a:noFill/>
        </a:ln>
      </xdr:spPr>
    </xdr:pic>
    <xdr:clientData/>
  </xdr:twoCellAnchor>
  <xdr:twoCellAnchor editAs="oneCell">
    <xdr:from>
      <xdr:col>1</xdr:col>
      <xdr:colOff>28575</xdr:colOff>
      <xdr:row>233</xdr:row>
      <xdr:rowOff>28575</xdr:rowOff>
    </xdr:from>
    <xdr:to>
      <xdr:col>1</xdr:col>
      <xdr:colOff>752475</xdr:colOff>
      <xdr:row>233</xdr:row>
      <xdr:rowOff>504825</xdr:rowOff>
    </xdr:to>
    <xdr:pic>
      <xdr:nvPicPr>
        <xdr:cNvPr id="233" name="Subgraph-roopeshdhara"/>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638175" y="121615200"/>
          <a:ext cx="723900" cy="476250"/>
        </a:xfrm>
        <a:prstGeom prst="rect">
          <a:avLst/>
        </a:prstGeom>
        <a:ln>
          <a:noFill/>
        </a:ln>
      </xdr:spPr>
    </xdr:pic>
    <xdr:clientData/>
  </xdr:twoCellAnchor>
  <xdr:twoCellAnchor editAs="oneCell">
    <xdr:from>
      <xdr:col>1</xdr:col>
      <xdr:colOff>28575</xdr:colOff>
      <xdr:row>234</xdr:row>
      <xdr:rowOff>28575</xdr:rowOff>
    </xdr:from>
    <xdr:to>
      <xdr:col>1</xdr:col>
      <xdr:colOff>752475</xdr:colOff>
      <xdr:row>234</xdr:row>
      <xdr:rowOff>504825</xdr:rowOff>
    </xdr:to>
    <xdr:pic>
      <xdr:nvPicPr>
        <xdr:cNvPr id="234" name="Subgraph-liberalemoderne"/>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638175" y="122139075"/>
          <a:ext cx="723900" cy="476250"/>
        </a:xfrm>
        <a:prstGeom prst="rect">
          <a:avLst/>
        </a:prstGeom>
        <a:ln>
          <a:noFill/>
        </a:ln>
      </xdr:spPr>
    </xdr:pic>
    <xdr:clientData/>
  </xdr:twoCellAnchor>
  <xdr:twoCellAnchor editAs="oneCell">
    <xdr:from>
      <xdr:col>1</xdr:col>
      <xdr:colOff>28575</xdr:colOff>
      <xdr:row>235</xdr:row>
      <xdr:rowOff>28575</xdr:rowOff>
    </xdr:from>
    <xdr:to>
      <xdr:col>1</xdr:col>
      <xdr:colOff>752475</xdr:colOff>
      <xdr:row>235</xdr:row>
      <xdr:rowOff>504825</xdr:rowOff>
    </xdr:to>
    <xdr:pic>
      <xdr:nvPicPr>
        <xdr:cNvPr id="235" name="Subgraph-minimalstaa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2662950"/>
          <a:ext cx="723900" cy="476250"/>
        </a:xfrm>
        <a:prstGeom prst="rect">
          <a:avLst/>
        </a:prstGeom>
        <a:ln>
          <a:noFill/>
        </a:ln>
      </xdr:spPr>
    </xdr:pic>
    <xdr:clientData/>
  </xdr:twoCellAnchor>
  <xdr:twoCellAnchor editAs="oneCell">
    <xdr:from>
      <xdr:col>1</xdr:col>
      <xdr:colOff>28575</xdr:colOff>
      <xdr:row>236</xdr:row>
      <xdr:rowOff>28575</xdr:rowOff>
    </xdr:from>
    <xdr:to>
      <xdr:col>1</xdr:col>
      <xdr:colOff>752475</xdr:colOff>
      <xdr:row>236</xdr:row>
      <xdr:rowOff>504825</xdr:rowOff>
    </xdr:to>
    <xdr:pic>
      <xdr:nvPicPr>
        <xdr:cNvPr id="236" name="Subgraph-leumiu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3186825"/>
          <a:ext cx="723900" cy="476250"/>
        </a:xfrm>
        <a:prstGeom prst="rect">
          <a:avLst/>
        </a:prstGeom>
        <a:ln>
          <a:noFill/>
        </a:ln>
      </xdr:spPr>
    </xdr:pic>
    <xdr:clientData/>
  </xdr:twoCellAnchor>
  <xdr:twoCellAnchor editAs="oneCell">
    <xdr:from>
      <xdr:col>1</xdr:col>
      <xdr:colOff>28575</xdr:colOff>
      <xdr:row>237</xdr:row>
      <xdr:rowOff>28575</xdr:rowOff>
    </xdr:from>
    <xdr:to>
      <xdr:col>1</xdr:col>
      <xdr:colOff>752475</xdr:colOff>
      <xdr:row>237</xdr:row>
      <xdr:rowOff>504825</xdr:rowOff>
    </xdr:to>
    <xdr:pic>
      <xdr:nvPicPr>
        <xdr:cNvPr id="237" name="Subgraph-digitaltransf11"/>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638175" y="123710700"/>
          <a:ext cx="723900" cy="476250"/>
        </a:xfrm>
        <a:prstGeom prst="rect">
          <a:avLst/>
        </a:prstGeom>
        <a:ln>
          <a:noFill/>
        </a:ln>
      </xdr:spPr>
    </xdr:pic>
    <xdr:clientData/>
  </xdr:twoCellAnchor>
  <xdr:twoCellAnchor editAs="oneCell">
    <xdr:from>
      <xdr:col>1</xdr:col>
      <xdr:colOff>28575</xdr:colOff>
      <xdr:row>238</xdr:row>
      <xdr:rowOff>28575</xdr:rowOff>
    </xdr:from>
    <xdr:to>
      <xdr:col>1</xdr:col>
      <xdr:colOff>752475</xdr:colOff>
      <xdr:row>238</xdr:row>
      <xdr:rowOff>504825</xdr:rowOff>
    </xdr:to>
    <xdr:pic>
      <xdr:nvPicPr>
        <xdr:cNvPr id="238" name="Subgraph-ferran_azna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4234575"/>
          <a:ext cx="723900" cy="476250"/>
        </a:xfrm>
        <a:prstGeom prst="rect">
          <a:avLst/>
        </a:prstGeom>
        <a:ln>
          <a:noFill/>
        </a:ln>
      </xdr:spPr>
    </xdr:pic>
    <xdr:clientData/>
  </xdr:twoCellAnchor>
  <xdr:twoCellAnchor editAs="oneCell">
    <xdr:from>
      <xdr:col>1</xdr:col>
      <xdr:colOff>28575</xdr:colOff>
      <xdr:row>239</xdr:row>
      <xdr:rowOff>28575</xdr:rowOff>
    </xdr:from>
    <xdr:to>
      <xdr:col>1</xdr:col>
      <xdr:colOff>752475</xdr:colOff>
      <xdr:row>239</xdr:row>
      <xdr:rowOff>504825</xdr:rowOff>
    </xdr:to>
    <xdr:pic>
      <xdr:nvPicPr>
        <xdr:cNvPr id="239" name="Subgraph-traiando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4758450"/>
          <a:ext cx="723900" cy="476250"/>
        </a:xfrm>
        <a:prstGeom prst="rect">
          <a:avLst/>
        </a:prstGeom>
        <a:ln>
          <a:noFill/>
        </a:ln>
      </xdr:spPr>
    </xdr:pic>
    <xdr:clientData/>
  </xdr:twoCellAnchor>
  <xdr:twoCellAnchor editAs="oneCell">
    <xdr:from>
      <xdr:col>1</xdr:col>
      <xdr:colOff>28575</xdr:colOff>
      <xdr:row>240</xdr:row>
      <xdr:rowOff>28575</xdr:rowOff>
    </xdr:from>
    <xdr:to>
      <xdr:col>1</xdr:col>
      <xdr:colOff>752475</xdr:colOff>
      <xdr:row>240</xdr:row>
      <xdr:rowOff>504825</xdr:rowOff>
    </xdr:to>
    <xdr:pic>
      <xdr:nvPicPr>
        <xdr:cNvPr id="240" name="Subgraph-thierry_kam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5282325"/>
          <a:ext cx="723900" cy="476250"/>
        </a:xfrm>
        <a:prstGeom prst="rect">
          <a:avLst/>
        </a:prstGeom>
        <a:ln>
          <a:noFill/>
        </a:ln>
      </xdr:spPr>
    </xdr:pic>
    <xdr:clientData/>
  </xdr:twoCellAnchor>
  <xdr:twoCellAnchor editAs="oneCell">
    <xdr:from>
      <xdr:col>1</xdr:col>
      <xdr:colOff>28575</xdr:colOff>
      <xdr:row>241</xdr:row>
      <xdr:rowOff>28575</xdr:rowOff>
    </xdr:from>
    <xdr:to>
      <xdr:col>1</xdr:col>
      <xdr:colOff>752475</xdr:colOff>
      <xdr:row>241</xdr:row>
      <xdr:rowOff>504825</xdr:rowOff>
    </xdr:to>
    <xdr:pic>
      <xdr:nvPicPr>
        <xdr:cNvPr id="241" name="Subgraph-joannashields"/>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638175" y="125806200"/>
          <a:ext cx="723900" cy="476250"/>
        </a:xfrm>
        <a:prstGeom prst="rect">
          <a:avLst/>
        </a:prstGeom>
        <a:ln>
          <a:noFill/>
        </a:ln>
      </xdr:spPr>
    </xdr:pic>
    <xdr:clientData/>
  </xdr:twoCellAnchor>
  <xdr:twoCellAnchor editAs="oneCell">
    <xdr:from>
      <xdr:col>1</xdr:col>
      <xdr:colOff>28575</xdr:colOff>
      <xdr:row>242</xdr:row>
      <xdr:rowOff>28575</xdr:rowOff>
    </xdr:from>
    <xdr:to>
      <xdr:col>1</xdr:col>
      <xdr:colOff>752475</xdr:colOff>
      <xdr:row>242</xdr:row>
      <xdr:rowOff>504825</xdr:rowOff>
    </xdr:to>
    <xdr:pic>
      <xdr:nvPicPr>
        <xdr:cNvPr id="242" name="Subgraph-katharinag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330075"/>
          <a:ext cx="723900" cy="476250"/>
        </a:xfrm>
        <a:prstGeom prst="rect">
          <a:avLst/>
        </a:prstGeom>
        <a:ln>
          <a:noFill/>
        </a:ln>
      </xdr:spPr>
    </xdr:pic>
    <xdr:clientData/>
  </xdr:twoCellAnchor>
  <xdr:twoCellAnchor editAs="oneCell">
    <xdr:from>
      <xdr:col>1</xdr:col>
      <xdr:colOff>28575</xdr:colOff>
      <xdr:row>243</xdr:row>
      <xdr:rowOff>28575</xdr:rowOff>
    </xdr:from>
    <xdr:to>
      <xdr:col>1</xdr:col>
      <xdr:colOff>752475</xdr:colOff>
      <xdr:row>243</xdr:row>
      <xdr:rowOff>504825</xdr:rowOff>
    </xdr:to>
    <xdr:pic>
      <xdr:nvPicPr>
        <xdr:cNvPr id="243" name="Subgraph-stefficzerny"/>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638175" y="126853950"/>
          <a:ext cx="723900" cy="476250"/>
        </a:xfrm>
        <a:prstGeom prst="rect">
          <a:avLst/>
        </a:prstGeom>
        <a:ln>
          <a:noFill/>
        </a:ln>
      </xdr:spPr>
    </xdr:pic>
    <xdr:clientData/>
  </xdr:twoCellAnchor>
  <xdr:twoCellAnchor editAs="oneCell">
    <xdr:from>
      <xdr:col>1</xdr:col>
      <xdr:colOff>28575</xdr:colOff>
      <xdr:row>244</xdr:row>
      <xdr:rowOff>28575</xdr:rowOff>
    </xdr:from>
    <xdr:to>
      <xdr:col>1</xdr:col>
      <xdr:colOff>752475</xdr:colOff>
      <xdr:row>244</xdr:row>
      <xdr:rowOff>504825</xdr:rowOff>
    </xdr:to>
    <xdr:pic>
      <xdr:nvPicPr>
        <xdr:cNvPr id="244" name="Subgraph-heikeriel"/>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638175" y="127377825"/>
          <a:ext cx="723900" cy="476250"/>
        </a:xfrm>
        <a:prstGeom prst="rect">
          <a:avLst/>
        </a:prstGeom>
        <a:ln>
          <a:noFill/>
        </a:ln>
      </xdr:spPr>
    </xdr:pic>
    <xdr:clientData/>
  </xdr:twoCellAnchor>
  <xdr:twoCellAnchor editAs="oneCell">
    <xdr:from>
      <xdr:col>1</xdr:col>
      <xdr:colOff>28575</xdr:colOff>
      <xdr:row>245</xdr:row>
      <xdr:rowOff>28575</xdr:rowOff>
    </xdr:from>
    <xdr:to>
      <xdr:col>1</xdr:col>
      <xdr:colOff>752475</xdr:colOff>
      <xdr:row>245</xdr:row>
      <xdr:rowOff>504825</xdr:rowOff>
    </xdr:to>
    <xdr:pic>
      <xdr:nvPicPr>
        <xdr:cNvPr id="245" name="Subgraph-rosemarymutunke"/>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127901700"/>
          <a:ext cx="723900" cy="476250"/>
        </a:xfrm>
        <a:prstGeom prst="rect">
          <a:avLst/>
        </a:prstGeom>
        <a:ln>
          <a:noFill/>
        </a:ln>
      </xdr:spPr>
    </xdr:pic>
    <xdr:clientData/>
  </xdr:twoCellAnchor>
  <xdr:twoCellAnchor editAs="oneCell">
    <xdr:from>
      <xdr:col>1</xdr:col>
      <xdr:colOff>28575</xdr:colOff>
      <xdr:row>246</xdr:row>
      <xdr:rowOff>28575</xdr:rowOff>
    </xdr:from>
    <xdr:to>
      <xdr:col>1</xdr:col>
      <xdr:colOff>752475</xdr:colOff>
      <xdr:row>246</xdr:row>
      <xdr:rowOff>504825</xdr:rowOff>
    </xdr:to>
    <xdr:pic>
      <xdr:nvPicPr>
        <xdr:cNvPr id="246" name="Subgraph-angelopolott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28425575"/>
          <a:ext cx="723900" cy="476250"/>
        </a:xfrm>
        <a:prstGeom prst="rect">
          <a:avLst/>
        </a:prstGeom>
        <a:ln>
          <a:noFill/>
        </a:ln>
      </xdr:spPr>
    </xdr:pic>
    <xdr:clientData/>
  </xdr:twoCellAnchor>
  <xdr:twoCellAnchor editAs="oneCell">
    <xdr:from>
      <xdr:col>1</xdr:col>
      <xdr:colOff>28575</xdr:colOff>
      <xdr:row>247</xdr:row>
      <xdr:rowOff>28575</xdr:rowOff>
    </xdr:from>
    <xdr:to>
      <xdr:col>1</xdr:col>
      <xdr:colOff>752475</xdr:colOff>
      <xdr:row>247</xdr:row>
      <xdr:rowOff>504825</xdr:rowOff>
    </xdr:to>
    <xdr:pic>
      <xdr:nvPicPr>
        <xdr:cNvPr id="247" name="Subgraph-sharetrustb2b"/>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638175" y="128949450"/>
          <a:ext cx="723900" cy="476250"/>
        </a:xfrm>
        <a:prstGeom prst="rect">
          <a:avLst/>
        </a:prstGeom>
        <a:ln>
          <a:noFill/>
        </a:ln>
      </xdr:spPr>
    </xdr:pic>
    <xdr:clientData/>
  </xdr:twoCellAnchor>
  <xdr:twoCellAnchor editAs="oneCell">
    <xdr:from>
      <xdr:col>1</xdr:col>
      <xdr:colOff>28575</xdr:colOff>
      <xdr:row>248</xdr:row>
      <xdr:rowOff>28575</xdr:rowOff>
    </xdr:from>
    <xdr:to>
      <xdr:col>1</xdr:col>
      <xdr:colOff>752475</xdr:colOff>
      <xdr:row>248</xdr:row>
      <xdr:rowOff>504825</xdr:rowOff>
    </xdr:to>
    <xdr:pic>
      <xdr:nvPicPr>
        <xdr:cNvPr id="248" name="Subgraph-woodgillia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29473325"/>
          <a:ext cx="723900" cy="476250"/>
        </a:xfrm>
        <a:prstGeom prst="rect">
          <a:avLst/>
        </a:prstGeom>
        <a:ln>
          <a:noFill/>
        </a:ln>
      </xdr:spPr>
    </xdr:pic>
    <xdr:clientData/>
  </xdr:twoCellAnchor>
  <xdr:twoCellAnchor editAs="oneCell">
    <xdr:from>
      <xdr:col>1</xdr:col>
      <xdr:colOff>28575</xdr:colOff>
      <xdr:row>249</xdr:row>
      <xdr:rowOff>28575</xdr:rowOff>
    </xdr:from>
    <xdr:to>
      <xdr:col>1</xdr:col>
      <xdr:colOff>752475</xdr:colOff>
      <xdr:row>249</xdr:row>
      <xdr:rowOff>504825</xdr:rowOff>
    </xdr:to>
    <xdr:pic>
      <xdr:nvPicPr>
        <xdr:cNvPr id="249" name="Subgraph-eitdigitalaccel"/>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638175" y="129997200"/>
          <a:ext cx="723900" cy="476250"/>
        </a:xfrm>
        <a:prstGeom prst="rect">
          <a:avLst/>
        </a:prstGeom>
        <a:ln>
          <a:noFill/>
        </a:ln>
      </xdr:spPr>
    </xdr:pic>
    <xdr:clientData/>
  </xdr:twoCellAnchor>
  <xdr:twoCellAnchor editAs="oneCell">
    <xdr:from>
      <xdr:col>1</xdr:col>
      <xdr:colOff>28575</xdr:colOff>
      <xdr:row>250</xdr:row>
      <xdr:rowOff>28575</xdr:rowOff>
    </xdr:from>
    <xdr:to>
      <xdr:col>1</xdr:col>
      <xdr:colOff>752475</xdr:colOff>
      <xdr:row>250</xdr:row>
      <xdr:rowOff>504825</xdr:rowOff>
    </xdr:to>
    <xdr:pic>
      <xdr:nvPicPr>
        <xdr:cNvPr id="250" name="Subgraph-wearekonux"/>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638175" y="130521075"/>
          <a:ext cx="723900" cy="476250"/>
        </a:xfrm>
        <a:prstGeom prst="rect">
          <a:avLst/>
        </a:prstGeom>
        <a:ln>
          <a:noFill/>
        </a:ln>
      </xdr:spPr>
    </xdr:pic>
    <xdr:clientData/>
  </xdr:twoCellAnchor>
  <xdr:twoCellAnchor editAs="oneCell">
    <xdr:from>
      <xdr:col>1</xdr:col>
      <xdr:colOff>28575</xdr:colOff>
      <xdr:row>251</xdr:row>
      <xdr:rowOff>28575</xdr:rowOff>
    </xdr:from>
    <xdr:to>
      <xdr:col>1</xdr:col>
      <xdr:colOff>752475</xdr:colOff>
      <xdr:row>251</xdr:row>
      <xdr:rowOff>504825</xdr:rowOff>
    </xdr:to>
    <xdr:pic>
      <xdr:nvPicPr>
        <xdr:cNvPr id="251" name="Subgraph-mesosphere"/>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638175" y="131044950"/>
          <a:ext cx="723900" cy="476250"/>
        </a:xfrm>
        <a:prstGeom prst="rect">
          <a:avLst/>
        </a:prstGeom>
        <a:ln>
          <a:noFill/>
        </a:ln>
      </xdr:spPr>
    </xdr:pic>
    <xdr:clientData/>
  </xdr:twoCellAnchor>
  <xdr:twoCellAnchor editAs="oneCell">
    <xdr:from>
      <xdr:col>1</xdr:col>
      <xdr:colOff>28575</xdr:colOff>
      <xdr:row>252</xdr:row>
      <xdr:rowOff>28575</xdr:rowOff>
    </xdr:from>
    <xdr:to>
      <xdr:col>1</xdr:col>
      <xdr:colOff>752475</xdr:colOff>
      <xdr:row>252</xdr:row>
      <xdr:rowOff>504825</xdr:rowOff>
    </xdr:to>
    <xdr:pic>
      <xdr:nvPicPr>
        <xdr:cNvPr id="252" name="Subgraph-zuperpi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31568825"/>
          <a:ext cx="723900" cy="476250"/>
        </a:xfrm>
        <a:prstGeom prst="rect">
          <a:avLst/>
        </a:prstGeom>
        <a:ln>
          <a:noFill/>
        </a:ln>
      </xdr:spPr>
    </xdr:pic>
    <xdr:clientData/>
  </xdr:twoCellAnchor>
  <xdr:twoCellAnchor editAs="oneCell">
    <xdr:from>
      <xdr:col>1</xdr:col>
      <xdr:colOff>28575</xdr:colOff>
      <xdr:row>253</xdr:row>
      <xdr:rowOff>28575</xdr:rowOff>
    </xdr:from>
    <xdr:to>
      <xdr:col>1</xdr:col>
      <xdr:colOff>752475</xdr:colOff>
      <xdr:row>253</xdr:row>
      <xdr:rowOff>504825</xdr:rowOff>
    </xdr:to>
    <xdr:pic>
      <xdr:nvPicPr>
        <xdr:cNvPr id="253" name="Subgraph-farbodsaraf"/>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132092700"/>
          <a:ext cx="723900" cy="476250"/>
        </a:xfrm>
        <a:prstGeom prst="rect">
          <a:avLst/>
        </a:prstGeom>
        <a:ln>
          <a:noFill/>
        </a:ln>
      </xdr:spPr>
    </xdr:pic>
    <xdr:clientData/>
  </xdr:twoCellAnchor>
  <xdr:twoCellAnchor editAs="oneCell">
    <xdr:from>
      <xdr:col>1</xdr:col>
      <xdr:colOff>28575</xdr:colOff>
      <xdr:row>254</xdr:row>
      <xdr:rowOff>28575</xdr:rowOff>
    </xdr:from>
    <xdr:to>
      <xdr:col>1</xdr:col>
      <xdr:colOff>752475</xdr:colOff>
      <xdr:row>254</xdr:row>
      <xdr:rowOff>504825</xdr:rowOff>
    </xdr:to>
    <xdr:pic>
      <xdr:nvPicPr>
        <xdr:cNvPr id="254" name="Subgraph-fararizky1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2616575"/>
          <a:ext cx="723900" cy="476250"/>
        </a:xfrm>
        <a:prstGeom prst="rect">
          <a:avLst/>
        </a:prstGeom>
        <a:ln>
          <a:noFill/>
        </a:ln>
      </xdr:spPr>
    </xdr:pic>
    <xdr:clientData/>
  </xdr:twoCellAnchor>
  <xdr:twoCellAnchor editAs="oneCell">
    <xdr:from>
      <xdr:col>1</xdr:col>
      <xdr:colOff>28575</xdr:colOff>
      <xdr:row>255</xdr:row>
      <xdr:rowOff>28575</xdr:rowOff>
    </xdr:from>
    <xdr:to>
      <xdr:col>1</xdr:col>
      <xdr:colOff>752475</xdr:colOff>
      <xdr:row>255</xdr:row>
      <xdr:rowOff>504825</xdr:rowOff>
    </xdr:to>
    <xdr:pic>
      <xdr:nvPicPr>
        <xdr:cNvPr id="255" name="Subgraph-brainlab"/>
        <xdr:cNvPicPr preferRelativeResize="1">
          <a:picLocks noChangeAspect="0"/>
        </xdr:cNvPicPr>
      </xdr:nvPicPr>
      <xdr:blipFill>
        <a:blip r:embed="rId125">
          <a:extLst>
            <a:ext uri="{28A0092B-C50C-407E-A947-70E740481C1C}">
              <a14:useLocalDpi xmlns:a14="http://schemas.microsoft.com/office/drawing/2010/main" val="0"/>
            </a:ext>
          </a:extLst>
        </a:blip>
        <a:stretch>
          <a:fillRect/>
        </a:stretch>
      </xdr:blipFill>
      <xdr:spPr>
        <a:xfrm>
          <a:off x="638175" y="133140450"/>
          <a:ext cx="723900" cy="476250"/>
        </a:xfrm>
        <a:prstGeom prst="rect">
          <a:avLst/>
        </a:prstGeom>
        <a:ln>
          <a:noFill/>
        </a:ln>
      </xdr:spPr>
    </xdr:pic>
    <xdr:clientData/>
  </xdr:twoCellAnchor>
  <xdr:twoCellAnchor editAs="oneCell">
    <xdr:from>
      <xdr:col>1</xdr:col>
      <xdr:colOff>28575</xdr:colOff>
      <xdr:row>256</xdr:row>
      <xdr:rowOff>28575</xdr:rowOff>
    </xdr:from>
    <xdr:to>
      <xdr:col>1</xdr:col>
      <xdr:colOff>752475</xdr:colOff>
      <xdr:row>256</xdr:row>
      <xdr:rowOff>504825</xdr:rowOff>
    </xdr:to>
    <xdr:pic>
      <xdr:nvPicPr>
        <xdr:cNvPr id="256" name="Subgraph-benevolent_ai"/>
        <xdr:cNvPicPr preferRelativeResize="1">
          <a:picLocks noChangeAspect="0"/>
        </xdr:cNvPicPr>
      </xdr:nvPicPr>
      <xdr:blipFill>
        <a:blip r:embed="rId126">
          <a:extLst>
            <a:ext uri="{28A0092B-C50C-407E-A947-70E740481C1C}">
              <a14:useLocalDpi xmlns:a14="http://schemas.microsoft.com/office/drawing/2010/main" val="0"/>
            </a:ext>
          </a:extLst>
        </a:blip>
        <a:stretch>
          <a:fillRect/>
        </a:stretch>
      </xdr:blipFill>
      <xdr:spPr>
        <a:xfrm>
          <a:off x="638175" y="133664325"/>
          <a:ext cx="723900" cy="476250"/>
        </a:xfrm>
        <a:prstGeom prst="rect">
          <a:avLst/>
        </a:prstGeom>
        <a:ln>
          <a:noFill/>
        </a:ln>
      </xdr:spPr>
    </xdr:pic>
    <xdr:clientData/>
  </xdr:twoCellAnchor>
  <xdr:twoCellAnchor editAs="oneCell">
    <xdr:from>
      <xdr:col>1</xdr:col>
      <xdr:colOff>28575</xdr:colOff>
      <xdr:row>257</xdr:row>
      <xdr:rowOff>28575</xdr:rowOff>
    </xdr:from>
    <xdr:to>
      <xdr:col>1</xdr:col>
      <xdr:colOff>752475</xdr:colOff>
      <xdr:row>257</xdr:row>
      <xdr:rowOff>504825</xdr:rowOff>
    </xdr:to>
    <xdr:pic>
      <xdr:nvPicPr>
        <xdr:cNvPr id="257" name="Subgraph-drfluorine"/>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638175" y="134188200"/>
          <a:ext cx="723900" cy="476250"/>
        </a:xfrm>
        <a:prstGeom prst="rect">
          <a:avLst/>
        </a:prstGeom>
        <a:ln>
          <a:noFill/>
        </a:ln>
      </xdr:spPr>
    </xdr:pic>
    <xdr:clientData/>
  </xdr:twoCellAnchor>
  <xdr:twoCellAnchor editAs="oneCell">
    <xdr:from>
      <xdr:col>1</xdr:col>
      <xdr:colOff>28575</xdr:colOff>
      <xdr:row>258</xdr:row>
      <xdr:rowOff>28575</xdr:rowOff>
    </xdr:from>
    <xdr:to>
      <xdr:col>1</xdr:col>
      <xdr:colOff>752475</xdr:colOff>
      <xdr:row>258</xdr:row>
      <xdr:rowOff>504825</xdr:rowOff>
    </xdr:to>
    <xdr:pic>
      <xdr:nvPicPr>
        <xdr:cNvPr id="258" name="Subgraph-socialalex"/>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4712075"/>
          <a:ext cx="723900" cy="476250"/>
        </a:xfrm>
        <a:prstGeom prst="rect">
          <a:avLst/>
        </a:prstGeom>
        <a:ln>
          <a:noFill/>
        </a:ln>
      </xdr:spPr>
    </xdr:pic>
    <xdr:clientData/>
  </xdr:twoCellAnchor>
  <xdr:twoCellAnchor editAs="oneCell">
    <xdr:from>
      <xdr:col>1</xdr:col>
      <xdr:colOff>28575</xdr:colOff>
      <xdr:row>259</xdr:row>
      <xdr:rowOff>28575</xdr:rowOff>
    </xdr:from>
    <xdr:to>
      <xdr:col>1</xdr:col>
      <xdr:colOff>752475</xdr:colOff>
      <xdr:row>259</xdr:row>
      <xdr:rowOff>504825</xdr:rowOff>
    </xdr:to>
    <xdr:pic>
      <xdr:nvPicPr>
        <xdr:cNvPr id="259" name="Subgraph-langenegg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5235950"/>
          <a:ext cx="723900" cy="476250"/>
        </a:xfrm>
        <a:prstGeom prst="rect">
          <a:avLst/>
        </a:prstGeom>
        <a:ln>
          <a:noFill/>
        </a:ln>
      </xdr:spPr>
    </xdr:pic>
    <xdr:clientData/>
  </xdr:twoCellAnchor>
  <xdr:twoCellAnchor editAs="oneCell">
    <xdr:from>
      <xdr:col>1</xdr:col>
      <xdr:colOff>28575</xdr:colOff>
      <xdr:row>260</xdr:row>
      <xdr:rowOff>28575</xdr:rowOff>
    </xdr:from>
    <xdr:to>
      <xdr:col>1</xdr:col>
      <xdr:colOff>752475</xdr:colOff>
      <xdr:row>260</xdr:row>
      <xdr:rowOff>504825</xdr:rowOff>
    </xdr:to>
    <xdr:pic>
      <xdr:nvPicPr>
        <xdr:cNvPr id="260" name="Subgraph-bonnerblogs"/>
        <xdr:cNvPicPr preferRelativeResize="1">
          <a:picLocks noChangeAspect="0"/>
        </xdr:cNvPicPr>
      </xdr:nvPicPr>
      <xdr:blipFill>
        <a:blip r:embed="rId128">
          <a:extLst>
            <a:ext uri="{28A0092B-C50C-407E-A947-70E740481C1C}">
              <a14:useLocalDpi xmlns:a14="http://schemas.microsoft.com/office/drawing/2010/main" val="0"/>
            </a:ext>
          </a:extLst>
        </a:blip>
        <a:stretch>
          <a:fillRect/>
        </a:stretch>
      </xdr:blipFill>
      <xdr:spPr>
        <a:xfrm>
          <a:off x="638175" y="135759825"/>
          <a:ext cx="723900" cy="476250"/>
        </a:xfrm>
        <a:prstGeom prst="rect">
          <a:avLst/>
        </a:prstGeom>
        <a:ln>
          <a:noFill/>
        </a:ln>
      </xdr:spPr>
    </xdr:pic>
    <xdr:clientData/>
  </xdr:twoCellAnchor>
  <xdr:twoCellAnchor editAs="oneCell">
    <xdr:from>
      <xdr:col>1</xdr:col>
      <xdr:colOff>28575</xdr:colOff>
      <xdr:row>261</xdr:row>
      <xdr:rowOff>28575</xdr:rowOff>
    </xdr:from>
    <xdr:to>
      <xdr:col>1</xdr:col>
      <xdr:colOff>752475</xdr:colOff>
      <xdr:row>261</xdr:row>
      <xdr:rowOff>504825</xdr:rowOff>
    </xdr:to>
    <xdr:pic>
      <xdr:nvPicPr>
        <xdr:cNvPr id="261" name="Subgraph-emekaokoye"/>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638175" y="136283700"/>
          <a:ext cx="723900" cy="476250"/>
        </a:xfrm>
        <a:prstGeom prst="rect">
          <a:avLst/>
        </a:prstGeom>
        <a:ln>
          <a:noFill/>
        </a:ln>
      </xdr:spPr>
    </xdr:pic>
    <xdr:clientData/>
  </xdr:twoCellAnchor>
  <xdr:twoCellAnchor editAs="oneCell">
    <xdr:from>
      <xdr:col>1</xdr:col>
      <xdr:colOff>28575</xdr:colOff>
      <xdr:row>262</xdr:row>
      <xdr:rowOff>28575</xdr:rowOff>
    </xdr:from>
    <xdr:to>
      <xdr:col>1</xdr:col>
      <xdr:colOff>752475</xdr:colOff>
      <xdr:row>262</xdr:row>
      <xdr:rowOff>504825</xdr:rowOff>
    </xdr:to>
    <xdr:pic>
      <xdr:nvPicPr>
        <xdr:cNvPr id="262" name="Subgraph-casteandres93"/>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807575"/>
          <a:ext cx="723900" cy="476250"/>
        </a:xfrm>
        <a:prstGeom prst="rect">
          <a:avLst/>
        </a:prstGeom>
        <a:ln>
          <a:noFill/>
        </a:ln>
      </xdr:spPr>
    </xdr:pic>
    <xdr:clientData/>
  </xdr:twoCellAnchor>
  <xdr:twoCellAnchor editAs="oneCell">
    <xdr:from>
      <xdr:col>1</xdr:col>
      <xdr:colOff>28575</xdr:colOff>
      <xdr:row>263</xdr:row>
      <xdr:rowOff>28575</xdr:rowOff>
    </xdr:from>
    <xdr:to>
      <xdr:col>1</xdr:col>
      <xdr:colOff>752475</xdr:colOff>
      <xdr:row>263</xdr:row>
      <xdr:rowOff>504825</xdr:rowOff>
    </xdr:to>
    <xdr:pic>
      <xdr:nvPicPr>
        <xdr:cNvPr id="263" name="Subgraph-idealab"/>
        <xdr:cNvPicPr preferRelativeResize="1">
          <a:picLocks noChangeAspect="0"/>
        </xdr:cNvPicPr>
      </xdr:nvPicPr>
      <xdr:blipFill>
        <a:blip r:embed="rId130">
          <a:extLst>
            <a:ext uri="{28A0092B-C50C-407E-A947-70E740481C1C}">
              <a14:useLocalDpi xmlns:a14="http://schemas.microsoft.com/office/drawing/2010/main" val="0"/>
            </a:ext>
          </a:extLst>
        </a:blip>
        <a:stretch>
          <a:fillRect/>
        </a:stretch>
      </xdr:blipFill>
      <xdr:spPr>
        <a:xfrm>
          <a:off x="638175" y="137331450"/>
          <a:ext cx="723900" cy="476250"/>
        </a:xfrm>
        <a:prstGeom prst="rect">
          <a:avLst/>
        </a:prstGeom>
        <a:ln>
          <a:noFill/>
        </a:ln>
      </xdr:spPr>
    </xdr:pic>
    <xdr:clientData/>
  </xdr:twoCellAnchor>
  <xdr:twoCellAnchor editAs="oneCell">
    <xdr:from>
      <xdr:col>1</xdr:col>
      <xdr:colOff>28575</xdr:colOff>
      <xdr:row>264</xdr:row>
      <xdr:rowOff>28575</xdr:rowOff>
    </xdr:from>
    <xdr:to>
      <xdr:col>1</xdr:col>
      <xdr:colOff>752475</xdr:colOff>
      <xdr:row>264</xdr:row>
      <xdr:rowOff>504825</xdr:rowOff>
    </xdr:to>
    <xdr:pic>
      <xdr:nvPicPr>
        <xdr:cNvPr id="264" name="Subgraph-imagine_garden"/>
        <xdr:cNvPicPr preferRelativeResize="1">
          <a:picLocks noChangeAspect="0"/>
        </xdr:cNvPicPr>
      </xdr:nvPicPr>
      <xdr:blipFill>
        <a:blip r:embed="rId131">
          <a:extLst>
            <a:ext uri="{28A0092B-C50C-407E-A947-70E740481C1C}">
              <a14:useLocalDpi xmlns:a14="http://schemas.microsoft.com/office/drawing/2010/main" val="0"/>
            </a:ext>
          </a:extLst>
        </a:blip>
        <a:stretch>
          <a:fillRect/>
        </a:stretch>
      </xdr:blipFill>
      <xdr:spPr>
        <a:xfrm>
          <a:off x="638175" y="137855325"/>
          <a:ext cx="723900" cy="476250"/>
        </a:xfrm>
        <a:prstGeom prst="rect">
          <a:avLst/>
        </a:prstGeom>
        <a:ln>
          <a:noFill/>
        </a:ln>
      </xdr:spPr>
    </xdr:pic>
    <xdr:clientData/>
  </xdr:twoCellAnchor>
  <xdr:twoCellAnchor editAs="oneCell">
    <xdr:from>
      <xdr:col>1</xdr:col>
      <xdr:colOff>28575</xdr:colOff>
      <xdr:row>265</xdr:row>
      <xdr:rowOff>28575</xdr:rowOff>
    </xdr:from>
    <xdr:to>
      <xdr:col>1</xdr:col>
      <xdr:colOff>752475</xdr:colOff>
      <xdr:row>265</xdr:row>
      <xdr:rowOff>504825</xdr:rowOff>
    </xdr:to>
    <xdr:pic>
      <xdr:nvPicPr>
        <xdr:cNvPr id="265" name="Subgraph-sturodnic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38379200"/>
          <a:ext cx="723900" cy="476250"/>
        </a:xfrm>
        <a:prstGeom prst="rect">
          <a:avLst/>
        </a:prstGeom>
        <a:ln>
          <a:noFill/>
        </a:ln>
      </xdr:spPr>
    </xdr:pic>
    <xdr:clientData/>
  </xdr:twoCellAnchor>
  <xdr:twoCellAnchor editAs="oneCell">
    <xdr:from>
      <xdr:col>1</xdr:col>
      <xdr:colOff>28575</xdr:colOff>
      <xdr:row>266</xdr:row>
      <xdr:rowOff>28575</xdr:rowOff>
    </xdr:from>
    <xdr:to>
      <xdr:col>1</xdr:col>
      <xdr:colOff>752475</xdr:colOff>
      <xdr:row>266</xdr:row>
      <xdr:rowOff>504825</xdr:rowOff>
    </xdr:to>
    <xdr:pic>
      <xdr:nvPicPr>
        <xdr:cNvPr id="266" name="Subgraph-vc_watch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8903075"/>
          <a:ext cx="723900" cy="476250"/>
        </a:xfrm>
        <a:prstGeom prst="rect">
          <a:avLst/>
        </a:prstGeom>
        <a:ln>
          <a:noFill/>
        </a:ln>
      </xdr:spPr>
    </xdr:pic>
    <xdr:clientData/>
  </xdr:twoCellAnchor>
  <xdr:twoCellAnchor editAs="oneCell">
    <xdr:from>
      <xdr:col>1</xdr:col>
      <xdr:colOff>28575</xdr:colOff>
      <xdr:row>267</xdr:row>
      <xdr:rowOff>28575</xdr:rowOff>
    </xdr:from>
    <xdr:to>
      <xdr:col>1</xdr:col>
      <xdr:colOff>752475</xdr:colOff>
      <xdr:row>267</xdr:row>
      <xdr:rowOff>504825</xdr:rowOff>
    </xdr:to>
    <xdr:pic>
      <xdr:nvPicPr>
        <xdr:cNvPr id="267" name="Subgraph-bruskosk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9426950"/>
          <a:ext cx="723900" cy="476250"/>
        </a:xfrm>
        <a:prstGeom prst="rect">
          <a:avLst/>
        </a:prstGeom>
        <a:ln>
          <a:noFill/>
        </a:ln>
      </xdr:spPr>
    </xdr:pic>
    <xdr:clientData/>
  </xdr:twoCellAnchor>
  <xdr:twoCellAnchor editAs="oneCell">
    <xdr:from>
      <xdr:col>1</xdr:col>
      <xdr:colOff>28575</xdr:colOff>
      <xdr:row>268</xdr:row>
      <xdr:rowOff>28575</xdr:rowOff>
    </xdr:from>
    <xdr:to>
      <xdr:col>1</xdr:col>
      <xdr:colOff>752475</xdr:colOff>
      <xdr:row>268</xdr:row>
      <xdr:rowOff>504825</xdr:rowOff>
    </xdr:to>
    <xdr:pic>
      <xdr:nvPicPr>
        <xdr:cNvPr id="268" name="Subgraph-jungesforum"/>
        <xdr:cNvPicPr preferRelativeResize="1">
          <a:picLocks noChangeAspect="0"/>
        </xdr:cNvPicPr>
      </xdr:nvPicPr>
      <xdr:blipFill>
        <a:blip r:embed="rId132">
          <a:extLst>
            <a:ext uri="{28A0092B-C50C-407E-A947-70E740481C1C}">
              <a14:useLocalDpi xmlns:a14="http://schemas.microsoft.com/office/drawing/2010/main" val="0"/>
            </a:ext>
          </a:extLst>
        </a:blip>
        <a:stretch>
          <a:fillRect/>
        </a:stretch>
      </xdr:blipFill>
      <xdr:spPr>
        <a:xfrm>
          <a:off x="638175" y="139950825"/>
          <a:ext cx="723900" cy="476250"/>
        </a:xfrm>
        <a:prstGeom prst="rect">
          <a:avLst/>
        </a:prstGeom>
        <a:ln>
          <a:noFill/>
        </a:ln>
      </xdr:spPr>
    </xdr:pic>
    <xdr:clientData/>
  </xdr:twoCellAnchor>
  <xdr:twoCellAnchor editAs="oneCell">
    <xdr:from>
      <xdr:col>1</xdr:col>
      <xdr:colOff>28575</xdr:colOff>
      <xdr:row>269</xdr:row>
      <xdr:rowOff>28575</xdr:rowOff>
    </xdr:from>
    <xdr:to>
      <xdr:col>1</xdr:col>
      <xdr:colOff>752475</xdr:colOff>
      <xdr:row>269</xdr:row>
      <xdr:rowOff>504825</xdr:rowOff>
    </xdr:to>
    <xdr:pic>
      <xdr:nvPicPr>
        <xdr:cNvPr id="269" name="Subgraph-is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0474700"/>
          <a:ext cx="723900" cy="476250"/>
        </a:xfrm>
        <a:prstGeom prst="rect">
          <a:avLst/>
        </a:prstGeom>
        <a:ln>
          <a:noFill/>
        </a:ln>
      </xdr:spPr>
    </xdr:pic>
    <xdr:clientData/>
  </xdr:twoCellAnchor>
  <xdr:twoCellAnchor editAs="oneCell">
    <xdr:from>
      <xdr:col>1</xdr:col>
      <xdr:colOff>28575</xdr:colOff>
      <xdr:row>270</xdr:row>
      <xdr:rowOff>28575</xdr:rowOff>
    </xdr:from>
    <xdr:to>
      <xdr:col>1</xdr:col>
      <xdr:colOff>752475</xdr:colOff>
      <xdr:row>270</xdr:row>
      <xdr:rowOff>504825</xdr:rowOff>
    </xdr:to>
    <xdr:pic>
      <xdr:nvPicPr>
        <xdr:cNvPr id="270" name="Subgraph-sean_lyons"/>
        <xdr:cNvPicPr preferRelativeResize="1">
          <a:picLocks noChangeAspect="0"/>
        </xdr:cNvPicPr>
      </xdr:nvPicPr>
      <xdr:blipFill>
        <a:blip r:embed="rId133">
          <a:extLst>
            <a:ext uri="{28A0092B-C50C-407E-A947-70E740481C1C}">
              <a14:useLocalDpi xmlns:a14="http://schemas.microsoft.com/office/drawing/2010/main" val="0"/>
            </a:ext>
          </a:extLst>
        </a:blip>
        <a:stretch>
          <a:fillRect/>
        </a:stretch>
      </xdr:blipFill>
      <xdr:spPr>
        <a:xfrm>
          <a:off x="638175" y="140998575"/>
          <a:ext cx="723900" cy="476250"/>
        </a:xfrm>
        <a:prstGeom prst="rect">
          <a:avLst/>
        </a:prstGeom>
        <a:ln>
          <a:noFill/>
        </a:ln>
      </xdr:spPr>
    </xdr:pic>
    <xdr:clientData/>
  </xdr:twoCellAnchor>
  <xdr:twoCellAnchor editAs="oneCell">
    <xdr:from>
      <xdr:col>1</xdr:col>
      <xdr:colOff>28575</xdr:colOff>
      <xdr:row>271</xdr:row>
      <xdr:rowOff>28575</xdr:rowOff>
    </xdr:from>
    <xdr:to>
      <xdr:col>1</xdr:col>
      <xdr:colOff>752475</xdr:colOff>
      <xdr:row>271</xdr:row>
      <xdr:rowOff>504825</xdr:rowOff>
    </xdr:to>
    <xdr:pic>
      <xdr:nvPicPr>
        <xdr:cNvPr id="271" name="Subgraph-ludgerkm"/>
        <xdr:cNvPicPr preferRelativeResize="1">
          <a:picLocks noChangeAspect="0"/>
        </xdr:cNvPicPr>
      </xdr:nvPicPr>
      <xdr:blipFill>
        <a:blip r:embed="rId134">
          <a:extLst>
            <a:ext uri="{28A0092B-C50C-407E-A947-70E740481C1C}">
              <a14:useLocalDpi xmlns:a14="http://schemas.microsoft.com/office/drawing/2010/main" val="0"/>
            </a:ext>
          </a:extLst>
        </a:blip>
        <a:stretch>
          <a:fillRect/>
        </a:stretch>
      </xdr:blipFill>
      <xdr:spPr>
        <a:xfrm>
          <a:off x="638175" y="141522450"/>
          <a:ext cx="723900" cy="476250"/>
        </a:xfrm>
        <a:prstGeom prst="rect">
          <a:avLst/>
        </a:prstGeom>
        <a:ln>
          <a:noFill/>
        </a:ln>
      </xdr:spPr>
    </xdr:pic>
    <xdr:clientData/>
  </xdr:twoCellAnchor>
  <xdr:twoCellAnchor editAs="oneCell">
    <xdr:from>
      <xdr:col>1</xdr:col>
      <xdr:colOff>28575</xdr:colOff>
      <xdr:row>272</xdr:row>
      <xdr:rowOff>28575</xdr:rowOff>
    </xdr:from>
    <xdr:to>
      <xdr:col>1</xdr:col>
      <xdr:colOff>752475</xdr:colOff>
      <xdr:row>272</xdr:row>
      <xdr:rowOff>504825</xdr:rowOff>
    </xdr:to>
    <xdr:pic>
      <xdr:nvPicPr>
        <xdr:cNvPr id="272" name="Subgraph-ibmresearch"/>
        <xdr:cNvPicPr preferRelativeResize="1">
          <a:picLocks noChangeAspect="0"/>
        </xdr:cNvPicPr>
      </xdr:nvPicPr>
      <xdr:blipFill>
        <a:blip r:embed="rId135">
          <a:extLst>
            <a:ext uri="{28A0092B-C50C-407E-A947-70E740481C1C}">
              <a14:useLocalDpi xmlns:a14="http://schemas.microsoft.com/office/drawing/2010/main" val="0"/>
            </a:ext>
          </a:extLst>
        </a:blip>
        <a:stretch>
          <a:fillRect/>
        </a:stretch>
      </xdr:blipFill>
      <xdr:spPr>
        <a:xfrm>
          <a:off x="638175" y="142046325"/>
          <a:ext cx="723900" cy="476250"/>
        </a:xfrm>
        <a:prstGeom prst="rect">
          <a:avLst/>
        </a:prstGeom>
        <a:ln>
          <a:noFill/>
        </a:ln>
      </xdr:spPr>
    </xdr:pic>
    <xdr:clientData/>
  </xdr:twoCellAnchor>
  <xdr:twoCellAnchor editAs="oneCell">
    <xdr:from>
      <xdr:col>1</xdr:col>
      <xdr:colOff>28575</xdr:colOff>
      <xdr:row>273</xdr:row>
      <xdr:rowOff>28575</xdr:rowOff>
    </xdr:from>
    <xdr:to>
      <xdr:col>1</xdr:col>
      <xdr:colOff>752475</xdr:colOff>
      <xdr:row>273</xdr:row>
      <xdr:rowOff>504825</xdr:rowOff>
    </xdr:to>
    <xdr:pic>
      <xdr:nvPicPr>
        <xdr:cNvPr id="273" name="Subgraph-lynnkesterson"/>
        <xdr:cNvPicPr preferRelativeResize="1">
          <a:picLocks noChangeAspect="0"/>
        </xdr:cNvPicPr>
      </xdr:nvPicPr>
      <xdr:blipFill>
        <a:blip r:embed="rId136">
          <a:extLst>
            <a:ext uri="{28A0092B-C50C-407E-A947-70E740481C1C}">
              <a14:useLocalDpi xmlns:a14="http://schemas.microsoft.com/office/drawing/2010/main" val="0"/>
            </a:ext>
          </a:extLst>
        </a:blip>
        <a:stretch>
          <a:fillRect/>
        </a:stretch>
      </xdr:blipFill>
      <xdr:spPr>
        <a:xfrm>
          <a:off x="638175" y="142570200"/>
          <a:ext cx="723900" cy="476250"/>
        </a:xfrm>
        <a:prstGeom prst="rect">
          <a:avLst/>
        </a:prstGeom>
        <a:ln>
          <a:noFill/>
        </a:ln>
      </xdr:spPr>
    </xdr:pic>
    <xdr:clientData/>
  </xdr:twoCellAnchor>
  <xdr:twoCellAnchor editAs="oneCell">
    <xdr:from>
      <xdr:col>1</xdr:col>
      <xdr:colOff>28575</xdr:colOff>
      <xdr:row>274</xdr:row>
      <xdr:rowOff>28575</xdr:rowOff>
    </xdr:from>
    <xdr:to>
      <xdr:col>1</xdr:col>
      <xdr:colOff>752475</xdr:colOff>
      <xdr:row>274</xdr:row>
      <xdr:rowOff>504825</xdr:rowOff>
    </xdr:to>
    <xdr:pic>
      <xdr:nvPicPr>
        <xdr:cNvPr id="274" name="Subgraph-wabm7"/>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43094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90" totalsRowShown="0" headerRowDxfId="427" dataDxfId="426">
  <autoFilter ref="A2:BL390"/>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4" totalsRowShown="0" headerRowDxfId="297" dataDxfId="296">
  <autoFilter ref="A2:C44"/>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9" totalsRowShown="0" headerRowDxfId="167" dataDxfId="166">
  <autoFilter ref="A66:V69"/>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V82" totalsRowShown="0" headerRowDxfId="164" dataDxfId="163">
  <autoFilter ref="A72:V82"/>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V95" totalsRowShown="0" headerRowDxfId="117" dataDxfId="116">
  <autoFilter ref="A85:V95"/>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5" totalsRowShown="0" headerRowDxfId="374" dataDxfId="373">
  <autoFilter ref="A2:BT275"/>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94" totalsRowShown="0" headerRowDxfId="82" dataDxfId="81">
  <autoFilter ref="A1:G1394"/>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445" totalsRowShown="0" headerRowDxfId="73" dataDxfId="72">
  <autoFilter ref="A1:L144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331">
  <autoFilter ref="A2:AO32"/>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4" totalsRowShown="0" headerRowDxfId="328" dataDxfId="327">
  <autoFilter ref="A1:C27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edium.com/m/global-identity?redirectUrl=https%3A%2F%2Fjournalofbeautifulbusiness.com%2Fthe-state-of-artificial-intelligence-8df0ed358547" TargetMode="External" /><Relationship Id="rId2" Type="http://schemas.openxmlformats.org/officeDocument/2006/relationships/hyperlink" Target="https://medium.com/m/global-identity?redirectUrl=https%3A%2F%2Fjournalofbeautifulbusiness.com%2Fthe-state-of-artificial-intelligence-8df0ed358547" TargetMode="External" /><Relationship Id="rId3" Type="http://schemas.openxmlformats.org/officeDocument/2006/relationships/hyperlink" Target="https://www.de-hub.de/blog/d/digital-hub-initiative-pitch-night-2019/" TargetMode="External" /><Relationship Id="rId4" Type="http://schemas.openxmlformats.org/officeDocument/2006/relationships/hyperlink" Target="https://www.youtube.com/watch?v=TtY-NrGAtDM&amp;feature=youtu.be" TargetMode="External" /><Relationship Id="rId5" Type="http://schemas.openxmlformats.org/officeDocument/2006/relationships/hyperlink" Target="https://www.youtube.com/watch?v=TtY-NrGAtDM&amp;feature=youtu.be" TargetMode="External" /><Relationship Id="rId6" Type="http://schemas.openxmlformats.org/officeDocument/2006/relationships/hyperlink" Target="https://dld-conference.com/" TargetMode="External" /><Relationship Id="rId7" Type="http://schemas.openxmlformats.org/officeDocument/2006/relationships/hyperlink" Target="https://medium.com/m/global-identity?redirectUrl=https%3A%2F%2Fjournalofbeautifulbusiness.com%2Fthe-state-of-artificial-intelligence-8df0ed358547" TargetMode="External" /><Relationship Id="rId8" Type="http://schemas.openxmlformats.org/officeDocument/2006/relationships/hyperlink" Target="https://basecamp.telefonica.de/event/dld-konferenz-2019-datentransparenz-und-privatsphaere-sind-europas-staerken/" TargetMode="External" /><Relationship Id="rId9" Type="http://schemas.openxmlformats.org/officeDocument/2006/relationships/hyperlink" Target="https://twitter.com/Text100de/status/1087631779312427008" TargetMode="External" /><Relationship Id="rId10" Type="http://schemas.openxmlformats.org/officeDocument/2006/relationships/hyperlink" Target="https://www.faz.net/membership/premium?redirectUrl=L2FrdHVlbGwvd2lydHNjaGFmdC9uZXR6a29uZmVyZW56LWRsZC93aWUtbW96aWxsYS11bmQtY28tZ2VnZW4tZ29vZ2xlLXVuZC1mYWNlYm9vay1iZXN0ZWhlbi0xNTk5NDQwOC5odG1sP3ByZW1pdW0=" TargetMode="External" /><Relationship Id="rId11" Type="http://schemas.openxmlformats.org/officeDocument/2006/relationships/hyperlink" Target="https://www.faz.net/membership/premium?redirectUrl=L2FrdHVlbGwvd2lydHNjaGFmdC9uZXR6a29uZmVyZW56LWRsZC93aWUtbW96aWxsYS11bmQtY28tZ2VnZW4tZ29vZ2xlLXVuZC1mYWNlYm9vay1iZXN0ZWhlbi0xNTk5NDQwOC5odG1sP3ByZW1pdW0=" TargetMode="External" /><Relationship Id="rId12" Type="http://schemas.openxmlformats.org/officeDocument/2006/relationships/hyperlink" Target="https://www.faz.net/membership/premium?redirectUrl=L2FrdHVlbGwvd2lydHNjaGFmdC9uZXR6a29uZmVyZW56LWRsZC93aWUtbW96aWxsYS11bmQtY28tZ2VnZW4tZ29vZ2xlLXVuZC1mYWNlYm9vay1iZXN0ZWhlbi0xNTk5NDQwOC5odG1sP3ByZW1pdW0=" TargetMode="External" /><Relationship Id="rId13" Type="http://schemas.openxmlformats.org/officeDocument/2006/relationships/hyperlink" Target="https://www.faz.net/membership/premium?redirectUrl=L2FrdHVlbGwvd2lydHNjaGFmdC9uZXR6a29uZmVyZW56LWRsZC93aWUtbW96aWxsYS11bmQtY28tZ2VnZW4tZ29vZ2xlLXVuZC1mYWNlYm9vay1iZXN0ZWhlbi0xNTk5NDQwOC5odG1sP3ByZW1pdW0=" TargetMode="External" /><Relationship Id="rId14" Type="http://schemas.openxmlformats.org/officeDocument/2006/relationships/hyperlink" Target="https://www.faz.net/membership/premium?redirectUrl=L2FrdHVlbGwvd2lydHNjaGFmdC9uZXR6a29uZmVyZW56LWRsZC93aWUtbW96aWxsYS11bmQtY28tZ2VnZW4tZ29vZ2xlLXVuZC1mYWNlYm9vay1iZXN0ZWhlbi0xNTk5NDQwOC5odG1sP3ByZW1pdW0=" TargetMode="External" /><Relationship Id="rId15" Type="http://schemas.openxmlformats.org/officeDocument/2006/relationships/hyperlink" Target="https://www.faz.net/membership/premium?redirectUrl=L2FrdHVlbGwvd2lydHNjaGFmdC9uZXR6a29uZmVyZW56LWRsZC93aWUtbW96aWxsYS11bmQtY28tZ2VnZW4tZ29vZ2xlLXVuZC1mYWNlYm9vay1iZXN0ZWhlbi0xNTk5NDQwOC5odG1sP3ByZW1pdW0=" TargetMode="External" /><Relationship Id="rId16" Type="http://schemas.openxmlformats.org/officeDocument/2006/relationships/hyperlink" Target="https://twitter.com/czoeps/status/1087318104588386304" TargetMode="External" /><Relationship Id="rId17" Type="http://schemas.openxmlformats.org/officeDocument/2006/relationships/hyperlink" Target="https://www.l2inc.com/daily-insights/no-mercy-no-malice/2019-predictions" TargetMode="External" /><Relationship Id="rId18" Type="http://schemas.openxmlformats.org/officeDocument/2006/relationships/hyperlink" Target="https://www.l2inc.com/daily-insights/no-mercy-no-malice/2019-predictions" TargetMode="External" /><Relationship Id="rId19" Type="http://schemas.openxmlformats.org/officeDocument/2006/relationships/hyperlink" Target="https://www.l2inc.com/daily-insights/no-mercy-no-malice/2019-predictions" TargetMode="External" /><Relationship Id="rId20" Type="http://schemas.openxmlformats.org/officeDocument/2006/relationships/hyperlink" Target="https://www.everis.com/spain/es/whatwedo/operations/cloud-SaaS" TargetMode="External" /><Relationship Id="rId21" Type="http://schemas.openxmlformats.org/officeDocument/2006/relationships/hyperlink" Target="https://www.linkedin.com/showcase/pplos-production" TargetMode="External" /><Relationship Id="rId22" Type="http://schemas.openxmlformats.org/officeDocument/2006/relationships/hyperlink" Target="https://twitter.com/base_campberlin/status/1087662323559530496" TargetMode="External" /><Relationship Id="rId23" Type="http://schemas.openxmlformats.org/officeDocument/2006/relationships/hyperlink" Target="https://www.youtube.com/watch?v=l93S99rkDg4" TargetMode="External" /><Relationship Id="rId24" Type="http://schemas.openxmlformats.org/officeDocument/2006/relationships/hyperlink" Target="https://www.youtube.com/watch?v=aIukJlB9QFs&amp;feature=youtu.be" TargetMode="External" /><Relationship Id="rId25" Type="http://schemas.openxmlformats.org/officeDocument/2006/relationships/hyperlink" Target="https://www.youtube.com/watch?v=aIukJlB9QFs&amp;feature=youtu.be" TargetMode="External" /><Relationship Id="rId26" Type="http://schemas.openxmlformats.org/officeDocument/2006/relationships/hyperlink" Target="https://www.marketingdirecto.com/anunciantes-general/medios/el-30-del-contenido-de-bloomberg-se-genera-con-inteligencia-artificial" TargetMode="External" /><Relationship Id="rId27" Type="http://schemas.openxmlformats.org/officeDocument/2006/relationships/hyperlink" Target="https://id.handelsblatt.com/login?service=https%3A%2F%2Fwww.handelsblatt.com%2Funternehmen%2Fit-medien%2Fdigitalkonferenz-dld-scott-galloway-facebook-hat-eine-korrupte-kultur%2F23893690.html&amp;gateway=true" TargetMode="External" /><Relationship Id="rId28" Type="http://schemas.openxmlformats.org/officeDocument/2006/relationships/hyperlink" Target="https://twitter.com/InsurTechMunich/status/1087660893348028416" TargetMode="External" /><Relationship Id="rId29" Type="http://schemas.openxmlformats.org/officeDocument/2006/relationships/hyperlink" Target="https://id.handelsblatt.com/login?service=https%3A%2F%2Fwww.handelsblatt.com%2Funternehmen%2Fit-medien%2Fdld19-afrikanische-start-ups-hoffen-auf-den-grossen-durchbruch%2F23891166.html&amp;gateway=true" TargetMode="External" /><Relationship Id="rId30" Type="http://schemas.openxmlformats.org/officeDocument/2006/relationships/hyperlink" Target="https://www.youtube.com/watch?v=4CyhW1cq1UM&amp;feature=youtu.be" TargetMode="External" /><Relationship Id="rId31" Type="http://schemas.openxmlformats.org/officeDocument/2006/relationships/hyperlink" Target="https://twitter.com/profgalloway/status/1087166335266754561" TargetMode="External" /><Relationship Id="rId32" Type="http://schemas.openxmlformats.org/officeDocument/2006/relationships/hyperlink" Target="https://paper.li/tontxita/1366022864?edition_id=40136e30-1e46-11e9-aee0-002590a5ba2d" TargetMode="External" /><Relationship Id="rId33" Type="http://schemas.openxmlformats.org/officeDocument/2006/relationships/hyperlink" Target="https://twitter.com/WFPInnovation/status/1087381674344808448" TargetMode="External" /><Relationship Id="rId34" Type="http://schemas.openxmlformats.org/officeDocument/2006/relationships/hyperlink" Target="https://twitter.com/WFPInnovation/status/1087381674344808448" TargetMode="External" /><Relationship Id="rId35" Type="http://schemas.openxmlformats.org/officeDocument/2006/relationships/hyperlink" Target="https://twitter.com/WFPInnovation/status/1087381674344808448" TargetMode="External" /><Relationship Id="rId36" Type="http://schemas.openxmlformats.org/officeDocument/2006/relationships/hyperlink" Target="https://twitter.com/WFPInnovation/status/1087381674344808448" TargetMode="External" /><Relationship Id="rId37" Type="http://schemas.openxmlformats.org/officeDocument/2006/relationships/hyperlink" Target="https://twitter.com/WFPInnovation/status/1087381674344808448" TargetMode="External" /><Relationship Id="rId38" Type="http://schemas.openxmlformats.org/officeDocument/2006/relationships/hyperlink" Target="https://www.wiwo.de/unternehmen/it/digitalkonferenz-dld-viel-mantra-fuer-optimismus-und-mut-aber-wenig-aufbruch/23888250.html" TargetMode="External" /><Relationship Id="rId39" Type="http://schemas.openxmlformats.org/officeDocument/2006/relationships/hyperlink" Target="https://www.wiwo.de/unternehmen/it/digitalkonferenz-dld-viel-mantra-fuer-optimismus-und-mut-aber-wenig-aufbruch/23888250.html" TargetMode="External" /><Relationship Id="rId40" Type="http://schemas.openxmlformats.org/officeDocument/2006/relationships/hyperlink" Target="https://dach.inspiringfifty.org/dach-2019" TargetMode="External" /><Relationship Id="rId41" Type="http://schemas.openxmlformats.org/officeDocument/2006/relationships/hyperlink" Target="https://dach.inspiringfifty.org/dach-2019" TargetMode="External" /><Relationship Id="rId42" Type="http://schemas.openxmlformats.org/officeDocument/2006/relationships/hyperlink" Target="https://lnkd.in/dbJRiRz" TargetMode="External" /><Relationship Id="rId43" Type="http://schemas.openxmlformats.org/officeDocument/2006/relationships/hyperlink" Target="https://www.marketingdirecto.com/anunciantes-general/medios/el-30-del-contenido-de-bloomberg-se-genera-con-inteligencia-artificial" TargetMode="External" /><Relationship Id="rId44" Type="http://schemas.openxmlformats.org/officeDocument/2006/relationships/hyperlink" Target="https://www.marketingdirecto.com/anunciantes-general/medios/el-30-del-contenido-de-bloomberg-se-genera-con-inteligencia-artificial" TargetMode="External" /><Relationship Id="rId45" Type="http://schemas.openxmlformats.org/officeDocument/2006/relationships/hyperlink" Target="https://twitter.com/mkdirecto/status/1087653651215253505" TargetMode="External" /><Relationship Id="rId46" Type="http://schemas.openxmlformats.org/officeDocument/2006/relationships/hyperlink" Target="https://twitter.com/mkdirecto/status/1087703544378085376" TargetMode="External" /><Relationship Id="rId47" Type="http://schemas.openxmlformats.org/officeDocument/2006/relationships/hyperlink" Target="https://twitter.com/mkdirecto/status/1087677872158973953" TargetMode="External" /><Relationship Id="rId48" Type="http://schemas.openxmlformats.org/officeDocument/2006/relationships/hyperlink" Target="https://www.youtube.com/watch?v=MnT_Uz5wQJk" TargetMode="External" /><Relationship Id="rId49" Type="http://schemas.openxmlformats.org/officeDocument/2006/relationships/hyperlink" Target="https://www.youtube.com/watch?v=MnT_Uz5wQJk" TargetMode="External" /><Relationship Id="rId50" Type="http://schemas.openxmlformats.org/officeDocument/2006/relationships/hyperlink" Target="https://www.youtube.com/watch?v=MnT_Uz5wQJk" TargetMode="External" /><Relationship Id="rId51" Type="http://schemas.openxmlformats.org/officeDocument/2006/relationships/hyperlink" Target="https://www.youtube.com/watch?v=4CyhW1cq1UM&amp;feature=youtu.be" TargetMode="External" /><Relationship Id="rId52" Type="http://schemas.openxmlformats.org/officeDocument/2006/relationships/hyperlink" Target="https://www.youtube.com/watch?v=Tj4hfpXAP10&amp;feature=youtu.be" TargetMode="External" /><Relationship Id="rId53" Type="http://schemas.openxmlformats.org/officeDocument/2006/relationships/hyperlink" Target="https://www.youtube.com/watch?v=MnT_Uz5wQJk" TargetMode="External" /><Relationship Id="rId54" Type="http://schemas.openxmlformats.org/officeDocument/2006/relationships/hyperlink" Target="https://www.youtube.com/watch?v=MnT_Uz5wQJk" TargetMode="External" /><Relationship Id="rId55" Type="http://schemas.openxmlformats.org/officeDocument/2006/relationships/hyperlink" Target="https://www.youtube.com/watch?v=MnT_Uz5wQJk" TargetMode="External" /><Relationship Id="rId56" Type="http://schemas.openxmlformats.org/officeDocument/2006/relationships/hyperlink" Target="https://www.youtube.com/watch?v=MnT_Uz5wQJk" TargetMode="External" /><Relationship Id="rId57" Type="http://schemas.openxmlformats.org/officeDocument/2006/relationships/hyperlink" Target="https://www.youtube.com/watch?v=MnT_Uz5wQJk" TargetMode="External" /><Relationship Id="rId58" Type="http://schemas.openxmlformats.org/officeDocument/2006/relationships/hyperlink" Target="https://www.youtube.com/watch?v=4CyhW1cq1UM&amp;feature=youtu.be" TargetMode="External" /><Relationship Id="rId59" Type="http://schemas.openxmlformats.org/officeDocument/2006/relationships/hyperlink" Target="https://www.youtube.com/watch?v=Tj4hfpXAP10&amp;feature=youtu.be" TargetMode="External" /><Relationship Id="rId60" Type="http://schemas.openxmlformats.org/officeDocument/2006/relationships/hyperlink" Target="http://www.handelsblatt.com/23888704.html" TargetMode="External" /><Relationship Id="rId61" Type="http://schemas.openxmlformats.org/officeDocument/2006/relationships/hyperlink" Target="https://goo.gl/NuCiyL" TargetMode="External" /><Relationship Id="rId62" Type="http://schemas.openxmlformats.org/officeDocument/2006/relationships/hyperlink" Target="https://goo.gl/NuCiyL" TargetMode="External" /><Relationship Id="rId63" Type="http://schemas.openxmlformats.org/officeDocument/2006/relationships/hyperlink" Target="http://www.mediennetzwerk-bayern.de/16074/vertrauen-ist-der-schluessel/" TargetMode="External" /><Relationship Id="rId64" Type="http://schemas.openxmlformats.org/officeDocument/2006/relationships/hyperlink" Target="https://id.handelsblatt.com/login?service=https%3A%2F%2Fwww.handelsblatt.com%2Funternehmen%2Fit-medien%2Fdigitalkonferenz-dld-europa-sucht-neue-antworten-auf-amazon-und-google%2F23891144.html&amp;gateway=true" TargetMode="External" /><Relationship Id="rId65" Type="http://schemas.openxmlformats.org/officeDocument/2006/relationships/hyperlink" Target="https://www.netzoekonom.de/2019/01/21/wenn-daten-das-neue-oel-sind-dann-ist-china-die-neue-opec/" TargetMode="External" /><Relationship Id="rId66" Type="http://schemas.openxmlformats.org/officeDocument/2006/relationships/hyperlink" Target="https://ciokurator.com/2019/01/22/wird-zuckerberg-in-den-facebook-aufsichtsrat-verbannt-9vor9-dld19-digitalnaiv-profgalloway/" TargetMode="External" /><Relationship Id="rId67" Type="http://schemas.openxmlformats.org/officeDocument/2006/relationships/hyperlink" Target="https://ciokurator.com/2019/01/22/wird-zuckerberg-in-den-facebook-aufsichtsrat-verbannt-9vor9-dld19-digitalnaiv-profgalloway/" TargetMode="External" /><Relationship Id="rId68" Type="http://schemas.openxmlformats.org/officeDocument/2006/relationships/hyperlink" Target="https://www.flickr.com/short_urls.gne?photoset=aHskQTqfNw" TargetMode="External" /><Relationship Id="rId69" Type="http://schemas.openxmlformats.org/officeDocument/2006/relationships/hyperlink" Target="https://www.l2inc.com/daily-insights/no-mercy-no-malice/2019-predictions" TargetMode="External" /><Relationship Id="rId70" Type="http://schemas.openxmlformats.org/officeDocument/2006/relationships/hyperlink" Target="https://www.de-hub.de/blog/d/digital-hub-initiative-pitch-night-2019/" TargetMode="External" /><Relationship Id="rId71" Type="http://schemas.openxmlformats.org/officeDocument/2006/relationships/hyperlink" Target="https://www.faz.net/aktuell/wirtschaft/netzkonferenz-dld/ist-facebook-noch-zu-retten-frau-sandberg-15996354.html" TargetMode="External" /><Relationship Id="rId72" Type="http://schemas.openxmlformats.org/officeDocument/2006/relationships/hyperlink" Target="https://www.faz.net/aktuell/wirtschaft/netzkonferenz-dld/ist-facebook-noch-zu-retten-frau-sandberg-15996354.html" TargetMode="External" /><Relationship Id="rId73" Type="http://schemas.openxmlformats.org/officeDocument/2006/relationships/hyperlink" Target="https://www.faz.net/aktuell/wirtschaft/netzkonferenz-dld/ist-facebook-noch-zu-retten-frau-sandberg-15996354.html" TargetMode="External" /><Relationship Id="rId74" Type="http://schemas.openxmlformats.org/officeDocument/2006/relationships/hyperlink" Target="https://www.faz.net/aktuell/wirtschaft/netzkonferenz-dld/ist-facebook-noch-zu-retten-frau-sandberg-15996354.html" TargetMode="External" /><Relationship Id="rId75" Type="http://schemas.openxmlformats.org/officeDocument/2006/relationships/hyperlink" Target="https://www.faz.net/aktuell/wirtschaft/netzkonferenz-dld/ist-facebook-noch-zu-retten-frau-sandberg-15996354.html" TargetMode="External" /><Relationship Id="rId76" Type="http://schemas.openxmlformats.org/officeDocument/2006/relationships/hyperlink" Target="https://www.faz.net/aktuell/wirtschaft/netzkonferenz-dld/ist-facebook-noch-zu-retten-frau-sandberg-15996354.html" TargetMode="External" /><Relationship Id="rId77" Type="http://schemas.openxmlformats.org/officeDocument/2006/relationships/hyperlink" Target="https://www.faz.net/aktuell/wirtschaft/netzkonferenz-dld/ist-facebook-noch-zu-retten-frau-sandberg-15996354.html" TargetMode="External" /><Relationship Id="rId78" Type="http://schemas.openxmlformats.org/officeDocument/2006/relationships/hyperlink" Target="https://www.faz.net/aktuell/wirtschaft/netzkonferenz-dld/ist-facebook-noch-zu-retten-frau-sandberg-15996354.html" TargetMode="External" /><Relationship Id="rId79" Type="http://schemas.openxmlformats.org/officeDocument/2006/relationships/hyperlink" Target="https://www.faz.net/aktuell/wirtschaft/netzkonferenz-dld/ist-facebook-noch-zu-retten-frau-sandberg-15996354.html" TargetMode="External" /><Relationship Id="rId80" Type="http://schemas.openxmlformats.org/officeDocument/2006/relationships/hyperlink" Target="https://www.pinterest.de/pin/270145677634469163/sent/?sfo=1&amp;sender=270145815056485152&amp;invite_code=d2d5aba408bd40ed8fb91ced5dedfb1a" TargetMode="External" /><Relationship Id="rId81" Type="http://schemas.openxmlformats.org/officeDocument/2006/relationships/hyperlink" Target="https://www.pinterest.de/pin/270145677634469163/sent/?sfo=1&amp;sender=270145815056485152&amp;invite_code=d2d5aba408bd40ed8fb91ced5dedfb1a" TargetMode="External" /><Relationship Id="rId82" Type="http://schemas.openxmlformats.org/officeDocument/2006/relationships/hyperlink" Target="https://meedia.de/2019/01/20/scott-galloway-beim-dld-twitter-pinterest-buzzfeed-und-vice-sind-auf-dem-weg-in-die-pleite-sie-wissen-es-nur-noch-nicht/" TargetMode="External" /><Relationship Id="rId83" Type="http://schemas.openxmlformats.org/officeDocument/2006/relationships/hyperlink" Target="https://twitter.com/Bill_Gross/status/1086986046401847297" TargetMode="External" /><Relationship Id="rId84" Type="http://schemas.openxmlformats.org/officeDocument/2006/relationships/hyperlink" Target="https://twitter.com/Bill_Gross/status/1086986046401847297" TargetMode="External" /><Relationship Id="rId85" Type="http://schemas.openxmlformats.org/officeDocument/2006/relationships/hyperlink" Target="https://www.horizont.net/medien/nachrichten/pro-sieben-sat-1-chef-max-conze-tv-sender-sollten-nicht-netflix-kopieren-172370?platform=hootsuite" TargetMode="External" /><Relationship Id="rId86" Type="http://schemas.openxmlformats.org/officeDocument/2006/relationships/hyperlink" Target="https://www.pinterest.com/pin/270145677634470272/" TargetMode="External" /><Relationship Id="rId87" Type="http://schemas.openxmlformats.org/officeDocument/2006/relationships/hyperlink" Target="https://ciokurator.com/2019/01/22/wird-zuckerberg-in-den-facebook-aufsichtsrat-verbannt-9vor9-dld19-digitalnaiv-profgalloway/" TargetMode="External" /><Relationship Id="rId88" Type="http://schemas.openxmlformats.org/officeDocument/2006/relationships/hyperlink" Target="https://ciokurator.com/2019/01/22/wird-zuckerberg-in-den-facebook-aufsichtsrat-verbannt-9vor9-dld19-digitalnaiv-profgalloway/" TargetMode="External" /><Relationship Id="rId89" Type="http://schemas.openxmlformats.org/officeDocument/2006/relationships/hyperlink" Target="https://ciokurator.com/2019/01/22/wird-zuckerberg-in-den-facebook-aufsichtsrat-verbannt-9vor9-dld19-digitalnaiv-profgalloway/" TargetMode="External" /><Relationship Id="rId90" Type="http://schemas.openxmlformats.org/officeDocument/2006/relationships/hyperlink" Target="https://dld-conference.com/DLDMunich19" TargetMode="External" /><Relationship Id="rId91" Type="http://schemas.openxmlformats.org/officeDocument/2006/relationships/hyperlink" Target="https://www.youtube.com/watch?v=f_nLtyzdbVs" TargetMode="External" /><Relationship Id="rId92" Type="http://schemas.openxmlformats.org/officeDocument/2006/relationships/hyperlink" Target="https://twitter.com/Bill_Gross/status/1086986046401847297" TargetMode="External" /><Relationship Id="rId93" Type="http://schemas.openxmlformats.org/officeDocument/2006/relationships/hyperlink" Target="https://www.youtube.com/watch?v=-vbPXbm8eTw&amp;feature=youtu.be" TargetMode="External" /><Relationship Id="rId94" Type="http://schemas.openxmlformats.org/officeDocument/2006/relationships/hyperlink" Target="https://okt.to/IJnS5H" TargetMode="External" /><Relationship Id="rId95" Type="http://schemas.openxmlformats.org/officeDocument/2006/relationships/hyperlink" Target="https://okt.to/IJnS5H" TargetMode="External" /><Relationship Id="rId96" Type="http://schemas.openxmlformats.org/officeDocument/2006/relationships/hyperlink" Target="https://www.youtube.com/watch?v=zbHabKniYIQ&amp;feature=youtu.be" TargetMode="External" /><Relationship Id="rId97" Type="http://schemas.openxmlformats.org/officeDocument/2006/relationships/hyperlink" Target="https://www.l2inc.com/daily-insights/no-mercy-no-malice/2019-predictions" TargetMode="External" /><Relationship Id="rId98" Type="http://schemas.openxmlformats.org/officeDocument/2006/relationships/hyperlink" Target="https://stefanpfeiffer.blog/2019/01/22/9vor9-amazon-google-und-facebook-zerschlagen/" TargetMode="External" /><Relationship Id="rId99" Type="http://schemas.openxmlformats.org/officeDocument/2006/relationships/hyperlink" Target="https://www.pinterest.com/pin/270145677634470272/" TargetMode="External" /><Relationship Id="rId100" Type="http://schemas.openxmlformats.org/officeDocument/2006/relationships/hyperlink" Target="https://ne-na.me/2019/01/22/wird-zuckerberg-in-den-facebook-aufsichtsrat-verbannt-9vor9-dld19-digitalnaiv-profgalloway-cio-kurator/" TargetMode="External" /><Relationship Id="rId101" Type="http://schemas.openxmlformats.org/officeDocument/2006/relationships/hyperlink" Target="https://meedia.de/2019/01/20/scott-galloway-beim-dld-twitter-pinterest-buzzfeed-und-vice-sind-auf-dem-weg-in-die-pleite-sie-wissen-es-nur-noch-nicht/" TargetMode="External" /><Relationship Id="rId102" Type="http://schemas.openxmlformats.org/officeDocument/2006/relationships/hyperlink" Target="https://ne-na.me/2019/01/22/wird-zuckerberg-in-den-facebook-aufsichtsrat-verbannt-9vor9-dld19-digitalnaiv-profgalloway-cio-kurator/" TargetMode="External" /><Relationship Id="rId103" Type="http://schemas.openxmlformats.org/officeDocument/2006/relationships/hyperlink" Target="https://www.youtube.com/watch?v=TtY-NrGAtDM&amp;feature=youtu.be" TargetMode="External" /><Relationship Id="rId104" Type="http://schemas.openxmlformats.org/officeDocument/2006/relationships/hyperlink" Target="https://dld-conference.com/" TargetMode="External" /><Relationship Id="rId105" Type="http://schemas.openxmlformats.org/officeDocument/2006/relationships/hyperlink" Target="https://dld-conference.com/videos/jxGo-yoAf1c" TargetMode="External" /><Relationship Id="rId106" Type="http://schemas.openxmlformats.org/officeDocument/2006/relationships/hyperlink" Target="http://tweetedtimes.com/v/1156" TargetMode="External" /><Relationship Id="rId107" Type="http://schemas.openxmlformats.org/officeDocument/2006/relationships/hyperlink" Target="https://dld-conference.com/" TargetMode="External" /><Relationship Id="rId108" Type="http://schemas.openxmlformats.org/officeDocument/2006/relationships/hyperlink" Target="https://pbs.twimg.com/media/DxcAamYWoAIvjbV.jpg" TargetMode="External" /><Relationship Id="rId109" Type="http://schemas.openxmlformats.org/officeDocument/2006/relationships/hyperlink" Target="https://pbs.twimg.com/media/DxWrx4FXcAIxBIx.jpg" TargetMode="External" /><Relationship Id="rId110" Type="http://schemas.openxmlformats.org/officeDocument/2006/relationships/hyperlink" Target="https://pbs.twimg.com/media/DxbGe4XUwAAOpPs.jpg" TargetMode="External" /><Relationship Id="rId111" Type="http://schemas.openxmlformats.org/officeDocument/2006/relationships/hyperlink" Target="https://pbs.twimg.com/media/DxbGe4XUwAAOpPs.jpg" TargetMode="External" /><Relationship Id="rId112" Type="http://schemas.openxmlformats.org/officeDocument/2006/relationships/hyperlink" Target="https://pbs.twimg.com/media/DxbGe4XUwAAOpPs.jpg" TargetMode="External" /><Relationship Id="rId113" Type="http://schemas.openxmlformats.org/officeDocument/2006/relationships/hyperlink" Target="https://pbs.twimg.com/media/DxgmxRKXQAE38Aj.jpg" TargetMode="External" /><Relationship Id="rId114" Type="http://schemas.openxmlformats.org/officeDocument/2006/relationships/hyperlink" Target="https://pbs.twimg.com/media/Dxcp8hKW0AE8O12.jpg" TargetMode="External" /><Relationship Id="rId115" Type="http://schemas.openxmlformats.org/officeDocument/2006/relationships/hyperlink" Target="https://pbs.twimg.com/media/Dxcp8hKW0AE8O12.jpg" TargetMode="External" /><Relationship Id="rId116" Type="http://schemas.openxmlformats.org/officeDocument/2006/relationships/hyperlink" Target="https://pbs.twimg.com/media/Dxcp8hKW0AE8O12.jpg" TargetMode="External" /><Relationship Id="rId117" Type="http://schemas.openxmlformats.org/officeDocument/2006/relationships/hyperlink" Target="https://pbs.twimg.com/media/Dxcp8hKW0AE8O12.jpg" TargetMode="External" /><Relationship Id="rId118" Type="http://schemas.openxmlformats.org/officeDocument/2006/relationships/hyperlink" Target="https://pbs.twimg.com/media/Dxcp8hKW0AE8O12.jpg" TargetMode="External" /><Relationship Id="rId119" Type="http://schemas.openxmlformats.org/officeDocument/2006/relationships/hyperlink" Target="https://pbs.twimg.com/media/Dxcp8hKW0AE8O12.jpg" TargetMode="External" /><Relationship Id="rId120" Type="http://schemas.openxmlformats.org/officeDocument/2006/relationships/hyperlink" Target="https://pbs.twimg.com/media/Dxcp8hKW0AE8O12.jpg" TargetMode="External" /><Relationship Id="rId121" Type="http://schemas.openxmlformats.org/officeDocument/2006/relationships/hyperlink" Target="https://pbs.twimg.com/media/Dxcp8hKW0AE8O12.jpg" TargetMode="External" /><Relationship Id="rId122" Type="http://schemas.openxmlformats.org/officeDocument/2006/relationships/hyperlink" Target="https://pbs.twimg.com/media/Dxge_eEWoAA6we8.jpg" TargetMode="External" /><Relationship Id="rId123" Type="http://schemas.openxmlformats.org/officeDocument/2006/relationships/hyperlink" Target="https://pbs.twimg.com/media/Dxg1KNWXQAA3ElO.jpg" TargetMode="External" /><Relationship Id="rId124" Type="http://schemas.openxmlformats.org/officeDocument/2006/relationships/hyperlink" Target="https://pbs.twimg.com/media/Dxg-8UiXgAU7KWg.jpg" TargetMode="External" /><Relationship Id="rId125" Type="http://schemas.openxmlformats.org/officeDocument/2006/relationships/hyperlink" Target="https://pbs.twimg.com/media/DxgSgXBX0AAsRNW.jpg" TargetMode="External" /><Relationship Id="rId126" Type="http://schemas.openxmlformats.org/officeDocument/2006/relationships/hyperlink" Target="https://pbs.twimg.com/media/DxXbqQHXgAA14Zi.jpg" TargetMode="External" /><Relationship Id="rId127" Type="http://schemas.openxmlformats.org/officeDocument/2006/relationships/hyperlink" Target="https://pbs.twimg.com/media/DxhDI3bX0AEFIyM.jpg" TargetMode="External" /><Relationship Id="rId128" Type="http://schemas.openxmlformats.org/officeDocument/2006/relationships/hyperlink" Target="https://pbs.twimg.com/media/Dxdqn5DWoAA5iqH.jpg" TargetMode="External" /><Relationship Id="rId129" Type="http://schemas.openxmlformats.org/officeDocument/2006/relationships/hyperlink" Target="https://pbs.twimg.com/media/DxhMVlOXgAEtZWP.jpg" TargetMode="External" /><Relationship Id="rId130" Type="http://schemas.openxmlformats.org/officeDocument/2006/relationships/hyperlink" Target="https://pbs.twimg.com/media/DxhMVlOXgAEtZWP.jpg" TargetMode="External" /><Relationship Id="rId131" Type="http://schemas.openxmlformats.org/officeDocument/2006/relationships/hyperlink" Target="https://pbs.twimg.com/media/DxbC3dxWsAA5K34.jpg" TargetMode="External" /><Relationship Id="rId132" Type="http://schemas.openxmlformats.org/officeDocument/2006/relationships/hyperlink" Target="https://pbs.twimg.com/media/DxbC3dxWsAA5K34.jpg" TargetMode="External" /><Relationship Id="rId133" Type="http://schemas.openxmlformats.org/officeDocument/2006/relationships/hyperlink" Target="https://pbs.twimg.com/media/DxbC3dxWsAA5K34.jpg" TargetMode="External" /><Relationship Id="rId134" Type="http://schemas.openxmlformats.org/officeDocument/2006/relationships/hyperlink" Target="https://pbs.twimg.com/media/DxhRB-iX4AIajfF.jpg" TargetMode="External" /><Relationship Id="rId135" Type="http://schemas.openxmlformats.org/officeDocument/2006/relationships/hyperlink" Target="https://pbs.twimg.com/media/Dxge_eEWoAA6we8.jpg" TargetMode="External" /><Relationship Id="rId136" Type="http://schemas.openxmlformats.org/officeDocument/2006/relationships/hyperlink" Target="https://pbs.twimg.com/media/Dxg1KNWXQAA3ElO.jpg" TargetMode="External" /><Relationship Id="rId137" Type="http://schemas.openxmlformats.org/officeDocument/2006/relationships/hyperlink" Target="https://pbs.twimg.com/media/DxSWzA6XQAAONSh.jpg" TargetMode="External" /><Relationship Id="rId138" Type="http://schemas.openxmlformats.org/officeDocument/2006/relationships/hyperlink" Target="https://pbs.twimg.com/ext_tw_video_thumb/1087711754170351616/pu/img/QYMUbD97K9ZMnaLE.jpg" TargetMode="External" /><Relationship Id="rId139" Type="http://schemas.openxmlformats.org/officeDocument/2006/relationships/hyperlink" Target="https://pbs.twimg.com/ext_tw_video_thumb/1087711754170351616/pu/img/QYMUbD97K9ZMnaLE.jpg" TargetMode="External" /><Relationship Id="rId140" Type="http://schemas.openxmlformats.org/officeDocument/2006/relationships/hyperlink" Target="https://pbs.twimg.com/ext_tw_video_thumb/1087711754170351616/pu/img/QYMUbD97K9ZMnaLE.jpg" TargetMode="External" /><Relationship Id="rId141" Type="http://schemas.openxmlformats.org/officeDocument/2006/relationships/hyperlink" Target="https://pbs.twimg.com/media/DxcAamYWoAIvjbV.jpg" TargetMode="External" /><Relationship Id="rId142" Type="http://schemas.openxmlformats.org/officeDocument/2006/relationships/hyperlink" Target="https://pbs.twimg.com/media/DxcAamYWoAIvjbV.jpg" TargetMode="External" /><Relationship Id="rId143" Type="http://schemas.openxmlformats.org/officeDocument/2006/relationships/hyperlink" Target="https://pbs.twimg.com/media/DxcAamYWoAIvjbV.jpg" TargetMode="External" /><Relationship Id="rId144" Type="http://schemas.openxmlformats.org/officeDocument/2006/relationships/hyperlink" Target="https://pbs.twimg.com/ext_tw_video_thumb/1087147423690944512/pu/img/Wmgy-2Jq6ACjIBY0.jpg" TargetMode="External" /><Relationship Id="rId145" Type="http://schemas.openxmlformats.org/officeDocument/2006/relationships/hyperlink" Target="https://pbs.twimg.com/ext_tw_video_thumb/1087147423690944512/pu/img/Wmgy-2Jq6ACjIBY0.jpg" TargetMode="External" /><Relationship Id="rId146" Type="http://schemas.openxmlformats.org/officeDocument/2006/relationships/hyperlink" Target="https://pbs.twimg.com/media/Dxhb9e8WwAM9y91.jpg" TargetMode="External" /><Relationship Id="rId147" Type="http://schemas.openxmlformats.org/officeDocument/2006/relationships/hyperlink" Target="https://pbs.twimg.com/media/Dxhb9e8WwAM9y91.jpg" TargetMode="External" /><Relationship Id="rId148" Type="http://schemas.openxmlformats.org/officeDocument/2006/relationships/hyperlink" Target="https://pbs.twimg.com/media/DxcAamYWoAIvjbV.jpg" TargetMode="External" /><Relationship Id="rId149" Type="http://schemas.openxmlformats.org/officeDocument/2006/relationships/hyperlink" Target="https://pbs.twimg.com/media/Dxhb9e8WwAM9y91.jpg" TargetMode="External" /><Relationship Id="rId150" Type="http://schemas.openxmlformats.org/officeDocument/2006/relationships/hyperlink" Target="https://pbs.twimg.com/media/DxcAamYWoAIvjbV.jpg" TargetMode="External" /><Relationship Id="rId151" Type="http://schemas.openxmlformats.org/officeDocument/2006/relationships/hyperlink" Target="https://pbs.twimg.com/media/Dxhb9e8WwAM9y91.jpg" TargetMode="External" /><Relationship Id="rId152" Type="http://schemas.openxmlformats.org/officeDocument/2006/relationships/hyperlink" Target="https://pbs.twimg.com/media/DxcAamYWoAIvjbV.jpg" TargetMode="External" /><Relationship Id="rId153" Type="http://schemas.openxmlformats.org/officeDocument/2006/relationships/hyperlink" Target="https://pbs.twimg.com/media/Dxhb9e8WwAM9y91.jpg" TargetMode="External" /><Relationship Id="rId154" Type="http://schemas.openxmlformats.org/officeDocument/2006/relationships/hyperlink" Target="https://pbs.twimg.com/media/Dxhb9e8WwAM9y91.jpg" TargetMode="External" /><Relationship Id="rId155" Type="http://schemas.openxmlformats.org/officeDocument/2006/relationships/hyperlink" Target="https://pbs.twimg.com/media/DxcAamYWoAIvjbV.jpg" TargetMode="External" /><Relationship Id="rId156" Type="http://schemas.openxmlformats.org/officeDocument/2006/relationships/hyperlink" Target="https://pbs.twimg.com/media/Dxhb9e8WwAM9y91.jpg" TargetMode="External" /><Relationship Id="rId157" Type="http://schemas.openxmlformats.org/officeDocument/2006/relationships/hyperlink" Target="https://pbs.twimg.com/media/Dxhb9e8WwAM9y91.jpg" TargetMode="External" /><Relationship Id="rId158" Type="http://schemas.openxmlformats.org/officeDocument/2006/relationships/hyperlink" Target="https://pbs.twimg.com/media/DxhkqlFUwAAEtrN.jpg" TargetMode="External" /><Relationship Id="rId159" Type="http://schemas.openxmlformats.org/officeDocument/2006/relationships/hyperlink" Target="https://pbs.twimg.com/media/DxhkqlFUwAAEtrN.jpg" TargetMode="External" /><Relationship Id="rId160" Type="http://schemas.openxmlformats.org/officeDocument/2006/relationships/hyperlink" Target="https://pbs.twimg.com/media/DxXNYjpXgAAQvnw.jpg" TargetMode="External" /><Relationship Id="rId161" Type="http://schemas.openxmlformats.org/officeDocument/2006/relationships/hyperlink" Target="https://pbs.twimg.com/media/DxXNYjpXgAAQvnw.jpg" TargetMode="External" /><Relationship Id="rId162" Type="http://schemas.openxmlformats.org/officeDocument/2006/relationships/hyperlink" Target="https://pbs.twimg.com/media/DxbsheXWwAIwMh6.jpg" TargetMode="External" /><Relationship Id="rId163" Type="http://schemas.openxmlformats.org/officeDocument/2006/relationships/hyperlink" Target="https://pbs.twimg.com/media/DxbsheXWwAIwMh6.jpg" TargetMode="External" /><Relationship Id="rId164" Type="http://schemas.openxmlformats.org/officeDocument/2006/relationships/hyperlink" Target="https://pbs.twimg.com/media/DxbY7mIWoAEeCvh.jpg" TargetMode="External" /><Relationship Id="rId165" Type="http://schemas.openxmlformats.org/officeDocument/2006/relationships/hyperlink" Target="https://pbs.twimg.com/media/DxbY7mIWoAEeCvh.jpg" TargetMode="External" /><Relationship Id="rId166" Type="http://schemas.openxmlformats.org/officeDocument/2006/relationships/hyperlink" Target="https://pbs.twimg.com/media/Dxa8CAeW0AEhtEP.jpg" TargetMode="External" /><Relationship Id="rId167" Type="http://schemas.openxmlformats.org/officeDocument/2006/relationships/hyperlink" Target="https://pbs.twimg.com/media/Dxa6vGyWsAIAVku.jpg" TargetMode="External" /><Relationship Id="rId168" Type="http://schemas.openxmlformats.org/officeDocument/2006/relationships/hyperlink" Target="https://pbs.twimg.com/media/Dxa6vGyWsAIAVku.jpg" TargetMode="External" /><Relationship Id="rId169" Type="http://schemas.openxmlformats.org/officeDocument/2006/relationships/hyperlink" Target="https://pbs.twimg.com/media/DxbC3dxWsAA5K34.jpg" TargetMode="External" /><Relationship Id="rId170" Type="http://schemas.openxmlformats.org/officeDocument/2006/relationships/hyperlink" Target="https://pbs.twimg.com/media/DxbC3dxWsAA5K34.jpg" TargetMode="External" /><Relationship Id="rId171" Type="http://schemas.openxmlformats.org/officeDocument/2006/relationships/hyperlink" Target="https://pbs.twimg.com/media/DxXbxeVWsAAZ5I_.jpg" TargetMode="External" /><Relationship Id="rId172" Type="http://schemas.openxmlformats.org/officeDocument/2006/relationships/hyperlink" Target="https://pbs.twimg.com/media/DxbLbWzWsAAnaYM.jpg" TargetMode="External" /><Relationship Id="rId173" Type="http://schemas.openxmlformats.org/officeDocument/2006/relationships/hyperlink" Target="https://pbs.twimg.com/media/DxbMZlHXcAAGvkr.jpg" TargetMode="External" /><Relationship Id="rId174" Type="http://schemas.openxmlformats.org/officeDocument/2006/relationships/hyperlink" Target="https://pbs.twimg.com/media/DxbQD3rWkAAdBt9.jpg" TargetMode="External" /><Relationship Id="rId175" Type="http://schemas.openxmlformats.org/officeDocument/2006/relationships/hyperlink" Target="https://pbs.twimg.com/media/DxbVkolXQAAI7Em.jpg" TargetMode="External" /><Relationship Id="rId176" Type="http://schemas.openxmlformats.org/officeDocument/2006/relationships/hyperlink" Target="https://pbs.twimg.com/media/DxbVkolXQAAI7Em.jpg" TargetMode="External" /><Relationship Id="rId177" Type="http://schemas.openxmlformats.org/officeDocument/2006/relationships/hyperlink" Target="https://pbs.twimg.com/media/DxbVkolXQAAI7Em.jpg" TargetMode="External" /><Relationship Id="rId178" Type="http://schemas.openxmlformats.org/officeDocument/2006/relationships/hyperlink" Target="https://pbs.twimg.com/media/DxbVkolXQAAI7Em.jpg" TargetMode="External" /><Relationship Id="rId179" Type="http://schemas.openxmlformats.org/officeDocument/2006/relationships/hyperlink" Target="https://pbs.twimg.com/media/Dxa6vGyWsAIAVku.jpg" TargetMode="External" /><Relationship Id="rId180" Type="http://schemas.openxmlformats.org/officeDocument/2006/relationships/hyperlink" Target="https://pbs.twimg.com/media/DxXbxeVWsAAZ5I_.jpg" TargetMode="External" /><Relationship Id="rId181" Type="http://schemas.openxmlformats.org/officeDocument/2006/relationships/hyperlink" Target="https://pbs.twimg.com/media/Dxf-AYJW0AEwecF.jpg" TargetMode="External" /><Relationship Id="rId182" Type="http://schemas.openxmlformats.org/officeDocument/2006/relationships/hyperlink" Target="https://pbs.twimg.com/media/Dxf-AYJW0AEwecF.jpg" TargetMode="External" /><Relationship Id="rId183" Type="http://schemas.openxmlformats.org/officeDocument/2006/relationships/hyperlink" Target="https://pbs.twimg.com/media/C5cRT7pWMAAK2hp.jpg" TargetMode="External" /><Relationship Id="rId184" Type="http://schemas.openxmlformats.org/officeDocument/2006/relationships/hyperlink" Target="https://pbs.twimg.com/media/DxWHDGjXgAESgyw.jpg" TargetMode="External" /><Relationship Id="rId185" Type="http://schemas.openxmlformats.org/officeDocument/2006/relationships/hyperlink" Target="https://pbs.twimg.com/media/DxWHDGjXgAESgyw.jpg" TargetMode="External" /><Relationship Id="rId186" Type="http://schemas.openxmlformats.org/officeDocument/2006/relationships/hyperlink" Target="https://pbs.twimg.com/media/DxchDHcX0AANrmt.jpg" TargetMode="External" /><Relationship Id="rId187" Type="http://schemas.openxmlformats.org/officeDocument/2006/relationships/hyperlink" Target="https://pbs.twimg.com/media/Dxa8CAeW0AEhtEP.jpg" TargetMode="External" /><Relationship Id="rId188" Type="http://schemas.openxmlformats.org/officeDocument/2006/relationships/hyperlink" Target="https://pbs.twimg.com/media/Dxa6vGyWsAIAVku.jpg" TargetMode="External" /><Relationship Id="rId189" Type="http://schemas.openxmlformats.org/officeDocument/2006/relationships/hyperlink" Target="https://pbs.twimg.com/media/DxeqAlpU0AE4to7.jpg" TargetMode="External" /><Relationship Id="rId190" Type="http://schemas.openxmlformats.org/officeDocument/2006/relationships/hyperlink" Target="https://pbs.twimg.com/media/Dxeo0H3U0AExjSv.jpg" TargetMode="External" /><Relationship Id="rId191" Type="http://schemas.openxmlformats.org/officeDocument/2006/relationships/hyperlink" Target="https://pbs.twimg.com/media/DxbR4OPXQAA_vlI.jpg" TargetMode="External" /><Relationship Id="rId192" Type="http://schemas.openxmlformats.org/officeDocument/2006/relationships/hyperlink" Target="https://pbs.twimg.com/media/DxbSpiEXcAA13WM.jpg" TargetMode="External" /><Relationship Id="rId193" Type="http://schemas.openxmlformats.org/officeDocument/2006/relationships/hyperlink" Target="https://pbs.twimg.com/media/DxbR4OPXQAA_vlI.jpg" TargetMode="External" /><Relationship Id="rId194" Type="http://schemas.openxmlformats.org/officeDocument/2006/relationships/hyperlink" Target="https://pbs.twimg.com/media/DxbSpiEXcAA13WM.jpg" TargetMode="External" /><Relationship Id="rId195" Type="http://schemas.openxmlformats.org/officeDocument/2006/relationships/hyperlink" Target="https://pbs.twimg.com/media/DxikZGuUUAAdCn1.jpg" TargetMode="External" /><Relationship Id="rId196" Type="http://schemas.openxmlformats.org/officeDocument/2006/relationships/hyperlink" Target="https://pbs.twimg.com/media/Dxeo0H3U0AExjSv.jpg" TargetMode="External" /><Relationship Id="rId197" Type="http://schemas.openxmlformats.org/officeDocument/2006/relationships/hyperlink" Target="https://pbs.twimg.com/media/DxV1eZKW0AAa8Mt.jpg" TargetMode="External" /><Relationship Id="rId198" Type="http://schemas.openxmlformats.org/officeDocument/2006/relationships/hyperlink" Target="https://pbs.twimg.com/media/DxV1eZKW0AAa8Mt.jpg" TargetMode="External" /><Relationship Id="rId199" Type="http://schemas.openxmlformats.org/officeDocument/2006/relationships/hyperlink" Target="https://pbs.twimg.com/media/Dxeo0H3U0AExjSv.jpg" TargetMode="External" /><Relationship Id="rId200" Type="http://schemas.openxmlformats.org/officeDocument/2006/relationships/hyperlink" Target="https://pbs.twimg.com/media/DxWfI2hWwAAZfIL.jpg" TargetMode="External" /><Relationship Id="rId201" Type="http://schemas.openxmlformats.org/officeDocument/2006/relationships/hyperlink" Target="https://pbs.twimg.com/media/DxeqAlpU0AE4to7.jpg" TargetMode="External" /><Relationship Id="rId202" Type="http://schemas.openxmlformats.org/officeDocument/2006/relationships/hyperlink" Target="https://pbs.twimg.com/media/DxexLKXUcAAp17t.jpg" TargetMode="External" /><Relationship Id="rId203" Type="http://schemas.openxmlformats.org/officeDocument/2006/relationships/hyperlink" Target="https://pbs.twimg.com/media/DxWkfPHWoAESrzt.jpg" TargetMode="External" /><Relationship Id="rId204" Type="http://schemas.openxmlformats.org/officeDocument/2006/relationships/hyperlink" Target="https://pbs.twimg.com/media/DxRv8oKWsAAF7fB.jpg" TargetMode="External" /><Relationship Id="rId205" Type="http://schemas.openxmlformats.org/officeDocument/2006/relationships/hyperlink" Target="http://pbs.twimg.com/profile_images/1050412409675046914/FkrGTIH2_normal.jpg" TargetMode="External" /><Relationship Id="rId206" Type="http://schemas.openxmlformats.org/officeDocument/2006/relationships/hyperlink" Target="http://pbs.twimg.com/profile_images/1050412409675046914/FkrGTIH2_normal.jpg" TargetMode="External" /><Relationship Id="rId207" Type="http://schemas.openxmlformats.org/officeDocument/2006/relationships/hyperlink" Target="http://pbs.twimg.com/profile_images/925044875707535360/0mGjwlih_normal.jpg" TargetMode="External" /><Relationship Id="rId208" Type="http://schemas.openxmlformats.org/officeDocument/2006/relationships/hyperlink" Target="https://pbs.twimg.com/media/DxcAamYWoAIvjbV.jpg" TargetMode="External" /><Relationship Id="rId209" Type="http://schemas.openxmlformats.org/officeDocument/2006/relationships/hyperlink" Target="http://pbs.twimg.com/profile_images/835901301624082434/DKIZM4Ai_normal.jpg" TargetMode="External" /><Relationship Id="rId210" Type="http://schemas.openxmlformats.org/officeDocument/2006/relationships/hyperlink" Target="http://pbs.twimg.com/profile_images/835901301624082434/DKIZM4Ai_normal.jpg" TargetMode="External" /><Relationship Id="rId211" Type="http://schemas.openxmlformats.org/officeDocument/2006/relationships/hyperlink" Target="https://pbs.twimg.com/media/DxWrx4FXcAIxBIx.jpg" TargetMode="External" /><Relationship Id="rId212" Type="http://schemas.openxmlformats.org/officeDocument/2006/relationships/hyperlink" Target="http://pbs.twimg.com/profile_images/3085704096/f2c3c707a10a4b3eca56215a4c667448_normal.jpeg" TargetMode="External" /><Relationship Id="rId213" Type="http://schemas.openxmlformats.org/officeDocument/2006/relationships/hyperlink" Target="http://pbs.twimg.com/profile_images/3085704096/f2c3c707a10a4b3eca56215a4c667448_normal.jpeg" TargetMode="External" /><Relationship Id="rId214" Type="http://schemas.openxmlformats.org/officeDocument/2006/relationships/hyperlink" Target="http://pbs.twimg.com/profile_images/874276857629290497/wf0dbxsJ_normal.jpg" TargetMode="External" /><Relationship Id="rId215" Type="http://schemas.openxmlformats.org/officeDocument/2006/relationships/hyperlink" Target="http://pbs.twimg.com/profile_images/881437817087418369/oNteiO0R_normal.jpg" TargetMode="External" /><Relationship Id="rId216" Type="http://schemas.openxmlformats.org/officeDocument/2006/relationships/hyperlink" Target="https://pbs.twimg.com/media/DxbGe4XUwAAOpPs.jpg" TargetMode="External" /><Relationship Id="rId217" Type="http://schemas.openxmlformats.org/officeDocument/2006/relationships/hyperlink" Target="https://pbs.twimg.com/media/DxbGe4XUwAAOpPs.jpg" TargetMode="External" /><Relationship Id="rId218" Type="http://schemas.openxmlformats.org/officeDocument/2006/relationships/hyperlink" Target="https://pbs.twimg.com/media/DxbGe4XUwAAOpPs.jpg" TargetMode="External" /><Relationship Id="rId219" Type="http://schemas.openxmlformats.org/officeDocument/2006/relationships/hyperlink" Target="http://pbs.twimg.com/profile_images/1030420714799751168/q-_6tVdT_normal.jpg" TargetMode="External" /><Relationship Id="rId220" Type="http://schemas.openxmlformats.org/officeDocument/2006/relationships/hyperlink" Target="http://pbs.twimg.com/profile_images/1037774346289393664/28PrwHC7_normal.jpg" TargetMode="External" /><Relationship Id="rId221" Type="http://schemas.openxmlformats.org/officeDocument/2006/relationships/hyperlink" Target="http://pbs.twimg.com/profile_images/1176668883/Tas_Face_small_normal.jpg" TargetMode="External" /><Relationship Id="rId222" Type="http://schemas.openxmlformats.org/officeDocument/2006/relationships/hyperlink" Target="http://pbs.twimg.com/profile_images/1037614094050832384/Yd_uOno4_normal.jpg" TargetMode="External" /><Relationship Id="rId223" Type="http://schemas.openxmlformats.org/officeDocument/2006/relationships/hyperlink" Target="http://pbs.twimg.com/profile_images/688993901508595712/2A4g_2V3_normal.png" TargetMode="External" /><Relationship Id="rId224" Type="http://schemas.openxmlformats.org/officeDocument/2006/relationships/hyperlink" Target="http://pbs.twimg.com/profile_images/942749041758228480/TupBRYOE_normal.jpg" TargetMode="External" /><Relationship Id="rId225" Type="http://schemas.openxmlformats.org/officeDocument/2006/relationships/hyperlink" Target="http://pbs.twimg.com/profile_images/1050412409675046914/FkrGTIH2_normal.jpg" TargetMode="External" /><Relationship Id="rId226" Type="http://schemas.openxmlformats.org/officeDocument/2006/relationships/hyperlink" Target="http://pbs.twimg.com/profile_images/942749041758228480/TupBRYOE_normal.jpg" TargetMode="External" /><Relationship Id="rId227" Type="http://schemas.openxmlformats.org/officeDocument/2006/relationships/hyperlink" Target="http://pbs.twimg.com/profile_images/942749041758228480/TupBRYOE_normal.jpg" TargetMode="External" /><Relationship Id="rId228" Type="http://schemas.openxmlformats.org/officeDocument/2006/relationships/hyperlink" Target="http://pbs.twimg.com/profile_images/682218300328161281/wwWox9zS_normal.jpg" TargetMode="External" /><Relationship Id="rId229" Type="http://schemas.openxmlformats.org/officeDocument/2006/relationships/hyperlink" Target="http://pbs.twimg.com/profile_images/1463555721/sharkeatingpandaeagle_normal.png" TargetMode="External" /><Relationship Id="rId230" Type="http://schemas.openxmlformats.org/officeDocument/2006/relationships/hyperlink" Target="http://pbs.twimg.com/profile_images/877231654661742592/lIWa2_lD_normal.jpg" TargetMode="External" /><Relationship Id="rId231" Type="http://schemas.openxmlformats.org/officeDocument/2006/relationships/hyperlink" Target="https://pbs.twimg.com/media/DxgmxRKXQAE38Aj.jpg" TargetMode="External" /><Relationship Id="rId232" Type="http://schemas.openxmlformats.org/officeDocument/2006/relationships/hyperlink" Target="https://pbs.twimg.com/media/Dxcp8hKW0AE8O12.jpg" TargetMode="External" /><Relationship Id="rId233" Type="http://schemas.openxmlformats.org/officeDocument/2006/relationships/hyperlink" Target="https://pbs.twimg.com/media/Dxcp8hKW0AE8O12.jpg" TargetMode="External" /><Relationship Id="rId234" Type="http://schemas.openxmlformats.org/officeDocument/2006/relationships/hyperlink" Target="https://pbs.twimg.com/media/Dxcp8hKW0AE8O12.jpg" TargetMode="External" /><Relationship Id="rId235" Type="http://schemas.openxmlformats.org/officeDocument/2006/relationships/hyperlink" Target="https://pbs.twimg.com/media/Dxcp8hKW0AE8O12.jpg" TargetMode="External" /><Relationship Id="rId236" Type="http://schemas.openxmlformats.org/officeDocument/2006/relationships/hyperlink" Target="https://pbs.twimg.com/media/Dxcp8hKW0AE8O12.jpg" TargetMode="External" /><Relationship Id="rId237" Type="http://schemas.openxmlformats.org/officeDocument/2006/relationships/hyperlink" Target="https://pbs.twimg.com/media/Dxcp8hKW0AE8O12.jpg" TargetMode="External" /><Relationship Id="rId238" Type="http://schemas.openxmlformats.org/officeDocument/2006/relationships/hyperlink" Target="https://pbs.twimg.com/media/Dxcp8hKW0AE8O12.jpg" TargetMode="External" /><Relationship Id="rId239" Type="http://schemas.openxmlformats.org/officeDocument/2006/relationships/hyperlink" Target="https://pbs.twimg.com/media/Dxcp8hKW0AE8O12.jpg" TargetMode="External" /><Relationship Id="rId240" Type="http://schemas.openxmlformats.org/officeDocument/2006/relationships/hyperlink" Target="http://pbs.twimg.com/profile_images/736101034037116930/unQ0yWnm_normal.jpg" TargetMode="External" /><Relationship Id="rId241" Type="http://schemas.openxmlformats.org/officeDocument/2006/relationships/hyperlink" Target="http://pbs.twimg.com/profile_images/600205644419969024/PEIFYvWC_normal.jpg" TargetMode="External" /><Relationship Id="rId242" Type="http://schemas.openxmlformats.org/officeDocument/2006/relationships/hyperlink" Target="http://pbs.twimg.com/profile_images/600205644419969024/PEIFYvWC_normal.jpg" TargetMode="External" /><Relationship Id="rId243" Type="http://schemas.openxmlformats.org/officeDocument/2006/relationships/hyperlink" Target="http://pbs.twimg.com/profile_images/823539129011044352/Xnd_b9tj_normal.jpg" TargetMode="External" /><Relationship Id="rId244" Type="http://schemas.openxmlformats.org/officeDocument/2006/relationships/hyperlink" Target="http://abs.twimg.com/sticky/default_profile_images/default_profile_normal.png" TargetMode="External" /><Relationship Id="rId245" Type="http://schemas.openxmlformats.org/officeDocument/2006/relationships/hyperlink" Target="http://pbs.twimg.com/profile_images/864850500088455169/RhrXxWdw_normal.jpg" TargetMode="External" /><Relationship Id="rId246" Type="http://schemas.openxmlformats.org/officeDocument/2006/relationships/hyperlink" Target="http://pbs.twimg.com/profile_images/3566104038/8a47999ec6e048fb22297aa39080ee86_normal.jpeg" TargetMode="External" /><Relationship Id="rId247" Type="http://schemas.openxmlformats.org/officeDocument/2006/relationships/hyperlink" Target="http://pbs.twimg.com/profile_images/999619782482640897/iHE5dxAc_normal.jpg" TargetMode="External" /><Relationship Id="rId248" Type="http://schemas.openxmlformats.org/officeDocument/2006/relationships/hyperlink" Target="http://pbs.twimg.com/profile_images/760272898/DSC00033_normal.JPG" TargetMode="External" /><Relationship Id="rId249" Type="http://schemas.openxmlformats.org/officeDocument/2006/relationships/hyperlink" Target="http://pbs.twimg.com/profile_images/3081663228/88abc0ec2a86ff1dd93450e6ce519418_normal.jpeg" TargetMode="External" /><Relationship Id="rId250" Type="http://schemas.openxmlformats.org/officeDocument/2006/relationships/hyperlink" Target="http://pbs.twimg.com/profile_images/989101718037295104/RnavgxFR_normal.jpg" TargetMode="External" /><Relationship Id="rId251" Type="http://schemas.openxmlformats.org/officeDocument/2006/relationships/hyperlink" Target="http://pbs.twimg.com/profile_images/772791731410665472/wEQoc3dl_normal.jpg" TargetMode="External" /><Relationship Id="rId252" Type="http://schemas.openxmlformats.org/officeDocument/2006/relationships/hyperlink" Target="http://pbs.twimg.com/profile_images/1019175812627664897/WhLyz-Ec_normal.jpg" TargetMode="External" /><Relationship Id="rId253" Type="http://schemas.openxmlformats.org/officeDocument/2006/relationships/hyperlink" Target="http://pbs.twimg.com/profile_images/777605190035865600/g1OgkAwv_normal.jpg" TargetMode="External" /><Relationship Id="rId254" Type="http://schemas.openxmlformats.org/officeDocument/2006/relationships/hyperlink" Target="http://pbs.twimg.com/profile_images/941240896451997696/x5a6yojl_normal.jpg" TargetMode="External" /><Relationship Id="rId255" Type="http://schemas.openxmlformats.org/officeDocument/2006/relationships/hyperlink" Target="http://pbs.twimg.com/profile_images/717023999398711296/4BRcXOQD_normal.jpg" TargetMode="External" /><Relationship Id="rId256" Type="http://schemas.openxmlformats.org/officeDocument/2006/relationships/hyperlink" Target="http://pbs.twimg.com/profile_images/1087337562660921345/lXmDwAzf_normal.jpg" TargetMode="External" /><Relationship Id="rId257" Type="http://schemas.openxmlformats.org/officeDocument/2006/relationships/hyperlink" Target="http://pbs.twimg.com/profile_images/1087337562660921345/lXmDwAzf_normal.jpg" TargetMode="External" /><Relationship Id="rId258" Type="http://schemas.openxmlformats.org/officeDocument/2006/relationships/hyperlink" Target="http://pbs.twimg.com/profile_images/477439590232358913/xbZaJ1Ms_normal.jpeg" TargetMode="External" /><Relationship Id="rId259" Type="http://schemas.openxmlformats.org/officeDocument/2006/relationships/hyperlink" Target="http://pbs.twimg.com/profile_images/477439590232358913/xbZaJ1Ms_normal.jpeg" TargetMode="External" /><Relationship Id="rId260" Type="http://schemas.openxmlformats.org/officeDocument/2006/relationships/hyperlink" Target="http://pbs.twimg.com/profile_images/477440204932796419/Ubdok5z2_normal.jpeg" TargetMode="External" /><Relationship Id="rId261" Type="http://schemas.openxmlformats.org/officeDocument/2006/relationships/hyperlink" Target="http://pbs.twimg.com/profile_images/477440204932796419/Ubdok5z2_normal.jpeg" TargetMode="External" /><Relationship Id="rId262" Type="http://schemas.openxmlformats.org/officeDocument/2006/relationships/hyperlink" Target="http://pbs.twimg.com/profile_images/477443424241463296/bKWNQp65_normal.jpeg" TargetMode="External" /><Relationship Id="rId263" Type="http://schemas.openxmlformats.org/officeDocument/2006/relationships/hyperlink" Target="http://pbs.twimg.com/profile_images/477443424241463296/bKWNQp65_normal.jpeg" TargetMode="External" /><Relationship Id="rId264" Type="http://schemas.openxmlformats.org/officeDocument/2006/relationships/hyperlink" Target="http://pbs.twimg.com/profile_images/1834219958/Romy_web_normal.jpg" TargetMode="External" /><Relationship Id="rId265" Type="http://schemas.openxmlformats.org/officeDocument/2006/relationships/hyperlink" Target="http://pbs.twimg.com/profile_images/1043809751648411648/HeiPDzRk_normal.jpg" TargetMode="External" /><Relationship Id="rId266" Type="http://schemas.openxmlformats.org/officeDocument/2006/relationships/hyperlink" Target="http://pbs.twimg.com/profile_images/1076489363918389248/wMXbzwy4_normal.jpg" TargetMode="External" /><Relationship Id="rId267" Type="http://schemas.openxmlformats.org/officeDocument/2006/relationships/hyperlink" Target="http://pbs.twimg.com/profile_images/750702345227501568/-GjKAtau_normal.jpg" TargetMode="External" /><Relationship Id="rId268" Type="http://schemas.openxmlformats.org/officeDocument/2006/relationships/hyperlink" Target="http://pbs.twimg.com/profile_images/750702345227501568/-GjKAtau_normal.jpg" TargetMode="External" /><Relationship Id="rId269" Type="http://schemas.openxmlformats.org/officeDocument/2006/relationships/hyperlink" Target="http://pbs.twimg.com/profile_images/750702345227501568/-GjKAtau_normal.jpg" TargetMode="External" /><Relationship Id="rId270" Type="http://schemas.openxmlformats.org/officeDocument/2006/relationships/hyperlink" Target="http://pbs.twimg.com/profile_images/1067032932123070465/1Jubub_-_normal.jpg" TargetMode="External" /><Relationship Id="rId271" Type="http://schemas.openxmlformats.org/officeDocument/2006/relationships/hyperlink" Target="http://pbs.twimg.com/profile_images/1052311287244283904/PIiPwkfr_normal.jpg" TargetMode="External" /><Relationship Id="rId272" Type="http://schemas.openxmlformats.org/officeDocument/2006/relationships/hyperlink" Target="http://abs.twimg.com/sticky/default_profile_images/default_profile_normal.png" TargetMode="External" /><Relationship Id="rId273" Type="http://schemas.openxmlformats.org/officeDocument/2006/relationships/hyperlink" Target="http://pbs.twimg.com/profile_images/1085669473430847488/KQKL53C2_normal.jpg" TargetMode="External" /><Relationship Id="rId274" Type="http://schemas.openxmlformats.org/officeDocument/2006/relationships/hyperlink" Target="http://pbs.twimg.com/profile_images/3296258792/7852b77f95bc153cf32db2ba07fb879c_normal.jpeg" TargetMode="External" /><Relationship Id="rId275" Type="http://schemas.openxmlformats.org/officeDocument/2006/relationships/hyperlink" Target="http://pbs.twimg.com/profile_images/984025408902397953/ufly33dP_normal.jpg" TargetMode="External" /><Relationship Id="rId276" Type="http://schemas.openxmlformats.org/officeDocument/2006/relationships/hyperlink" Target="http://pbs.twimg.com/profile_images/1076613841767796736/ToTG7bpg_normal.jpg" TargetMode="External" /><Relationship Id="rId277" Type="http://schemas.openxmlformats.org/officeDocument/2006/relationships/hyperlink" Target="http://pbs.twimg.com/profile_images/1049632829980758016/mst1fy_e_normal.jpg" TargetMode="External" /><Relationship Id="rId278" Type="http://schemas.openxmlformats.org/officeDocument/2006/relationships/hyperlink" Target="http://pbs.twimg.com/profile_images/982530166676180993/fou0xrKn_normal.jpg" TargetMode="External" /><Relationship Id="rId279" Type="http://schemas.openxmlformats.org/officeDocument/2006/relationships/hyperlink" Target="http://pbs.twimg.com/profile_images/751449557691686912/XemNbw72_normal.jpg" TargetMode="External" /><Relationship Id="rId280" Type="http://schemas.openxmlformats.org/officeDocument/2006/relationships/hyperlink" Target="http://pbs.twimg.com/profile_images/751449557691686912/XemNbw72_normal.jpg" TargetMode="External" /><Relationship Id="rId281" Type="http://schemas.openxmlformats.org/officeDocument/2006/relationships/hyperlink" Target="http://pbs.twimg.com/profile_images/751449557691686912/XemNbw72_normal.jpg" TargetMode="External" /><Relationship Id="rId282" Type="http://schemas.openxmlformats.org/officeDocument/2006/relationships/hyperlink" Target="http://pbs.twimg.com/profile_images/751449557691686912/XemNbw72_normal.jpg" TargetMode="External" /><Relationship Id="rId283" Type="http://schemas.openxmlformats.org/officeDocument/2006/relationships/hyperlink" Target="http://pbs.twimg.com/profile_images/751449557691686912/XemNbw72_normal.jpg" TargetMode="External" /><Relationship Id="rId284" Type="http://schemas.openxmlformats.org/officeDocument/2006/relationships/hyperlink" Target="http://pbs.twimg.com/profile_images/1087149907582935041/yf6vTvqw_normal.jpg" TargetMode="External" /><Relationship Id="rId285" Type="http://schemas.openxmlformats.org/officeDocument/2006/relationships/hyperlink" Target="http://pbs.twimg.com/profile_images/923983433872920577/coLmvD2z_normal.jpg" TargetMode="External" /><Relationship Id="rId286" Type="http://schemas.openxmlformats.org/officeDocument/2006/relationships/hyperlink" Target="http://pbs.twimg.com/profile_images/923983433872920577/coLmvD2z_normal.jpg" TargetMode="External" /><Relationship Id="rId287" Type="http://schemas.openxmlformats.org/officeDocument/2006/relationships/hyperlink" Target="http://pbs.twimg.com/profile_images/1078019589290819586/BdViXTbB_normal.jpg" TargetMode="External" /><Relationship Id="rId288" Type="http://schemas.openxmlformats.org/officeDocument/2006/relationships/hyperlink" Target="http://pbs.twimg.com/profile_images/887229370108182528/X9fTsiOe_normal.jpg" TargetMode="External" /><Relationship Id="rId289" Type="http://schemas.openxmlformats.org/officeDocument/2006/relationships/hyperlink" Target="http://pbs.twimg.com/profile_images/906742702628159488/H-I6JdRp_normal.jpg" TargetMode="External" /><Relationship Id="rId290" Type="http://schemas.openxmlformats.org/officeDocument/2006/relationships/hyperlink" Target="http://pbs.twimg.com/profile_images/1068765654822596608/1W7LYNRC_normal.jpg" TargetMode="External" /><Relationship Id="rId291" Type="http://schemas.openxmlformats.org/officeDocument/2006/relationships/hyperlink" Target="http://pbs.twimg.com/profile_images/378800000620056856/36ce8fe5afb430b8b3e3fc45a7ffde67_normal.jpeg" TargetMode="External" /><Relationship Id="rId292" Type="http://schemas.openxmlformats.org/officeDocument/2006/relationships/hyperlink" Target="http://pbs.twimg.com/profile_images/1076306874759372800/AzQgbrvq_normal.jpg" TargetMode="External" /><Relationship Id="rId293" Type="http://schemas.openxmlformats.org/officeDocument/2006/relationships/hyperlink" Target="http://pbs.twimg.com/profile_images/733147454757998592/_CmN-q0B_normal.jpg" TargetMode="External" /><Relationship Id="rId294" Type="http://schemas.openxmlformats.org/officeDocument/2006/relationships/hyperlink" Target="http://pbs.twimg.com/profile_images/733147454757998592/_CmN-q0B_normal.jpg" TargetMode="External" /><Relationship Id="rId295" Type="http://schemas.openxmlformats.org/officeDocument/2006/relationships/hyperlink" Target="https://pbs.twimg.com/media/Dxge_eEWoAA6we8.jpg" TargetMode="External" /><Relationship Id="rId296" Type="http://schemas.openxmlformats.org/officeDocument/2006/relationships/hyperlink" Target="https://pbs.twimg.com/media/Dxg1KNWXQAA3ElO.jpg" TargetMode="External" /><Relationship Id="rId297" Type="http://schemas.openxmlformats.org/officeDocument/2006/relationships/hyperlink" Target="https://pbs.twimg.com/media/Dxg-8UiXgAU7KWg.jpg" TargetMode="External" /><Relationship Id="rId298" Type="http://schemas.openxmlformats.org/officeDocument/2006/relationships/hyperlink" Target="http://pbs.twimg.com/profile_images/820909632105414657/rCG19lPu_normal.jpg" TargetMode="External" /><Relationship Id="rId299" Type="http://schemas.openxmlformats.org/officeDocument/2006/relationships/hyperlink" Target="http://pbs.twimg.com/profile_images/1035939148199329794/avJf7YSx_normal.jpg" TargetMode="External" /><Relationship Id="rId300" Type="http://schemas.openxmlformats.org/officeDocument/2006/relationships/hyperlink" Target="http://pbs.twimg.com/profile_images/1035939148199329794/avJf7YSx_normal.jpg" TargetMode="External" /><Relationship Id="rId301" Type="http://schemas.openxmlformats.org/officeDocument/2006/relationships/hyperlink" Target="http://pbs.twimg.com/profile_images/1035939148199329794/avJf7YSx_normal.jpg" TargetMode="External" /><Relationship Id="rId302" Type="http://schemas.openxmlformats.org/officeDocument/2006/relationships/hyperlink" Target="http://pbs.twimg.com/profile_images/1046815424225202177/wY0lIQFY_normal.jpg" TargetMode="External" /><Relationship Id="rId303" Type="http://schemas.openxmlformats.org/officeDocument/2006/relationships/hyperlink" Target="http://pbs.twimg.com/profile_images/884754616029777920/YrtUPQ7g_normal.jpg" TargetMode="External" /><Relationship Id="rId304" Type="http://schemas.openxmlformats.org/officeDocument/2006/relationships/hyperlink" Target="http://pbs.twimg.com/profile_images/793839490569793536/jKBIMbZP_normal.jpg" TargetMode="External" /><Relationship Id="rId305" Type="http://schemas.openxmlformats.org/officeDocument/2006/relationships/hyperlink" Target="http://pbs.twimg.com/profile_images/840266898373767168/7tNBOQuN_normal.jpg" TargetMode="External" /><Relationship Id="rId306" Type="http://schemas.openxmlformats.org/officeDocument/2006/relationships/hyperlink" Target="http://abs.twimg.com/sticky/default_profile_images/default_profile_normal.pn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pbs.twimg.com/profile_images/2276476145/syhci9z667uqe9fn0uoo_normal.jpeg" TargetMode="External" /><Relationship Id="rId309" Type="http://schemas.openxmlformats.org/officeDocument/2006/relationships/hyperlink" Target="http://pbs.twimg.com/profile_images/623192492029022208/Yx-kbGbI_normal.jpg" TargetMode="External" /><Relationship Id="rId310" Type="http://schemas.openxmlformats.org/officeDocument/2006/relationships/hyperlink" Target="http://pbs.twimg.com/profile_images/1021750757119459328/e0we6gLt_normal.jpg" TargetMode="External" /><Relationship Id="rId311" Type="http://schemas.openxmlformats.org/officeDocument/2006/relationships/hyperlink" Target="http://pbs.twimg.com/profile_images/1080127915839365120/bduw_6vA_normal.jpg" TargetMode="External" /><Relationship Id="rId312" Type="http://schemas.openxmlformats.org/officeDocument/2006/relationships/hyperlink" Target="https://pbs.twimg.com/media/DxgSgXBX0AAsRNW.jpg" TargetMode="External" /><Relationship Id="rId313" Type="http://schemas.openxmlformats.org/officeDocument/2006/relationships/hyperlink" Target="http://pbs.twimg.com/profile_images/852142549800292352/SvosEyQX_normal.jpg" TargetMode="External" /><Relationship Id="rId314" Type="http://schemas.openxmlformats.org/officeDocument/2006/relationships/hyperlink" Target="http://pbs.twimg.com/profile_images/857976514981355520/QF4t2dPZ_normal.jpg" TargetMode="External" /><Relationship Id="rId315" Type="http://schemas.openxmlformats.org/officeDocument/2006/relationships/hyperlink" Target="https://pbs.twimg.com/media/DxXbqQHXgAA14Zi.jpg" TargetMode="External" /><Relationship Id="rId316" Type="http://schemas.openxmlformats.org/officeDocument/2006/relationships/hyperlink" Target="http://pbs.twimg.com/profile_images/799210873604763648/fDJafzSX_normal.jpg" TargetMode="External" /><Relationship Id="rId317" Type="http://schemas.openxmlformats.org/officeDocument/2006/relationships/hyperlink" Target="http://pbs.twimg.com/profile_images/799210873604763648/fDJafzSX_normal.jpg" TargetMode="External" /><Relationship Id="rId318" Type="http://schemas.openxmlformats.org/officeDocument/2006/relationships/hyperlink" Target="http://pbs.twimg.com/profile_images/992830427088982016/rh9YShtl_normal.jpg" TargetMode="External" /><Relationship Id="rId319" Type="http://schemas.openxmlformats.org/officeDocument/2006/relationships/hyperlink" Target="http://pbs.twimg.com/profile_images/847016533276721152/z9gAkrO5_normal.jpg" TargetMode="External" /><Relationship Id="rId320" Type="http://schemas.openxmlformats.org/officeDocument/2006/relationships/hyperlink" Target="http://pbs.twimg.com/profile_images/847016533276721152/z9gAkrO5_normal.jpg" TargetMode="External" /><Relationship Id="rId321" Type="http://schemas.openxmlformats.org/officeDocument/2006/relationships/hyperlink" Target="http://pbs.twimg.com/profile_images/847016533276721152/z9gAkrO5_normal.jpg" TargetMode="External" /><Relationship Id="rId322" Type="http://schemas.openxmlformats.org/officeDocument/2006/relationships/hyperlink" Target="http://pbs.twimg.com/profile_images/847016533276721152/z9gAkrO5_normal.jpg" TargetMode="External" /><Relationship Id="rId323" Type="http://schemas.openxmlformats.org/officeDocument/2006/relationships/hyperlink" Target="http://pbs.twimg.com/profile_images/847016533276721152/z9gAkrO5_normal.jpg" TargetMode="External" /><Relationship Id="rId324" Type="http://schemas.openxmlformats.org/officeDocument/2006/relationships/hyperlink" Target="https://pbs.twimg.com/media/DxhDI3bX0AEFIyM.jpg" TargetMode="External" /><Relationship Id="rId325" Type="http://schemas.openxmlformats.org/officeDocument/2006/relationships/hyperlink" Target="http://pbs.twimg.com/profile_images/442580660591403008/UsaK6C1-_normal.jpeg" TargetMode="External" /><Relationship Id="rId326" Type="http://schemas.openxmlformats.org/officeDocument/2006/relationships/hyperlink" Target="https://pbs.twimg.com/media/Dxdqn5DWoAA5iqH.jpg" TargetMode="External" /><Relationship Id="rId327" Type="http://schemas.openxmlformats.org/officeDocument/2006/relationships/hyperlink" Target="http://pbs.twimg.com/profile_images/2680842524/670d37ad52e65bd3fd63266af8afa0aa_normal.png" TargetMode="External" /><Relationship Id="rId328" Type="http://schemas.openxmlformats.org/officeDocument/2006/relationships/hyperlink" Target="http://abs.twimg.com/sticky/default_profile_images/default_profile_normal.pn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abs.twimg.com/sticky/default_profile_images/default_profile_normal.png" TargetMode="External" /><Relationship Id="rId331" Type="http://schemas.openxmlformats.org/officeDocument/2006/relationships/hyperlink" Target="http://pbs.twimg.com/profile_images/963682098614808576/XbhTNDIc_normal.jpg" TargetMode="External" /><Relationship Id="rId332" Type="http://schemas.openxmlformats.org/officeDocument/2006/relationships/hyperlink" Target="http://pbs.twimg.com/profile_images/864883396006354945/kHdwMbU3_normal.jp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pbs.twimg.com/profile_images/1019316878467129344/d9lyktfy_normal.jpg" TargetMode="External" /><Relationship Id="rId335" Type="http://schemas.openxmlformats.org/officeDocument/2006/relationships/hyperlink" Target="http://pbs.twimg.com/profile_images/3051524219/c767bab24eca22ae4c9d730c72c5a10e_normal.jpeg" TargetMode="External" /><Relationship Id="rId336" Type="http://schemas.openxmlformats.org/officeDocument/2006/relationships/hyperlink" Target="https://pbs.twimg.com/media/DxhMVlOXgAEtZWP.jpg" TargetMode="External" /><Relationship Id="rId337" Type="http://schemas.openxmlformats.org/officeDocument/2006/relationships/hyperlink" Target="http://pbs.twimg.com/profile_images/1043809751648411648/HeiPDzRk_normal.jpg" TargetMode="External" /><Relationship Id="rId338" Type="http://schemas.openxmlformats.org/officeDocument/2006/relationships/hyperlink" Target="http://pbs.twimg.com/profile_images/1043809751648411648/HeiPDzRk_normal.jpg" TargetMode="External" /><Relationship Id="rId339" Type="http://schemas.openxmlformats.org/officeDocument/2006/relationships/hyperlink" Target="http://pbs.twimg.com/profile_images/1043809751648411648/HeiPDzRk_normal.jpg" TargetMode="External" /><Relationship Id="rId340" Type="http://schemas.openxmlformats.org/officeDocument/2006/relationships/hyperlink" Target="https://pbs.twimg.com/media/DxhMVlOXgAEtZWP.jpg" TargetMode="External" /><Relationship Id="rId341" Type="http://schemas.openxmlformats.org/officeDocument/2006/relationships/hyperlink" Target="http://pbs.twimg.com/profile_images/459310596354109441/7SDvEB0-_normal.jpeg" TargetMode="External" /><Relationship Id="rId342" Type="http://schemas.openxmlformats.org/officeDocument/2006/relationships/hyperlink" Target="http://pbs.twimg.com/profile_images/857019737011781633/Ce19eTKc_normal.jpg" TargetMode="External" /><Relationship Id="rId343" Type="http://schemas.openxmlformats.org/officeDocument/2006/relationships/hyperlink" Target="http://pbs.twimg.com/profile_images/1008797832785092608/paO50ZES_normal.jpg" TargetMode="External" /><Relationship Id="rId344" Type="http://schemas.openxmlformats.org/officeDocument/2006/relationships/hyperlink" Target="http://pbs.twimg.com/profile_images/1008797832785092608/paO50ZES_normal.jpg" TargetMode="External" /><Relationship Id="rId345" Type="http://schemas.openxmlformats.org/officeDocument/2006/relationships/hyperlink" Target="http://pbs.twimg.com/profile_images/1008797832785092608/paO50ZES_normal.jpg" TargetMode="External" /><Relationship Id="rId346" Type="http://schemas.openxmlformats.org/officeDocument/2006/relationships/hyperlink" Target="http://pbs.twimg.com/profile_images/581821098003681280/ym_OIlTB_normal.jpg" TargetMode="External" /><Relationship Id="rId347" Type="http://schemas.openxmlformats.org/officeDocument/2006/relationships/hyperlink" Target="http://pbs.twimg.com/profile_images/581821098003681280/ym_OIlTB_normal.jpg" TargetMode="External" /><Relationship Id="rId348" Type="http://schemas.openxmlformats.org/officeDocument/2006/relationships/hyperlink" Target="http://pbs.twimg.com/profile_images/581821098003681280/ym_OIlTB_normal.jpg" TargetMode="External" /><Relationship Id="rId349" Type="http://schemas.openxmlformats.org/officeDocument/2006/relationships/hyperlink" Target="http://pbs.twimg.com/profile_images/1086013423425601536/Uq3tHdGz_normal.jpg" TargetMode="External" /><Relationship Id="rId350" Type="http://schemas.openxmlformats.org/officeDocument/2006/relationships/hyperlink" Target="https://pbs.twimg.com/media/DxbC3dxWsAA5K34.jpg" TargetMode="External" /><Relationship Id="rId351" Type="http://schemas.openxmlformats.org/officeDocument/2006/relationships/hyperlink" Target="https://pbs.twimg.com/media/DxbC3dxWsAA5K34.jpg" TargetMode="External" /><Relationship Id="rId352" Type="http://schemas.openxmlformats.org/officeDocument/2006/relationships/hyperlink" Target="https://pbs.twimg.com/media/DxbC3dxWsAA5K34.jpg" TargetMode="External" /><Relationship Id="rId353" Type="http://schemas.openxmlformats.org/officeDocument/2006/relationships/hyperlink" Target="http://pbs.twimg.com/profile_images/519843521587474433/T41m2pAp_normal.jpeg" TargetMode="External" /><Relationship Id="rId354" Type="http://schemas.openxmlformats.org/officeDocument/2006/relationships/hyperlink" Target="http://pbs.twimg.com/profile_images/519843521587474433/T41m2pAp_normal.jpeg" TargetMode="External" /><Relationship Id="rId355" Type="http://schemas.openxmlformats.org/officeDocument/2006/relationships/hyperlink" Target="http://pbs.twimg.com/profile_images/519843521587474433/T41m2pAp_normal.jpeg" TargetMode="External" /><Relationship Id="rId356" Type="http://schemas.openxmlformats.org/officeDocument/2006/relationships/hyperlink" Target="http://pbs.twimg.com/profile_images/519843521587474433/T41m2pAp_normal.jpeg" TargetMode="External" /><Relationship Id="rId357" Type="http://schemas.openxmlformats.org/officeDocument/2006/relationships/hyperlink" Target="http://pbs.twimg.com/profile_images/519843521587474433/T41m2pAp_normal.jpeg" TargetMode="External" /><Relationship Id="rId358" Type="http://schemas.openxmlformats.org/officeDocument/2006/relationships/hyperlink" Target="http://pbs.twimg.com/profile_images/519843521587474433/T41m2pAp_normal.jpeg" TargetMode="External" /><Relationship Id="rId359" Type="http://schemas.openxmlformats.org/officeDocument/2006/relationships/hyperlink" Target="https://pbs.twimg.com/media/DxhRB-iX4AIajfF.jpg" TargetMode="External" /><Relationship Id="rId360" Type="http://schemas.openxmlformats.org/officeDocument/2006/relationships/hyperlink" Target="http://pbs.twimg.com/profile_images/917702824225574913/WhG9THts_normal.jpg" TargetMode="External" /><Relationship Id="rId361" Type="http://schemas.openxmlformats.org/officeDocument/2006/relationships/hyperlink" Target="http://pbs.twimg.com/profile_images/917702824225574913/WhG9THts_normal.jpg" TargetMode="External" /><Relationship Id="rId362" Type="http://schemas.openxmlformats.org/officeDocument/2006/relationships/hyperlink" Target="http://pbs.twimg.com/profile_images/1078545052316651520/8fXf1-HV_normal.jpg" TargetMode="External" /><Relationship Id="rId363" Type="http://schemas.openxmlformats.org/officeDocument/2006/relationships/hyperlink" Target="http://pbs.twimg.com/profile_images/1078545052316651520/8fXf1-HV_normal.jpg" TargetMode="External" /><Relationship Id="rId364" Type="http://schemas.openxmlformats.org/officeDocument/2006/relationships/hyperlink" Target="http://pbs.twimg.com/profile_images/1078545052316651520/8fXf1-HV_normal.jpg" TargetMode="External" /><Relationship Id="rId365" Type="http://schemas.openxmlformats.org/officeDocument/2006/relationships/hyperlink" Target="https://pbs.twimg.com/media/Dxge_eEWoAA6we8.jpg" TargetMode="External" /><Relationship Id="rId366" Type="http://schemas.openxmlformats.org/officeDocument/2006/relationships/hyperlink" Target="https://pbs.twimg.com/media/Dxg1KNWXQAA3ElO.jpg" TargetMode="External" /><Relationship Id="rId367" Type="http://schemas.openxmlformats.org/officeDocument/2006/relationships/hyperlink" Target="http://pbs.twimg.com/profile_images/727462883748143109/F-f8sAwc_normal.jpg" TargetMode="External" /><Relationship Id="rId368" Type="http://schemas.openxmlformats.org/officeDocument/2006/relationships/hyperlink" Target="http://pbs.twimg.com/profile_images/727462883748143109/F-f8sAwc_normal.jpg" TargetMode="External" /><Relationship Id="rId369" Type="http://schemas.openxmlformats.org/officeDocument/2006/relationships/hyperlink" Target="http://pbs.twimg.com/profile_images/727462883748143109/F-f8sAwc_normal.jpg" TargetMode="External" /><Relationship Id="rId370" Type="http://schemas.openxmlformats.org/officeDocument/2006/relationships/hyperlink" Target="https://pbs.twimg.com/media/DxSWzA6XQAAONSh.jpg" TargetMode="External" /><Relationship Id="rId371" Type="http://schemas.openxmlformats.org/officeDocument/2006/relationships/hyperlink" Target="http://pbs.twimg.com/profile_images/995962546908786688/WTYlAI7b_normal.jpg" TargetMode="External" /><Relationship Id="rId372" Type="http://schemas.openxmlformats.org/officeDocument/2006/relationships/hyperlink" Target="http://pbs.twimg.com/profile_images/995962546908786688/WTYlAI7b_normal.jpg" TargetMode="External" /><Relationship Id="rId373" Type="http://schemas.openxmlformats.org/officeDocument/2006/relationships/hyperlink" Target="https://pbs.twimg.com/ext_tw_video_thumb/1087711754170351616/pu/img/QYMUbD97K9ZMnaLE.jpg" TargetMode="External" /><Relationship Id="rId374" Type="http://schemas.openxmlformats.org/officeDocument/2006/relationships/hyperlink" Target="https://pbs.twimg.com/ext_tw_video_thumb/1087711754170351616/pu/img/QYMUbD97K9ZMnaLE.jpg" TargetMode="External" /><Relationship Id="rId375" Type="http://schemas.openxmlformats.org/officeDocument/2006/relationships/hyperlink" Target="https://pbs.twimg.com/ext_tw_video_thumb/1087711754170351616/pu/img/QYMUbD97K9ZMnaLE.jpg" TargetMode="External" /><Relationship Id="rId376" Type="http://schemas.openxmlformats.org/officeDocument/2006/relationships/hyperlink" Target="https://pbs.twimg.com/media/DxcAamYWoAIvjbV.jpg" TargetMode="External" /><Relationship Id="rId377" Type="http://schemas.openxmlformats.org/officeDocument/2006/relationships/hyperlink" Target="http://pbs.twimg.com/profile_images/744506260930760704/NQVnWAgf_normal.jpg" TargetMode="External" /><Relationship Id="rId378" Type="http://schemas.openxmlformats.org/officeDocument/2006/relationships/hyperlink" Target="https://pbs.twimg.com/media/DxcAamYWoAIvjbV.jpg" TargetMode="External" /><Relationship Id="rId379" Type="http://schemas.openxmlformats.org/officeDocument/2006/relationships/hyperlink" Target="http://pbs.twimg.com/profile_images/744506260930760704/NQVnWAgf_normal.jpg" TargetMode="External" /><Relationship Id="rId380" Type="http://schemas.openxmlformats.org/officeDocument/2006/relationships/hyperlink" Target="https://pbs.twimg.com/media/DxcAamYWoAIvjbV.jpg" TargetMode="External" /><Relationship Id="rId381" Type="http://schemas.openxmlformats.org/officeDocument/2006/relationships/hyperlink" Target="http://pbs.twimg.com/profile_images/744506260930760704/NQVnWAgf_normal.jpg" TargetMode="External" /><Relationship Id="rId382" Type="http://schemas.openxmlformats.org/officeDocument/2006/relationships/hyperlink" Target="http://pbs.twimg.com/profile_images/744506260930760704/NQVnWAgf_normal.jpg" TargetMode="External" /><Relationship Id="rId383" Type="http://schemas.openxmlformats.org/officeDocument/2006/relationships/hyperlink" Target="http://pbs.twimg.com/profile_images/744506260930760704/NQVnWAgf_normal.jpg" TargetMode="External" /><Relationship Id="rId384" Type="http://schemas.openxmlformats.org/officeDocument/2006/relationships/hyperlink" Target="http://pbs.twimg.com/profile_images/744506260930760704/NQVnWAgf_normal.jpg" TargetMode="External" /><Relationship Id="rId385" Type="http://schemas.openxmlformats.org/officeDocument/2006/relationships/hyperlink" Target="http://pbs.twimg.com/profile_images/744506260930760704/NQVnWAgf_normal.jpg" TargetMode="External" /><Relationship Id="rId386" Type="http://schemas.openxmlformats.org/officeDocument/2006/relationships/hyperlink" Target="http://pbs.twimg.com/profile_images/744506260930760704/NQVnWAgf_normal.jpg" TargetMode="External" /><Relationship Id="rId387" Type="http://schemas.openxmlformats.org/officeDocument/2006/relationships/hyperlink" Target="http://pbs.twimg.com/profile_images/744506260930760704/NQVnWAgf_normal.jpg" TargetMode="External" /><Relationship Id="rId388" Type="http://schemas.openxmlformats.org/officeDocument/2006/relationships/hyperlink" Target="http://pbs.twimg.com/profile_images/744506260930760704/NQVnWAgf_normal.jpg" TargetMode="External" /><Relationship Id="rId389" Type="http://schemas.openxmlformats.org/officeDocument/2006/relationships/hyperlink" Target="http://pbs.twimg.com/profile_images/744506260930760704/NQVnWAgf_normal.jpg" TargetMode="External" /><Relationship Id="rId390" Type="http://schemas.openxmlformats.org/officeDocument/2006/relationships/hyperlink" Target="http://pbs.twimg.com/profile_images/744506260930760704/NQVnWAgf_normal.jpg" TargetMode="External" /><Relationship Id="rId391" Type="http://schemas.openxmlformats.org/officeDocument/2006/relationships/hyperlink" Target="http://pbs.twimg.com/profile_images/378800000606670856/912fc86d922894263fdd1ff9a9ab68a8_normal.jpeg" TargetMode="External" /><Relationship Id="rId392" Type="http://schemas.openxmlformats.org/officeDocument/2006/relationships/hyperlink" Target="http://pbs.twimg.com/profile_images/720865501241409536/SM5wmIhm_normal.jpg" TargetMode="External" /><Relationship Id="rId393" Type="http://schemas.openxmlformats.org/officeDocument/2006/relationships/hyperlink" Target="http://pbs.twimg.com/profile_images/378800000606670856/912fc86d922894263fdd1ff9a9ab68a8_normal.jpeg" TargetMode="External" /><Relationship Id="rId394" Type="http://schemas.openxmlformats.org/officeDocument/2006/relationships/hyperlink" Target="http://pbs.twimg.com/profile_images/720865501241409536/SM5wmIhm_normal.jpg" TargetMode="External" /><Relationship Id="rId395" Type="http://schemas.openxmlformats.org/officeDocument/2006/relationships/hyperlink" Target="http://abs.twimg.com/sticky/default_profile_images/default_profile_normal.png" TargetMode="External" /><Relationship Id="rId396" Type="http://schemas.openxmlformats.org/officeDocument/2006/relationships/hyperlink" Target="http://pbs.twimg.com/profile_images/785526220955848709/9bBpJsRX_normal.jpg" TargetMode="External" /><Relationship Id="rId397" Type="http://schemas.openxmlformats.org/officeDocument/2006/relationships/hyperlink" Target="http://pbs.twimg.com/profile_images/1013731825871704064/eItldjDx_normal.jpg" TargetMode="External" /><Relationship Id="rId398" Type="http://schemas.openxmlformats.org/officeDocument/2006/relationships/hyperlink" Target="https://pbs.twimg.com/ext_tw_video_thumb/1087147423690944512/pu/img/Wmgy-2Jq6ACjIBY0.jpg" TargetMode="External" /><Relationship Id="rId399" Type="http://schemas.openxmlformats.org/officeDocument/2006/relationships/hyperlink" Target="http://pbs.twimg.com/profile_images/1076060153831669762/vJlxxtxE_normal.jpg" TargetMode="External" /><Relationship Id="rId400" Type="http://schemas.openxmlformats.org/officeDocument/2006/relationships/hyperlink" Target="https://pbs.twimg.com/ext_tw_video_thumb/1087147423690944512/pu/img/Wmgy-2Jq6ACjIBY0.jpg" TargetMode="External" /><Relationship Id="rId401" Type="http://schemas.openxmlformats.org/officeDocument/2006/relationships/hyperlink" Target="http://pbs.twimg.com/profile_images/1076060153831669762/vJlxxtxE_normal.jpg" TargetMode="External" /><Relationship Id="rId402" Type="http://schemas.openxmlformats.org/officeDocument/2006/relationships/hyperlink" Target="http://pbs.twimg.com/profile_images/1076060153831669762/vJlxxtxE_normal.jpg" TargetMode="External" /><Relationship Id="rId403" Type="http://schemas.openxmlformats.org/officeDocument/2006/relationships/hyperlink" Target="http://pbs.twimg.com/profile_images/862591723972767745/tjZnLAAP_normal.jpg" TargetMode="External" /><Relationship Id="rId404" Type="http://schemas.openxmlformats.org/officeDocument/2006/relationships/hyperlink" Target="http://pbs.twimg.com/profile_images/754442521338585088/m_dRHN8h_normal.jpg" TargetMode="External" /><Relationship Id="rId405" Type="http://schemas.openxmlformats.org/officeDocument/2006/relationships/hyperlink" Target="http://pbs.twimg.com/profile_images/1057304603484663809/RpACNa-l_normal.jpg" TargetMode="External" /><Relationship Id="rId406" Type="http://schemas.openxmlformats.org/officeDocument/2006/relationships/hyperlink" Target="http://pbs.twimg.com/profile_images/1065708981103022080/LHBdn3Im_normal.jpg" TargetMode="External" /><Relationship Id="rId407" Type="http://schemas.openxmlformats.org/officeDocument/2006/relationships/hyperlink" Target="http://pbs.twimg.com/profile_images/871812417793273856/gK8sBcH7_normal.jpg" TargetMode="External" /><Relationship Id="rId408" Type="http://schemas.openxmlformats.org/officeDocument/2006/relationships/hyperlink" Target="http://pbs.twimg.com/profile_images/1081528847261224960/Nse398c0_normal.jpg" TargetMode="External" /><Relationship Id="rId409" Type="http://schemas.openxmlformats.org/officeDocument/2006/relationships/hyperlink" Target="https://pbs.twimg.com/media/Dxhb9e8WwAM9y91.jpg" TargetMode="External" /><Relationship Id="rId410" Type="http://schemas.openxmlformats.org/officeDocument/2006/relationships/hyperlink" Target="https://pbs.twimg.com/media/Dxhb9e8WwAM9y91.jpg" TargetMode="External" /><Relationship Id="rId411" Type="http://schemas.openxmlformats.org/officeDocument/2006/relationships/hyperlink" Target="https://pbs.twimg.com/media/DxcAamYWoAIvjbV.jpg" TargetMode="External" /><Relationship Id="rId412" Type="http://schemas.openxmlformats.org/officeDocument/2006/relationships/hyperlink" Target="https://pbs.twimg.com/media/Dxhb9e8WwAM9y91.jpg" TargetMode="External" /><Relationship Id="rId413" Type="http://schemas.openxmlformats.org/officeDocument/2006/relationships/hyperlink" Target="https://pbs.twimg.com/media/DxcAamYWoAIvjbV.jpg" TargetMode="External" /><Relationship Id="rId414" Type="http://schemas.openxmlformats.org/officeDocument/2006/relationships/hyperlink" Target="https://pbs.twimg.com/media/Dxhb9e8WwAM9y91.jpg" TargetMode="External" /><Relationship Id="rId415" Type="http://schemas.openxmlformats.org/officeDocument/2006/relationships/hyperlink" Target="https://pbs.twimg.com/media/DxcAamYWoAIvjbV.jpg" TargetMode="External" /><Relationship Id="rId416" Type="http://schemas.openxmlformats.org/officeDocument/2006/relationships/hyperlink" Target="https://pbs.twimg.com/media/Dxhb9e8WwAM9y91.jpg" TargetMode="External" /><Relationship Id="rId417" Type="http://schemas.openxmlformats.org/officeDocument/2006/relationships/hyperlink" Target="https://pbs.twimg.com/media/Dxhb9e8WwAM9y91.jpg" TargetMode="External" /><Relationship Id="rId418" Type="http://schemas.openxmlformats.org/officeDocument/2006/relationships/hyperlink" Target="https://pbs.twimg.com/media/DxcAamYWoAIvjbV.jpg" TargetMode="External" /><Relationship Id="rId419" Type="http://schemas.openxmlformats.org/officeDocument/2006/relationships/hyperlink" Target="https://pbs.twimg.com/media/Dxhb9e8WwAM9y91.jpg" TargetMode="External" /><Relationship Id="rId420" Type="http://schemas.openxmlformats.org/officeDocument/2006/relationships/hyperlink" Target="https://pbs.twimg.com/media/Dxhb9e8WwAM9y91.jpg" TargetMode="External" /><Relationship Id="rId421" Type="http://schemas.openxmlformats.org/officeDocument/2006/relationships/hyperlink" Target="http://pbs.twimg.com/profile_images/706868384672124931/t43Yk_YQ_normal.jpg" TargetMode="External" /><Relationship Id="rId422" Type="http://schemas.openxmlformats.org/officeDocument/2006/relationships/hyperlink" Target="http://pbs.twimg.com/profile_images/788047526670766081/TraQSxjX_normal.jpg" TargetMode="External" /><Relationship Id="rId423" Type="http://schemas.openxmlformats.org/officeDocument/2006/relationships/hyperlink" Target="http://pbs.twimg.com/profile_images/1013692240940724224/ptSF7hPA_normal.jpg" TargetMode="External" /><Relationship Id="rId424" Type="http://schemas.openxmlformats.org/officeDocument/2006/relationships/hyperlink" Target="http://pbs.twimg.com/profile_images/550741947388686336/kltgfz2w_normal.jpeg" TargetMode="External" /><Relationship Id="rId425" Type="http://schemas.openxmlformats.org/officeDocument/2006/relationships/hyperlink" Target="http://pbs.twimg.com/profile_images/1983216255/KfW_normal.jpg" TargetMode="External" /><Relationship Id="rId426" Type="http://schemas.openxmlformats.org/officeDocument/2006/relationships/hyperlink" Target="http://pbs.twimg.com/profile_images/643020582188130304/nh8hXpkM_normal.jpg" TargetMode="External" /><Relationship Id="rId427" Type="http://schemas.openxmlformats.org/officeDocument/2006/relationships/hyperlink" Target="http://pbs.twimg.com/profile_images/882526498795683841/H7CPOuii_normal.jpg" TargetMode="External" /><Relationship Id="rId428" Type="http://schemas.openxmlformats.org/officeDocument/2006/relationships/hyperlink" Target="http://pbs.twimg.com/profile_images/882526498795683841/H7CPOuii_normal.jpg" TargetMode="External" /><Relationship Id="rId429" Type="http://schemas.openxmlformats.org/officeDocument/2006/relationships/hyperlink" Target="http://pbs.twimg.com/profile_images/882526498795683841/H7CPOuii_normal.jpg" TargetMode="External" /><Relationship Id="rId430" Type="http://schemas.openxmlformats.org/officeDocument/2006/relationships/hyperlink" Target="https://pbs.twimg.com/media/DxhkqlFUwAAEtrN.jpg" TargetMode="External" /><Relationship Id="rId431" Type="http://schemas.openxmlformats.org/officeDocument/2006/relationships/hyperlink" Target="https://pbs.twimg.com/media/DxhkqlFUwAAEtrN.jpg" TargetMode="External" /><Relationship Id="rId432" Type="http://schemas.openxmlformats.org/officeDocument/2006/relationships/hyperlink" Target="http://pbs.twimg.com/profile_images/1037252310014013440/UJChM9wR_normal.jpg" TargetMode="External" /><Relationship Id="rId433" Type="http://schemas.openxmlformats.org/officeDocument/2006/relationships/hyperlink" Target="http://pbs.twimg.com/profile_images/1084626466913116161/sESf0jvG_normal.jpg" TargetMode="External" /><Relationship Id="rId434" Type="http://schemas.openxmlformats.org/officeDocument/2006/relationships/hyperlink" Target="http://pbs.twimg.com/profile_images/1538879395/L1003461_normal.jpg" TargetMode="External" /><Relationship Id="rId435" Type="http://schemas.openxmlformats.org/officeDocument/2006/relationships/hyperlink" Target="https://pbs.twimg.com/media/DxXNYjpXgAAQvnw.jpg" TargetMode="External" /><Relationship Id="rId436" Type="http://schemas.openxmlformats.org/officeDocument/2006/relationships/hyperlink" Target="https://pbs.twimg.com/media/DxXNYjpXgAAQvnw.jpg" TargetMode="External" /><Relationship Id="rId437" Type="http://schemas.openxmlformats.org/officeDocument/2006/relationships/hyperlink" Target="http://pbs.twimg.com/profile_images/448052517553721345/v1n08ycC_normal.jpeg" TargetMode="External" /><Relationship Id="rId438" Type="http://schemas.openxmlformats.org/officeDocument/2006/relationships/hyperlink" Target="https://pbs.twimg.com/media/DxbsheXWwAIwMh6.jpg" TargetMode="External" /><Relationship Id="rId439" Type="http://schemas.openxmlformats.org/officeDocument/2006/relationships/hyperlink" Target="http://pbs.twimg.com/profile_images/448052517553721345/v1n08ycC_normal.jpeg" TargetMode="External" /><Relationship Id="rId440" Type="http://schemas.openxmlformats.org/officeDocument/2006/relationships/hyperlink" Target="https://pbs.twimg.com/media/DxbsheXWwAIwMh6.jpg" TargetMode="External" /><Relationship Id="rId441" Type="http://schemas.openxmlformats.org/officeDocument/2006/relationships/hyperlink" Target="https://pbs.twimg.com/media/DxbY7mIWoAEeCvh.jpg" TargetMode="External" /><Relationship Id="rId442" Type="http://schemas.openxmlformats.org/officeDocument/2006/relationships/hyperlink" Target="https://pbs.twimg.com/media/DxbY7mIWoAEeCvh.jpg" TargetMode="External" /><Relationship Id="rId443" Type="http://schemas.openxmlformats.org/officeDocument/2006/relationships/hyperlink" Target="https://pbs.twimg.com/media/Dxa8CAeW0AEhtEP.jpg" TargetMode="External" /><Relationship Id="rId444" Type="http://schemas.openxmlformats.org/officeDocument/2006/relationships/hyperlink" Target="https://pbs.twimg.com/media/Dxa6vGyWsAIAVku.jpg" TargetMode="External" /><Relationship Id="rId445" Type="http://schemas.openxmlformats.org/officeDocument/2006/relationships/hyperlink" Target="https://pbs.twimg.com/media/Dxa6vGyWsAIAVku.jpg" TargetMode="External" /><Relationship Id="rId446" Type="http://schemas.openxmlformats.org/officeDocument/2006/relationships/hyperlink" Target="https://pbs.twimg.com/media/DxbC3dxWsAA5K34.jpg" TargetMode="External" /><Relationship Id="rId447" Type="http://schemas.openxmlformats.org/officeDocument/2006/relationships/hyperlink" Target="https://pbs.twimg.com/media/DxbC3dxWsAA5K34.jpg" TargetMode="External" /><Relationship Id="rId448" Type="http://schemas.openxmlformats.org/officeDocument/2006/relationships/hyperlink" Target="https://pbs.twimg.com/media/DxXbxeVWsAAZ5I_.jpg" TargetMode="External" /><Relationship Id="rId449" Type="http://schemas.openxmlformats.org/officeDocument/2006/relationships/hyperlink" Target="https://pbs.twimg.com/media/DxbLbWzWsAAnaYM.jpg" TargetMode="External" /><Relationship Id="rId450" Type="http://schemas.openxmlformats.org/officeDocument/2006/relationships/hyperlink" Target="http://pbs.twimg.com/profile_images/66773901/dld_normal.png" TargetMode="External" /><Relationship Id="rId451" Type="http://schemas.openxmlformats.org/officeDocument/2006/relationships/hyperlink" Target="http://pbs.twimg.com/profile_images/66773901/dld_normal.png" TargetMode="External" /><Relationship Id="rId452" Type="http://schemas.openxmlformats.org/officeDocument/2006/relationships/hyperlink" Target="http://pbs.twimg.com/profile_images/925044875707535360/0mGjwlih_normal.jpg" TargetMode="External" /><Relationship Id="rId453" Type="http://schemas.openxmlformats.org/officeDocument/2006/relationships/hyperlink" Target="http://pbs.twimg.com/profile_images/66773901/dld_normal.png" TargetMode="External" /><Relationship Id="rId454" Type="http://schemas.openxmlformats.org/officeDocument/2006/relationships/hyperlink" Target="https://pbs.twimg.com/media/DxbMZlHXcAAGvkr.jpg" TargetMode="External" /><Relationship Id="rId455" Type="http://schemas.openxmlformats.org/officeDocument/2006/relationships/hyperlink" Target="https://pbs.twimg.com/media/DxbQD3rWkAAdBt9.jpg" TargetMode="External" /><Relationship Id="rId456" Type="http://schemas.openxmlformats.org/officeDocument/2006/relationships/hyperlink" Target="http://pbs.twimg.com/profile_images/873178619530534913/tPGa2H56_normal.jpg" TargetMode="External" /><Relationship Id="rId457" Type="http://schemas.openxmlformats.org/officeDocument/2006/relationships/hyperlink" Target="http://pbs.twimg.com/profile_images/962704887724347394/CV7j0Bs8_normal.jpg" TargetMode="External" /><Relationship Id="rId458" Type="http://schemas.openxmlformats.org/officeDocument/2006/relationships/hyperlink" Target="http://pbs.twimg.com/profile_images/720616444099194880/GfP31VjV_normal.jpg" TargetMode="External" /><Relationship Id="rId459" Type="http://schemas.openxmlformats.org/officeDocument/2006/relationships/hyperlink" Target="http://pbs.twimg.com/profile_images/1083511967963328513/o-Q8XIjQ_normal.jpg" TargetMode="External" /><Relationship Id="rId460" Type="http://schemas.openxmlformats.org/officeDocument/2006/relationships/hyperlink" Target="http://pbs.twimg.com/profile_images/899581768701026306/nQDoyAJa_normal.jpg" TargetMode="External" /><Relationship Id="rId461" Type="http://schemas.openxmlformats.org/officeDocument/2006/relationships/hyperlink" Target="http://pbs.twimg.com/profile_images/1061271368522743810/Zw75GH-u_normal.jpg" TargetMode="External" /><Relationship Id="rId462" Type="http://schemas.openxmlformats.org/officeDocument/2006/relationships/hyperlink" Target="http://pbs.twimg.com/profile_images/486567603909840896/RF3aG1E8_normal.jpeg" TargetMode="External" /><Relationship Id="rId463" Type="http://schemas.openxmlformats.org/officeDocument/2006/relationships/hyperlink" Target="https://pbs.twimg.com/media/DxbVkolXQAAI7Em.jpg" TargetMode="External" /><Relationship Id="rId464" Type="http://schemas.openxmlformats.org/officeDocument/2006/relationships/hyperlink" Target="https://pbs.twimg.com/media/DxbVkolXQAAI7Em.jpg" TargetMode="External" /><Relationship Id="rId465" Type="http://schemas.openxmlformats.org/officeDocument/2006/relationships/hyperlink" Target="https://pbs.twimg.com/media/DxbVkolXQAAI7Em.jpg" TargetMode="External" /><Relationship Id="rId466" Type="http://schemas.openxmlformats.org/officeDocument/2006/relationships/hyperlink" Target="https://pbs.twimg.com/media/DxbVkolXQAAI7Em.jpg" TargetMode="External" /><Relationship Id="rId467" Type="http://schemas.openxmlformats.org/officeDocument/2006/relationships/hyperlink" Target="http://pbs.twimg.com/profile_images/246496588/HIA_09_3_normal.jpg" TargetMode="External" /><Relationship Id="rId468" Type="http://schemas.openxmlformats.org/officeDocument/2006/relationships/hyperlink" Target="http://pbs.twimg.com/profile_images/464548781371822080/5dZw2Q74_normal.jpeg" TargetMode="External" /><Relationship Id="rId469" Type="http://schemas.openxmlformats.org/officeDocument/2006/relationships/hyperlink" Target="http://pbs.twimg.com/profile_images/811152579753312256/6_wPmzHg_normal.jpg" TargetMode="External" /><Relationship Id="rId470" Type="http://schemas.openxmlformats.org/officeDocument/2006/relationships/hyperlink" Target="http://pbs.twimg.com/profile_images/759716817233285120/GCrWMyf__normal.jpg" TargetMode="External" /><Relationship Id="rId471" Type="http://schemas.openxmlformats.org/officeDocument/2006/relationships/hyperlink" Target="http://pbs.twimg.com/profile_images/1067472695930077185/NsY1ReaL_normal.jpg" TargetMode="External" /><Relationship Id="rId472" Type="http://schemas.openxmlformats.org/officeDocument/2006/relationships/hyperlink" Target="http://pbs.twimg.com/profile_images/759716817233285120/GCrWMyf__normal.jpg" TargetMode="External" /><Relationship Id="rId473" Type="http://schemas.openxmlformats.org/officeDocument/2006/relationships/hyperlink" Target="http://pbs.twimg.com/profile_images/1067472695930077185/NsY1ReaL_normal.jpg" TargetMode="External" /><Relationship Id="rId474" Type="http://schemas.openxmlformats.org/officeDocument/2006/relationships/hyperlink" Target="http://pbs.twimg.com/profile_images/759716817233285120/GCrWMyf__normal.jpg" TargetMode="External" /><Relationship Id="rId475" Type="http://schemas.openxmlformats.org/officeDocument/2006/relationships/hyperlink" Target="http://pbs.twimg.com/profile_images/1067472695930077185/NsY1ReaL_normal.jpg" TargetMode="External" /><Relationship Id="rId476" Type="http://schemas.openxmlformats.org/officeDocument/2006/relationships/hyperlink" Target="http://pbs.twimg.com/profile_images/759716817233285120/GCrWMyf__normal.jpg" TargetMode="External" /><Relationship Id="rId477" Type="http://schemas.openxmlformats.org/officeDocument/2006/relationships/hyperlink" Target="https://pbs.twimg.com/media/Dxa6vGyWsAIAVku.jpg" TargetMode="External" /><Relationship Id="rId478" Type="http://schemas.openxmlformats.org/officeDocument/2006/relationships/hyperlink" Target="http://pbs.twimg.com/profile_images/1067472695930077185/NsY1ReaL_normal.jpg" TargetMode="External" /><Relationship Id="rId479" Type="http://schemas.openxmlformats.org/officeDocument/2006/relationships/hyperlink" Target="http://pbs.twimg.com/profile_images/1067472695930077185/NsY1ReaL_normal.jpg" TargetMode="External" /><Relationship Id="rId480" Type="http://schemas.openxmlformats.org/officeDocument/2006/relationships/hyperlink" Target="http://pbs.twimg.com/profile_images/1067472695930077185/NsY1ReaL_normal.jpg" TargetMode="External" /><Relationship Id="rId481" Type="http://schemas.openxmlformats.org/officeDocument/2006/relationships/hyperlink" Target="http://pbs.twimg.com/profile_images/1067472695930077185/NsY1ReaL_normal.jpg" TargetMode="External" /><Relationship Id="rId482" Type="http://schemas.openxmlformats.org/officeDocument/2006/relationships/hyperlink" Target="http://pbs.twimg.com/profile_images/1067472695930077185/NsY1ReaL_normal.jpg" TargetMode="External" /><Relationship Id="rId483" Type="http://schemas.openxmlformats.org/officeDocument/2006/relationships/hyperlink" Target="http://pbs.twimg.com/profile_images/743114590209355776/3zLms4Ys_normal.jpg" TargetMode="External" /><Relationship Id="rId484" Type="http://schemas.openxmlformats.org/officeDocument/2006/relationships/hyperlink" Target="http://pbs.twimg.com/profile_images/768146215703719936/sDOBvaTr_normal.jpg" TargetMode="External" /><Relationship Id="rId485" Type="http://schemas.openxmlformats.org/officeDocument/2006/relationships/hyperlink" Target="http://pbs.twimg.com/profile_images/557828588754329600/7fyzsOm8_normal.jpeg" TargetMode="External" /><Relationship Id="rId486" Type="http://schemas.openxmlformats.org/officeDocument/2006/relationships/hyperlink" Target="http://abs.twimg.com/sticky/default_profile_images/default_profile_normal.png" TargetMode="External" /><Relationship Id="rId487" Type="http://schemas.openxmlformats.org/officeDocument/2006/relationships/hyperlink" Target="https://pbs.twimg.com/media/DxXbxeVWsAAZ5I_.jpg" TargetMode="External" /><Relationship Id="rId488" Type="http://schemas.openxmlformats.org/officeDocument/2006/relationships/hyperlink" Target="http://pbs.twimg.com/profile_images/378800000584852770/256162cd0453809b94900e850dc6809b_normal.png" TargetMode="External" /><Relationship Id="rId489" Type="http://schemas.openxmlformats.org/officeDocument/2006/relationships/hyperlink" Target="http://pbs.twimg.com/profile_images/1384988165/pic_normal.jpg" TargetMode="External" /><Relationship Id="rId490" Type="http://schemas.openxmlformats.org/officeDocument/2006/relationships/hyperlink" Target="http://pbs.twimg.com/profile_images/742999695098777600/8jtRMAxB_normal.jpg" TargetMode="External" /><Relationship Id="rId491" Type="http://schemas.openxmlformats.org/officeDocument/2006/relationships/hyperlink" Target="http://pbs.twimg.com/profile_images/1067472695930077185/NsY1ReaL_normal.jpg" TargetMode="External" /><Relationship Id="rId492" Type="http://schemas.openxmlformats.org/officeDocument/2006/relationships/hyperlink" Target="http://pbs.twimg.com/profile_images/524243823451308034/Q-7M6yoB_normal.jpeg" TargetMode="External" /><Relationship Id="rId493" Type="http://schemas.openxmlformats.org/officeDocument/2006/relationships/hyperlink" Target="http://pbs.twimg.com/profile_images/524243823451308034/Q-7M6yoB_normal.jpeg" TargetMode="External" /><Relationship Id="rId494" Type="http://schemas.openxmlformats.org/officeDocument/2006/relationships/hyperlink" Target="http://pbs.twimg.com/profile_images/524243823451308034/Q-7M6yoB_normal.jpeg" TargetMode="External" /><Relationship Id="rId495" Type="http://schemas.openxmlformats.org/officeDocument/2006/relationships/hyperlink" Target="http://pbs.twimg.com/profile_images/524243823451308034/Q-7M6yoB_normal.jpeg" TargetMode="External" /><Relationship Id="rId496" Type="http://schemas.openxmlformats.org/officeDocument/2006/relationships/hyperlink" Target="http://pbs.twimg.com/profile_images/524243823451308034/Q-7M6yoB_normal.jpeg" TargetMode="External" /><Relationship Id="rId497" Type="http://schemas.openxmlformats.org/officeDocument/2006/relationships/hyperlink" Target="http://pbs.twimg.com/profile_images/992989946758684672/f-g4ccC__normal.jpg" TargetMode="External" /><Relationship Id="rId498" Type="http://schemas.openxmlformats.org/officeDocument/2006/relationships/hyperlink" Target="http://pbs.twimg.com/profile_images/939952863345893376/OdT1INkN_normal.jpg" TargetMode="External" /><Relationship Id="rId499" Type="http://schemas.openxmlformats.org/officeDocument/2006/relationships/hyperlink" Target="http://pbs.twimg.com/profile_images/928217471496151040/az3UVjjI_normal.jpg" TargetMode="External" /><Relationship Id="rId500" Type="http://schemas.openxmlformats.org/officeDocument/2006/relationships/hyperlink" Target="http://pbs.twimg.com/profile_images/3095113238/6bcc14d452001227b7520849bb3b9a1c_normal.png" TargetMode="External" /><Relationship Id="rId501" Type="http://schemas.openxmlformats.org/officeDocument/2006/relationships/hyperlink" Target="http://pbs.twimg.com/profile_images/757625746907160576/IzdU5XkV_normal.jpg" TargetMode="External" /><Relationship Id="rId502" Type="http://schemas.openxmlformats.org/officeDocument/2006/relationships/hyperlink" Target="http://pbs.twimg.com/profile_images/1064235369665835008/Ey7qsA0I_normal.jpg" TargetMode="External" /><Relationship Id="rId503" Type="http://schemas.openxmlformats.org/officeDocument/2006/relationships/hyperlink" Target="http://pbs.twimg.com/profile_images/1064235369665835008/Ey7qsA0I_normal.jpg" TargetMode="External" /><Relationship Id="rId504" Type="http://schemas.openxmlformats.org/officeDocument/2006/relationships/hyperlink" Target="http://pbs.twimg.com/profile_images/3225628270/b2799e2e1962b7e8fbec6acd985e6510_normal.jpeg" TargetMode="External" /><Relationship Id="rId505" Type="http://schemas.openxmlformats.org/officeDocument/2006/relationships/hyperlink" Target="http://pbs.twimg.com/profile_images/637240653404106752/BXjOrIIS_normal.jpg" TargetMode="External" /><Relationship Id="rId506" Type="http://schemas.openxmlformats.org/officeDocument/2006/relationships/hyperlink" Target="http://pbs.twimg.com/profile_images/891624064011382784/BYK-7Zxq_normal.jpg" TargetMode="External" /><Relationship Id="rId507" Type="http://schemas.openxmlformats.org/officeDocument/2006/relationships/hyperlink" Target="http://pbs.twimg.com/profile_images/988555977371848706/vGpq8s61_normal.jpg" TargetMode="External" /><Relationship Id="rId508" Type="http://schemas.openxmlformats.org/officeDocument/2006/relationships/hyperlink" Target="http://pbs.twimg.com/profile_images/835901301624082434/DKIZM4Ai_normal.jpg" TargetMode="External" /><Relationship Id="rId509" Type="http://schemas.openxmlformats.org/officeDocument/2006/relationships/hyperlink" Target="http://pbs.twimg.com/profile_images/988555977371848706/vGpq8s61_normal.jpg" TargetMode="External" /><Relationship Id="rId510" Type="http://schemas.openxmlformats.org/officeDocument/2006/relationships/hyperlink" Target="http://pbs.twimg.com/profile_images/835901301624082434/DKIZM4Ai_normal.jpg" TargetMode="External" /><Relationship Id="rId511" Type="http://schemas.openxmlformats.org/officeDocument/2006/relationships/hyperlink" Target="http://pbs.twimg.com/profile_images/835901301624082434/DKIZM4Ai_normal.jpg" TargetMode="External" /><Relationship Id="rId512" Type="http://schemas.openxmlformats.org/officeDocument/2006/relationships/hyperlink" Target="http://pbs.twimg.com/profile_images/835901301624082434/DKIZM4Ai_normal.jpg" TargetMode="External" /><Relationship Id="rId513" Type="http://schemas.openxmlformats.org/officeDocument/2006/relationships/hyperlink" Target="http://pbs.twimg.com/profile_images/988555977371848706/vGpq8s61_normal.jpg" TargetMode="External" /><Relationship Id="rId514" Type="http://schemas.openxmlformats.org/officeDocument/2006/relationships/hyperlink" Target="http://pbs.twimg.com/profile_images/956034812216791040/n7HmXYpp_normal.jpg" TargetMode="External" /><Relationship Id="rId515" Type="http://schemas.openxmlformats.org/officeDocument/2006/relationships/hyperlink" Target="http://pbs.twimg.com/profile_images/747167011222978560/nfc-lIi1_normal.jpg" TargetMode="External" /><Relationship Id="rId516" Type="http://schemas.openxmlformats.org/officeDocument/2006/relationships/hyperlink" Target="http://pbs.twimg.com/profile_images/922251315723485184/sNWb8Wu7_normal.jpg" TargetMode="External" /><Relationship Id="rId517" Type="http://schemas.openxmlformats.org/officeDocument/2006/relationships/hyperlink" Target="http://pbs.twimg.com/profile_images/1022123114342301702/uV-xRQPm_normal.jpg" TargetMode="External" /><Relationship Id="rId518" Type="http://schemas.openxmlformats.org/officeDocument/2006/relationships/hyperlink" Target="http://pbs.twimg.com/profile_images/988555977371848706/vGpq8s61_normal.jpg" TargetMode="External" /><Relationship Id="rId519" Type="http://schemas.openxmlformats.org/officeDocument/2006/relationships/hyperlink" Target="http://pbs.twimg.com/profile_images/878557427892965376/vqxfxElb_normal.jpg" TargetMode="External" /><Relationship Id="rId520" Type="http://schemas.openxmlformats.org/officeDocument/2006/relationships/hyperlink" Target="http://pbs.twimg.com/profile_images/878557427892965376/vqxfxElb_normal.jpg" TargetMode="External" /><Relationship Id="rId521" Type="http://schemas.openxmlformats.org/officeDocument/2006/relationships/hyperlink" Target="http://pbs.twimg.com/profile_images/457839866294726656/u-aQ3w9-_normal.jpeg" TargetMode="External" /><Relationship Id="rId522" Type="http://schemas.openxmlformats.org/officeDocument/2006/relationships/hyperlink" Target="https://pbs.twimg.com/media/Dxf-AYJW0AEwecF.jpg" TargetMode="External" /><Relationship Id="rId523" Type="http://schemas.openxmlformats.org/officeDocument/2006/relationships/hyperlink" Target="http://pbs.twimg.com/profile_images/1055481860904701952/jcfQAl6x_normal.jpg" TargetMode="External" /><Relationship Id="rId524" Type="http://schemas.openxmlformats.org/officeDocument/2006/relationships/hyperlink" Target="https://pbs.twimg.com/media/Dxf-AYJW0AEwecF.jpg" TargetMode="External" /><Relationship Id="rId525" Type="http://schemas.openxmlformats.org/officeDocument/2006/relationships/hyperlink" Target="http://pbs.twimg.com/profile_images/1055481860904701952/jcfQAl6x_normal.jpg" TargetMode="External" /><Relationship Id="rId526" Type="http://schemas.openxmlformats.org/officeDocument/2006/relationships/hyperlink" Target="http://pbs.twimg.com/profile_images/1498313865/image_normal.jpg" TargetMode="External" /><Relationship Id="rId527" Type="http://schemas.openxmlformats.org/officeDocument/2006/relationships/hyperlink" Target="https://pbs.twimg.com/media/C5cRT7pWMAAK2hp.jpg" TargetMode="External" /><Relationship Id="rId528" Type="http://schemas.openxmlformats.org/officeDocument/2006/relationships/hyperlink" Target="http://pbs.twimg.com/profile_images/1023614657565622272/pUfZw3X0_normal.jpg" TargetMode="External" /><Relationship Id="rId529" Type="http://schemas.openxmlformats.org/officeDocument/2006/relationships/hyperlink" Target="https://pbs.twimg.com/media/DxWHDGjXgAESgyw.jpg" TargetMode="External" /><Relationship Id="rId530" Type="http://schemas.openxmlformats.org/officeDocument/2006/relationships/hyperlink" Target="http://pbs.twimg.com/profile_images/988555977371848706/vGpq8s61_normal.jpg" TargetMode="External" /><Relationship Id="rId531" Type="http://schemas.openxmlformats.org/officeDocument/2006/relationships/hyperlink" Target="http://pbs.twimg.com/profile_images/1028745228528885762/aJgIyTt-_normal.jpg" TargetMode="External" /><Relationship Id="rId532" Type="http://schemas.openxmlformats.org/officeDocument/2006/relationships/hyperlink" Target="https://pbs.twimg.com/media/DxWHDGjXgAESgyw.jpg" TargetMode="External" /><Relationship Id="rId533" Type="http://schemas.openxmlformats.org/officeDocument/2006/relationships/hyperlink" Target="http://pbs.twimg.com/profile_images/988555977371848706/vGpq8s61_normal.jpg" TargetMode="External" /><Relationship Id="rId534" Type="http://schemas.openxmlformats.org/officeDocument/2006/relationships/hyperlink" Target="http://pbs.twimg.com/profile_images/988555977371848706/vGpq8s61_normal.jpg" TargetMode="External" /><Relationship Id="rId535" Type="http://schemas.openxmlformats.org/officeDocument/2006/relationships/hyperlink" Target="http://pbs.twimg.com/profile_images/1028745228528885762/aJgIyTt-_normal.jpg" TargetMode="External" /><Relationship Id="rId536" Type="http://schemas.openxmlformats.org/officeDocument/2006/relationships/hyperlink" Target="http://pbs.twimg.com/profile_images/1028745228528885762/aJgIyTt-_normal.jpg" TargetMode="External" /><Relationship Id="rId537" Type="http://schemas.openxmlformats.org/officeDocument/2006/relationships/hyperlink" Target="http://pbs.twimg.com/profile_images/1006210948636397568/sPao2ORa_normal.jpg" TargetMode="External" /><Relationship Id="rId538" Type="http://schemas.openxmlformats.org/officeDocument/2006/relationships/hyperlink" Target="http://pbs.twimg.com/profile_images/909670828543012865/0hPa5TBg_normal.jpg" TargetMode="External" /><Relationship Id="rId539" Type="http://schemas.openxmlformats.org/officeDocument/2006/relationships/hyperlink" Target="https://pbs.twimg.com/media/DxchDHcX0AANrmt.jpg" TargetMode="External" /><Relationship Id="rId540" Type="http://schemas.openxmlformats.org/officeDocument/2006/relationships/hyperlink" Target="https://pbs.twimg.com/media/Dxa8CAeW0AEhtEP.jpg" TargetMode="External" /><Relationship Id="rId541" Type="http://schemas.openxmlformats.org/officeDocument/2006/relationships/hyperlink" Target="https://pbs.twimg.com/media/Dxa6vGyWsAIAVku.jpg" TargetMode="External" /><Relationship Id="rId542" Type="http://schemas.openxmlformats.org/officeDocument/2006/relationships/hyperlink" Target="http://pbs.twimg.com/profile_images/1067472695930077185/NsY1ReaL_normal.jpg" TargetMode="External" /><Relationship Id="rId543" Type="http://schemas.openxmlformats.org/officeDocument/2006/relationships/hyperlink" Target="http://pbs.twimg.com/profile_images/1067472695930077185/NsY1ReaL_normal.jpg" TargetMode="External" /><Relationship Id="rId544" Type="http://schemas.openxmlformats.org/officeDocument/2006/relationships/hyperlink" Target="http://pbs.twimg.com/profile_images/1067472695930077185/NsY1ReaL_normal.jpg" TargetMode="External" /><Relationship Id="rId545" Type="http://schemas.openxmlformats.org/officeDocument/2006/relationships/hyperlink" Target="http://pbs.twimg.com/profile_images/777868818995699712/nIccnJQv_normal.jpg" TargetMode="External" /><Relationship Id="rId546" Type="http://schemas.openxmlformats.org/officeDocument/2006/relationships/hyperlink" Target="http://pbs.twimg.com/profile_images/1067472695930077185/NsY1ReaL_normal.jpg" TargetMode="External" /><Relationship Id="rId547" Type="http://schemas.openxmlformats.org/officeDocument/2006/relationships/hyperlink" Target="http://pbs.twimg.com/profile_images/1067472695930077185/NsY1ReaL_normal.jpg" TargetMode="External" /><Relationship Id="rId548" Type="http://schemas.openxmlformats.org/officeDocument/2006/relationships/hyperlink" Target="https://pbs.twimg.com/media/DxeqAlpU0AE4to7.jpg" TargetMode="External" /><Relationship Id="rId549" Type="http://schemas.openxmlformats.org/officeDocument/2006/relationships/hyperlink" Target="https://pbs.twimg.com/media/Dxeo0H3U0AExjSv.jpg" TargetMode="External" /><Relationship Id="rId550" Type="http://schemas.openxmlformats.org/officeDocument/2006/relationships/hyperlink" Target="http://pbs.twimg.com/profile_images/777868818995699712/nIccnJQv_normal.jpg" TargetMode="External" /><Relationship Id="rId551" Type="http://schemas.openxmlformats.org/officeDocument/2006/relationships/hyperlink" Target="https://pbs.twimg.com/media/DxbR4OPXQAA_vlI.jpg" TargetMode="External" /><Relationship Id="rId552" Type="http://schemas.openxmlformats.org/officeDocument/2006/relationships/hyperlink" Target="https://pbs.twimg.com/media/DxbSpiEXcAA13WM.jpg" TargetMode="External" /><Relationship Id="rId553" Type="http://schemas.openxmlformats.org/officeDocument/2006/relationships/hyperlink" Target="http://pbs.twimg.com/profile_images/873178619530534913/tPGa2H56_normal.jpg" TargetMode="External" /><Relationship Id="rId554" Type="http://schemas.openxmlformats.org/officeDocument/2006/relationships/hyperlink" Target="http://pbs.twimg.com/profile_images/873178619530534913/tPGa2H56_normal.jpg" TargetMode="External" /><Relationship Id="rId555" Type="http://schemas.openxmlformats.org/officeDocument/2006/relationships/hyperlink" Target="http://pbs.twimg.com/profile_images/652616895326085120/XDaw1ti3_normal.jpg" TargetMode="External" /><Relationship Id="rId556" Type="http://schemas.openxmlformats.org/officeDocument/2006/relationships/hyperlink" Target="http://pbs.twimg.com/profile_images/652616895326085120/XDaw1ti3_normal.jpg" TargetMode="External" /><Relationship Id="rId557" Type="http://schemas.openxmlformats.org/officeDocument/2006/relationships/hyperlink" Target="http://pbs.twimg.com/profile_images/980981199450595328/hiMRUdRi_normal.jpg" TargetMode="External" /><Relationship Id="rId558" Type="http://schemas.openxmlformats.org/officeDocument/2006/relationships/hyperlink" Target="https://pbs.twimg.com/media/DxbR4OPXQAA_vlI.jpg" TargetMode="External" /><Relationship Id="rId559" Type="http://schemas.openxmlformats.org/officeDocument/2006/relationships/hyperlink" Target="https://pbs.twimg.com/media/DxbSpiEXcAA13WM.jpg" TargetMode="External" /><Relationship Id="rId560" Type="http://schemas.openxmlformats.org/officeDocument/2006/relationships/hyperlink" Target="http://pbs.twimg.com/profile_images/652616895326085120/XDaw1ti3_normal.jpg" TargetMode="External" /><Relationship Id="rId561" Type="http://schemas.openxmlformats.org/officeDocument/2006/relationships/hyperlink" Target="http://pbs.twimg.com/profile_images/652616895326085120/XDaw1ti3_normal.jpg" TargetMode="External" /><Relationship Id="rId562" Type="http://schemas.openxmlformats.org/officeDocument/2006/relationships/hyperlink" Target="http://pbs.twimg.com/profile_images/980981199450595328/hiMRUdRi_normal.jpg" TargetMode="External" /><Relationship Id="rId563" Type="http://schemas.openxmlformats.org/officeDocument/2006/relationships/hyperlink" Target="http://pbs.twimg.com/profile_images/3085704096/f2c3c707a10a4b3eca56215a4c667448_normal.jpeg" TargetMode="External" /><Relationship Id="rId564" Type="http://schemas.openxmlformats.org/officeDocument/2006/relationships/hyperlink" Target="http://pbs.twimg.com/profile_images/874276857629290497/wf0dbxsJ_normal.jpg" TargetMode="External" /><Relationship Id="rId565" Type="http://schemas.openxmlformats.org/officeDocument/2006/relationships/hyperlink" Target="http://pbs.twimg.com/profile_images/980981199450595328/hiMRUdRi_normal.jpg" TargetMode="External" /><Relationship Id="rId566" Type="http://schemas.openxmlformats.org/officeDocument/2006/relationships/hyperlink" Target="http://pbs.twimg.com/profile_images/1084974589036380160/Z1-ZkMT9_normal.jpg" TargetMode="External" /><Relationship Id="rId567" Type="http://schemas.openxmlformats.org/officeDocument/2006/relationships/hyperlink" Target="https://pbs.twimg.com/media/DxikZGuUUAAdCn1.jpg" TargetMode="External" /><Relationship Id="rId568" Type="http://schemas.openxmlformats.org/officeDocument/2006/relationships/hyperlink" Target="http://pbs.twimg.com/profile_images/979327429817913344/-HoLoyzn_normal.jpg" TargetMode="External" /><Relationship Id="rId569" Type="http://schemas.openxmlformats.org/officeDocument/2006/relationships/hyperlink" Target="http://pbs.twimg.com/profile_images/979327429817913344/-HoLoyzn_normal.jpg" TargetMode="External" /><Relationship Id="rId570" Type="http://schemas.openxmlformats.org/officeDocument/2006/relationships/hyperlink" Target="http://pbs.twimg.com/profile_images/662194323/twitter_normal.gif" TargetMode="External" /><Relationship Id="rId571" Type="http://schemas.openxmlformats.org/officeDocument/2006/relationships/hyperlink" Target="https://pbs.twimg.com/media/Dxeo0H3U0AExjSv.jpg" TargetMode="External" /><Relationship Id="rId572" Type="http://schemas.openxmlformats.org/officeDocument/2006/relationships/hyperlink" Target="http://pbs.twimg.com/profile_images/378800000679628965/dbe03e21d3138509bfa15b3d7b4fef50_normal.jpeg" TargetMode="External" /><Relationship Id="rId573" Type="http://schemas.openxmlformats.org/officeDocument/2006/relationships/hyperlink" Target="http://pbs.twimg.com/profile_images/535756069293654017/praLaoaY_normal.jpeg" TargetMode="External" /><Relationship Id="rId574" Type="http://schemas.openxmlformats.org/officeDocument/2006/relationships/hyperlink" Target="http://pbs.twimg.com/profile_images/535756069293654017/praLaoaY_normal.jpeg" TargetMode="External" /><Relationship Id="rId575" Type="http://schemas.openxmlformats.org/officeDocument/2006/relationships/hyperlink" Target="http://pbs.twimg.com/profile_images/874276857629290497/wf0dbxsJ_normal.jpg" TargetMode="External" /><Relationship Id="rId576" Type="http://schemas.openxmlformats.org/officeDocument/2006/relationships/hyperlink" Target="http://pbs.twimg.com/profile_images/510157850174586880/OYspi45M_normal.jpeg" TargetMode="External" /><Relationship Id="rId577" Type="http://schemas.openxmlformats.org/officeDocument/2006/relationships/hyperlink" Target="http://pbs.twimg.com/profile_images/510157850174586880/OYspi45M_normal.jpeg" TargetMode="External" /><Relationship Id="rId578" Type="http://schemas.openxmlformats.org/officeDocument/2006/relationships/hyperlink" Target="https://pbs.twimg.com/media/DxV1eZKW0AAa8Mt.jpg" TargetMode="External" /><Relationship Id="rId579" Type="http://schemas.openxmlformats.org/officeDocument/2006/relationships/hyperlink" Target="http://pbs.twimg.com/profile_images/486271863220215809/8iapFZJO_normal.jpeg" TargetMode="External" /><Relationship Id="rId580" Type="http://schemas.openxmlformats.org/officeDocument/2006/relationships/hyperlink" Target="https://pbs.twimg.com/media/DxV1eZKW0AAa8Mt.jpg" TargetMode="External" /><Relationship Id="rId581" Type="http://schemas.openxmlformats.org/officeDocument/2006/relationships/hyperlink" Target="http://pbs.twimg.com/profile_images/486271863220215809/8iapFZJO_normal.jpeg" TargetMode="External" /><Relationship Id="rId582" Type="http://schemas.openxmlformats.org/officeDocument/2006/relationships/hyperlink" Target="http://pbs.twimg.com/profile_images/486271863220215809/8iapFZJO_normal.jpeg" TargetMode="External" /><Relationship Id="rId583" Type="http://schemas.openxmlformats.org/officeDocument/2006/relationships/hyperlink" Target="https://pbs.twimg.com/media/Dxeo0H3U0AExjSv.jpg" TargetMode="External" /><Relationship Id="rId584" Type="http://schemas.openxmlformats.org/officeDocument/2006/relationships/hyperlink" Target="https://pbs.twimg.com/media/DxWfI2hWwAAZfIL.jpg" TargetMode="External" /><Relationship Id="rId585" Type="http://schemas.openxmlformats.org/officeDocument/2006/relationships/hyperlink" Target="http://pbs.twimg.com/profile_images/264971169/Bill_Gross_Thumbnail_normal.jpg" TargetMode="External" /><Relationship Id="rId586" Type="http://schemas.openxmlformats.org/officeDocument/2006/relationships/hyperlink" Target="http://pbs.twimg.com/profile_images/264971169/Bill_Gross_Thumbnail_normal.jpg" TargetMode="External" /><Relationship Id="rId587" Type="http://schemas.openxmlformats.org/officeDocument/2006/relationships/hyperlink" Target="https://pbs.twimg.com/media/DxeqAlpU0AE4to7.jpg" TargetMode="External" /><Relationship Id="rId588" Type="http://schemas.openxmlformats.org/officeDocument/2006/relationships/hyperlink" Target="https://pbs.twimg.com/media/DxexLKXUcAAp17t.jpg" TargetMode="External" /><Relationship Id="rId589" Type="http://schemas.openxmlformats.org/officeDocument/2006/relationships/hyperlink" Target="https://pbs.twimg.com/media/DxWkfPHWoAESrzt.jpg" TargetMode="External" /><Relationship Id="rId590" Type="http://schemas.openxmlformats.org/officeDocument/2006/relationships/hyperlink" Target="https://pbs.twimg.com/media/DxRv8oKWsAAF7fB.jpg" TargetMode="External" /><Relationship Id="rId591" Type="http://schemas.openxmlformats.org/officeDocument/2006/relationships/hyperlink" Target="http://pbs.twimg.com/profile_images/264971169/Bill_Gross_Thumbnail_normal.jpg" TargetMode="External" /><Relationship Id="rId592" Type="http://schemas.openxmlformats.org/officeDocument/2006/relationships/hyperlink" Target="http://pbs.twimg.com/profile_images/981981022056165376/keQTS5OS_normal.jpg" TargetMode="External" /><Relationship Id="rId593" Type="http://schemas.openxmlformats.org/officeDocument/2006/relationships/hyperlink" Target="https://twitter.com/#!/_houseofbb/status/1087300846247923713" TargetMode="External" /><Relationship Id="rId594" Type="http://schemas.openxmlformats.org/officeDocument/2006/relationships/hyperlink" Target="https://twitter.com/#!/_houseofbb/status/1087300846247923713" TargetMode="External" /><Relationship Id="rId595" Type="http://schemas.openxmlformats.org/officeDocument/2006/relationships/hyperlink" Target="https://twitter.com/#!/dehubinitiative/status/1087375725236314113" TargetMode="External" /><Relationship Id="rId596" Type="http://schemas.openxmlformats.org/officeDocument/2006/relationships/hyperlink" Target="https://twitter.com/#!/rachelbotsman/status/1087338304767447040" TargetMode="External" /><Relationship Id="rId597" Type="http://schemas.openxmlformats.org/officeDocument/2006/relationships/hyperlink" Target="https://twitter.com/#!/woodstock3/status/1087006831220793344" TargetMode="External" /><Relationship Id="rId598" Type="http://schemas.openxmlformats.org/officeDocument/2006/relationships/hyperlink" Target="https://twitter.com/#!/woodstock3/status/1087006831220793344" TargetMode="External" /><Relationship Id="rId599" Type="http://schemas.openxmlformats.org/officeDocument/2006/relationships/hyperlink" Target="https://twitter.com/#!/alueducation/status/1086964213589962752" TargetMode="External" /><Relationship Id="rId600" Type="http://schemas.openxmlformats.org/officeDocument/2006/relationships/hyperlink" Target="https://twitter.com/#!/munsecconf/status/1087367334258491392" TargetMode="External" /><Relationship Id="rId601" Type="http://schemas.openxmlformats.org/officeDocument/2006/relationships/hyperlink" Target="https://twitter.com/#!/munsecconf/status/1087367334258491392" TargetMode="External" /><Relationship Id="rId602" Type="http://schemas.openxmlformats.org/officeDocument/2006/relationships/hyperlink" Target="https://twitter.com/#!/p7s1group/status/1087273918468186112" TargetMode="External" /><Relationship Id="rId603" Type="http://schemas.openxmlformats.org/officeDocument/2006/relationships/hyperlink" Target="https://twitter.com/#!/changeling_1/status/1087648167213056000" TargetMode="External" /><Relationship Id="rId604" Type="http://schemas.openxmlformats.org/officeDocument/2006/relationships/hyperlink" Target="https://twitter.com/#!/gpalfinger/status/1087274610561871872" TargetMode="External" /><Relationship Id="rId605" Type="http://schemas.openxmlformats.org/officeDocument/2006/relationships/hyperlink" Target="https://twitter.com/#!/emundogmbh/status/1087649494878048256" TargetMode="External" /><Relationship Id="rId606" Type="http://schemas.openxmlformats.org/officeDocument/2006/relationships/hyperlink" Target="https://twitter.com/#!/emundogmbh/status/1087649494878048256" TargetMode="External" /><Relationship Id="rId607" Type="http://schemas.openxmlformats.org/officeDocument/2006/relationships/hyperlink" Target="https://twitter.com/#!/echtzeitreise/status/1087649762080374784" TargetMode="External" /><Relationship Id="rId608" Type="http://schemas.openxmlformats.org/officeDocument/2006/relationships/hyperlink" Target="https://twitter.com/#!/samuelward_/status/1087653323770081280" TargetMode="External" /><Relationship Id="rId609" Type="http://schemas.openxmlformats.org/officeDocument/2006/relationships/hyperlink" Target="https://twitter.com/#!/clintvs/status/1087653773223157760" TargetMode="External" /><Relationship Id="rId610" Type="http://schemas.openxmlformats.org/officeDocument/2006/relationships/hyperlink" Target="https://twitter.com/#!/mottefred/status/1087655645359280128" TargetMode="External" /><Relationship Id="rId611" Type="http://schemas.openxmlformats.org/officeDocument/2006/relationships/hyperlink" Target="https://twitter.com/#!/signoffparis/status/1087655672039305217" TargetMode="External" /><Relationship Id="rId612" Type="http://schemas.openxmlformats.org/officeDocument/2006/relationships/hyperlink" Target="https://twitter.com/#!/fzuhrt/status/1087657254579568640" TargetMode="External" /><Relationship Id="rId613" Type="http://schemas.openxmlformats.org/officeDocument/2006/relationships/hyperlink" Target="https://twitter.com/#!/_houseofbb/status/1087300846247923713" TargetMode="External" /><Relationship Id="rId614" Type="http://schemas.openxmlformats.org/officeDocument/2006/relationships/hyperlink" Target="https://twitter.com/#!/fzuhrt/status/1087657254579568640" TargetMode="External" /><Relationship Id="rId615" Type="http://schemas.openxmlformats.org/officeDocument/2006/relationships/hyperlink" Target="https://twitter.com/#!/fzuhrt/status/1087657254579568640" TargetMode="External" /><Relationship Id="rId616" Type="http://schemas.openxmlformats.org/officeDocument/2006/relationships/hyperlink" Target="https://twitter.com/#!/rohitshorey/status/1087657723842478080" TargetMode="External" /><Relationship Id="rId617" Type="http://schemas.openxmlformats.org/officeDocument/2006/relationships/hyperlink" Target="https://twitter.com/#!/pantaloni75/status/1087658725421318146" TargetMode="External" /><Relationship Id="rId618" Type="http://schemas.openxmlformats.org/officeDocument/2006/relationships/hyperlink" Target="https://twitter.com/#!/suzehaworth/status/1087661018166247426" TargetMode="External" /><Relationship Id="rId619" Type="http://schemas.openxmlformats.org/officeDocument/2006/relationships/hyperlink" Target="https://twitter.com/#!/base_campberlin/status/1087662323559530496" TargetMode="External" /><Relationship Id="rId620" Type="http://schemas.openxmlformats.org/officeDocument/2006/relationships/hyperlink" Target="https://twitter.com/#!/hansensabine/status/1087383970529067008" TargetMode="External" /><Relationship Id="rId621" Type="http://schemas.openxmlformats.org/officeDocument/2006/relationships/hyperlink" Target="https://twitter.com/#!/gabized/status/1087662800049192960" TargetMode="External" /><Relationship Id="rId622" Type="http://schemas.openxmlformats.org/officeDocument/2006/relationships/hyperlink" Target="https://twitter.com/#!/hansensabine/status/1087383970529067008" TargetMode="External" /><Relationship Id="rId623" Type="http://schemas.openxmlformats.org/officeDocument/2006/relationships/hyperlink" Target="https://twitter.com/#!/gabized/status/1087662800049192960" TargetMode="External" /><Relationship Id="rId624" Type="http://schemas.openxmlformats.org/officeDocument/2006/relationships/hyperlink" Target="https://twitter.com/#!/hansensabine/status/1087383970529067008" TargetMode="External" /><Relationship Id="rId625" Type="http://schemas.openxmlformats.org/officeDocument/2006/relationships/hyperlink" Target="https://twitter.com/#!/gabized/status/1087662800049192960" TargetMode="External" /><Relationship Id="rId626" Type="http://schemas.openxmlformats.org/officeDocument/2006/relationships/hyperlink" Target="https://twitter.com/#!/hansensabine/status/1087383970529067008" TargetMode="External" /><Relationship Id="rId627" Type="http://schemas.openxmlformats.org/officeDocument/2006/relationships/hyperlink" Target="https://twitter.com/#!/gabized/status/1087662800049192960" TargetMode="External" /><Relationship Id="rId628" Type="http://schemas.openxmlformats.org/officeDocument/2006/relationships/hyperlink" Target="https://twitter.com/#!/sujeetpi/status/1087663295786598401" TargetMode="External" /><Relationship Id="rId629" Type="http://schemas.openxmlformats.org/officeDocument/2006/relationships/hyperlink" Target="https://twitter.com/#!/gerhardkuerner/status/1087664157011443713" TargetMode="External" /><Relationship Id="rId630" Type="http://schemas.openxmlformats.org/officeDocument/2006/relationships/hyperlink" Target="https://twitter.com/#!/gerhardkuerner/status/1087664157011443713" TargetMode="External" /><Relationship Id="rId631" Type="http://schemas.openxmlformats.org/officeDocument/2006/relationships/hyperlink" Target="https://twitter.com/#!/paolofabrizio71/status/1087666137943412737" TargetMode="External" /><Relationship Id="rId632" Type="http://schemas.openxmlformats.org/officeDocument/2006/relationships/hyperlink" Target="https://twitter.com/#!/wnsgh9405/status/1087667334993477632" TargetMode="External" /><Relationship Id="rId633" Type="http://schemas.openxmlformats.org/officeDocument/2006/relationships/hyperlink" Target="https://twitter.com/#!/handelsblatt/status/1087668118464483328" TargetMode="External" /><Relationship Id="rId634" Type="http://schemas.openxmlformats.org/officeDocument/2006/relationships/hyperlink" Target="https://twitter.com/#!/andreasofthings/status/1087669951937298434" TargetMode="External" /><Relationship Id="rId635" Type="http://schemas.openxmlformats.org/officeDocument/2006/relationships/hyperlink" Target="https://twitter.com/#!/shamy786/status/1087671060697354240" TargetMode="External" /><Relationship Id="rId636" Type="http://schemas.openxmlformats.org/officeDocument/2006/relationships/hyperlink" Target="https://twitter.com/#!/rollidriver/status/1087671102246215680" TargetMode="External" /><Relationship Id="rId637" Type="http://schemas.openxmlformats.org/officeDocument/2006/relationships/hyperlink" Target="https://twitter.com/#!/anujpm/status/1087672327297413121" TargetMode="External" /><Relationship Id="rId638" Type="http://schemas.openxmlformats.org/officeDocument/2006/relationships/hyperlink" Target="https://twitter.com/#!/happel/status/1087672340039811072" TargetMode="External" /><Relationship Id="rId639" Type="http://schemas.openxmlformats.org/officeDocument/2006/relationships/hyperlink" Target="https://twitter.com/#!/up_nord/status/1087673255408922625" TargetMode="External" /><Relationship Id="rId640" Type="http://schemas.openxmlformats.org/officeDocument/2006/relationships/hyperlink" Target="https://twitter.com/#!/gidingayri/status/1087674061864333312" TargetMode="External" /><Relationship Id="rId641" Type="http://schemas.openxmlformats.org/officeDocument/2006/relationships/hyperlink" Target="https://twitter.com/#!/mirjam_stegherr/status/1087674191715938305" TargetMode="External" /><Relationship Id="rId642" Type="http://schemas.openxmlformats.org/officeDocument/2006/relationships/hyperlink" Target="https://twitter.com/#!/gruenderszene/status/1087674477033459712" TargetMode="External" /><Relationship Id="rId643" Type="http://schemas.openxmlformats.org/officeDocument/2006/relationships/hyperlink" Target="https://twitter.com/#!/onetoone_de/status/1087674501620531200" TargetMode="External" /><Relationship Id="rId644" Type="http://schemas.openxmlformats.org/officeDocument/2006/relationships/hyperlink" Target="https://twitter.com/#!/killersteff/status/1087672817146122241" TargetMode="External" /><Relationship Id="rId645" Type="http://schemas.openxmlformats.org/officeDocument/2006/relationships/hyperlink" Target="https://twitter.com/#!/killersteff/status/1087674697368698886" TargetMode="External" /><Relationship Id="rId646" Type="http://schemas.openxmlformats.org/officeDocument/2006/relationships/hyperlink" Target="https://twitter.com/#!/faz_net/status/1087674788892606464" TargetMode="External" /><Relationship Id="rId647" Type="http://schemas.openxmlformats.org/officeDocument/2006/relationships/hyperlink" Target="https://twitter.com/#!/faz_net/status/1087674788892606464" TargetMode="External" /><Relationship Id="rId648" Type="http://schemas.openxmlformats.org/officeDocument/2006/relationships/hyperlink" Target="https://twitter.com/#!/faz_wirtschaft/status/1087674790121558016" TargetMode="External" /><Relationship Id="rId649" Type="http://schemas.openxmlformats.org/officeDocument/2006/relationships/hyperlink" Target="https://twitter.com/#!/faz_wirtschaft/status/1087674790121558016" TargetMode="External" /><Relationship Id="rId650" Type="http://schemas.openxmlformats.org/officeDocument/2006/relationships/hyperlink" Target="https://twitter.com/#!/faz_finance/status/1087674791065239553" TargetMode="External" /><Relationship Id="rId651" Type="http://schemas.openxmlformats.org/officeDocument/2006/relationships/hyperlink" Target="https://twitter.com/#!/faz_finance/status/1087674791065239553" TargetMode="External" /><Relationship Id="rId652" Type="http://schemas.openxmlformats.org/officeDocument/2006/relationships/hyperlink" Target="https://twitter.com/#!/stuehm/status/1087674970820542464" TargetMode="External" /><Relationship Id="rId653" Type="http://schemas.openxmlformats.org/officeDocument/2006/relationships/hyperlink" Target="https://twitter.com/#!/donatoci/status/1087675242682699778" TargetMode="External" /><Relationship Id="rId654" Type="http://schemas.openxmlformats.org/officeDocument/2006/relationships/hyperlink" Target="https://twitter.com/#!/thomasseidler4/status/1087675792618856453" TargetMode="External" /><Relationship Id="rId655" Type="http://schemas.openxmlformats.org/officeDocument/2006/relationships/hyperlink" Target="https://twitter.com/#!/singhyuvraj/status/1087675819504340992" TargetMode="External" /><Relationship Id="rId656" Type="http://schemas.openxmlformats.org/officeDocument/2006/relationships/hyperlink" Target="https://twitter.com/#!/singhyuvraj/status/1087675819504340992" TargetMode="External" /><Relationship Id="rId657" Type="http://schemas.openxmlformats.org/officeDocument/2006/relationships/hyperlink" Target="https://twitter.com/#!/singhyuvraj/status/1087675819504340992" TargetMode="External" /><Relationship Id="rId658" Type="http://schemas.openxmlformats.org/officeDocument/2006/relationships/hyperlink" Target="https://twitter.com/#!/actualicia/status/1087676346439028738" TargetMode="External" /><Relationship Id="rId659" Type="http://schemas.openxmlformats.org/officeDocument/2006/relationships/hyperlink" Target="https://twitter.com/#!/assanepdx/status/1087677080198729728" TargetMode="External" /><Relationship Id="rId660" Type="http://schemas.openxmlformats.org/officeDocument/2006/relationships/hyperlink" Target="https://twitter.com/#!/investors_life/status/1087677401113473024" TargetMode="External" /><Relationship Id="rId661" Type="http://schemas.openxmlformats.org/officeDocument/2006/relationships/hyperlink" Target="https://twitter.com/#!/wangche86322343/status/1087677715304525824" TargetMode="External" /><Relationship Id="rId662" Type="http://schemas.openxmlformats.org/officeDocument/2006/relationships/hyperlink" Target="https://twitter.com/#!/hddoger/status/1087677740847849474" TargetMode="External" /><Relationship Id="rId663" Type="http://schemas.openxmlformats.org/officeDocument/2006/relationships/hyperlink" Target="https://twitter.com/#!/annewill/status/1087678050555359232" TargetMode="External" /><Relationship Id="rId664" Type="http://schemas.openxmlformats.org/officeDocument/2006/relationships/hyperlink" Target="https://twitter.com/#!/135sara/status/1087678718234034176" TargetMode="External" /><Relationship Id="rId665" Type="http://schemas.openxmlformats.org/officeDocument/2006/relationships/hyperlink" Target="https://twitter.com/#!/statistikvirtuo/status/1087679220002762753" TargetMode="External" /><Relationship Id="rId666" Type="http://schemas.openxmlformats.org/officeDocument/2006/relationships/hyperlink" Target="https://twitter.com/#!/hermannarnold/status/1087679964269461504" TargetMode="External" /><Relationship Id="rId667" Type="http://schemas.openxmlformats.org/officeDocument/2006/relationships/hyperlink" Target="https://twitter.com/#!/hanjo_gergs/status/1087681294778228736" TargetMode="External" /><Relationship Id="rId668" Type="http://schemas.openxmlformats.org/officeDocument/2006/relationships/hyperlink" Target="https://twitter.com/#!/hanjo_gergs/status/1087681294778228736" TargetMode="External" /><Relationship Id="rId669" Type="http://schemas.openxmlformats.org/officeDocument/2006/relationships/hyperlink" Target="https://twitter.com/#!/hanjo_gergs/status/1087681294778228736" TargetMode="External" /><Relationship Id="rId670" Type="http://schemas.openxmlformats.org/officeDocument/2006/relationships/hyperlink" Target="https://twitter.com/#!/hanjo_gergs/status/1087681294778228736" TargetMode="External" /><Relationship Id="rId671" Type="http://schemas.openxmlformats.org/officeDocument/2006/relationships/hyperlink" Target="https://twitter.com/#!/hanjo_gergs/status/1087681294778228736" TargetMode="External" /><Relationship Id="rId672" Type="http://schemas.openxmlformats.org/officeDocument/2006/relationships/hyperlink" Target="https://twitter.com/#!/judithmwilliams/status/1087681591332216832" TargetMode="External" /><Relationship Id="rId673" Type="http://schemas.openxmlformats.org/officeDocument/2006/relationships/hyperlink" Target="https://twitter.com/#!/rodoprawo/status/1087681764410212353" TargetMode="External" /><Relationship Id="rId674" Type="http://schemas.openxmlformats.org/officeDocument/2006/relationships/hyperlink" Target="https://twitter.com/#!/rodoprawo/status/1087681875542462464" TargetMode="External" /><Relationship Id="rId675" Type="http://schemas.openxmlformats.org/officeDocument/2006/relationships/hyperlink" Target="https://twitter.com/#!/annkristin_s_/status/1087663230233833473" TargetMode="External" /><Relationship Id="rId676" Type="http://schemas.openxmlformats.org/officeDocument/2006/relationships/hyperlink" Target="https://twitter.com/#!/meinmittelstand/status/1087684951842131968" TargetMode="External" /><Relationship Id="rId677" Type="http://schemas.openxmlformats.org/officeDocument/2006/relationships/hyperlink" Target="https://twitter.com/#!/syakirharis25/status/1087686878164205569" TargetMode="External" /><Relationship Id="rId678" Type="http://schemas.openxmlformats.org/officeDocument/2006/relationships/hyperlink" Target="https://twitter.com/#!/hansamann/status/1087686982761877504" TargetMode="External" /><Relationship Id="rId679" Type="http://schemas.openxmlformats.org/officeDocument/2006/relationships/hyperlink" Target="https://twitter.com/#!/burtonlee/status/1087687368969052162" TargetMode="External" /><Relationship Id="rId680" Type="http://schemas.openxmlformats.org/officeDocument/2006/relationships/hyperlink" Target="https://twitter.com/#!/jamierusso/status/1087687513613975553" TargetMode="External" /><Relationship Id="rId681" Type="http://schemas.openxmlformats.org/officeDocument/2006/relationships/hyperlink" Target="https://twitter.com/#!/baldoitaly/status/1087687739452125184" TargetMode="External" /><Relationship Id="rId682" Type="http://schemas.openxmlformats.org/officeDocument/2006/relationships/hyperlink" Target="https://twitter.com/#!/baldoitaly/status/1087687739452125184" TargetMode="External" /><Relationship Id="rId683" Type="http://schemas.openxmlformats.org/officeDocument/2006/relationships/hyperlink" Target="https://twitter.com/#!/jhernanper/status/1087672045675204608" TargetMode="External" /><Relationship Id="rId684" Type="http://schemas.openxmlformats.org/officeDocument/2006/relationships/hyperlink" Target="https://twitter.com/#!/jhernanper/status/1087688373496659969" TargetMode="External" /><Relationship Id="rId685" Type="http://schemas.openxmlformats.org/officeDocument/2006/relationships/hyperlink" Target="https://twitter.com/#!/seproh/status/1087688791240962048" TargetMode="External" /><Relationship Id="rId686" Type="http://schemas.openxmlformats.org/officeDocument/2006/relationships/hyperlink" Target="https://twitter.com/#!/ramezi/status/1087690288569683972" TargetMode="External" /><Relationship Id="rId687" Type="http://schemas.openxmlformats.org/officeDocument/2006/relationships/hyperlink" Target="https://twitter.com/#!/sharmars003/status/1087691108333826048" TargetMode="External" /><Relationship Id="rId688" Type="http://schemas.openxmlformats.org/officeDocument/2006/relationships/hyperlink" Target="https://twitter.com/#!/sharmars003/status/1087691108333826048" TargetMode="External" /><Relationship Id="rId689" Type="http://schemas.openxmlformats.org/officeDocument/2006/relationships/hyperlink" Target="https://twitter.com/#!/sharmars003/status/1087691108333826048" TargetMode="External" /><Relationship Id="rId690" Type="http://schemas.openxmlformats.org/officeDocument/2006/relationships/hyperlink" Target="https://twitter.com/#!/mw_readwrite/status/1087693694696865792" TargetMode="External" /><Relationship Id="rId691" Type="http://schemas.openxmlformats.org/officeDocument/2006/relationships/hyperlink" Target="https://twitter.com/#!/bmz_bund/status/1087672125933133827" TargetMode="External" /><Relationship Id="rId692" Type="http://schemas.openxmlformats.org/officeDocument/2006/relationships/hyperlink" Target="https://twitter.com/#!/ikarabasz/status/1087694729666588673" TargetMode="External" /><Relationship Id="rId693" Type="http://schemas.openxmlformats.org/officeDocument/2006/relationships/hyperlink" Target="https://twitter.com/#!/duncancmartin/status/1087695122945449984" TargetMode="External" /><Relationship Id="rId694" Type="http://schemas.openxmlformats.org/officeDocument/2006/relationships/hyperlink" Target="https://twitter.com/#!/artuskg/status/1087691990442090496" TargetMode="External" /><Relationship Id="rId695" Type="http://schemas.openxmlformats.org/officeDocument/2006/relationships/hyperlink" Target="https://twitter.com/#!/artuskg/status/1087695284732391424" TargetMode="External" /><Relationship Id="rId696" Type="http://schemas.openxmlformats.org/officeDocument/2006/relationships/hyperlink" Target="https://twitter.com/#!/ersinsny/status/1087695313979277313" TargetMode="External" /><Relationship Id="rId697" Type="http://schemas.openxmlformats.org/officeDocument/2006/relationships/hyperlink" Target="https://twitter.com/#!/drnic1/status/1087695871083450369" TargetMode="External" /><Relationship Id="rId698" Type="http://schemas.openxmlformats.org/officeDocument/2006/relationships/hyperlink" Target="https://twitter.com/#!/aagave/status/1087696283534536704" TargetMode="External" /><Relationship Id="rId699" Type="http://schemas.openxmlformats.org/officeDocument/2006/relationships/hyperlink" Target="https://twitter.com/#!/dellis52426813/status/1087697198962409474" TargetMode="External" /><Relationship Id="rId700" Type="http://schemas.openxmlformats.org/officeDocument/2006/relationships/hyperlink" Target="https://twitter.com/#!/hawarhelp/status/1087639671302168576" TargetMode="External" /><Relationship Id="rId701" Type="http://schemas.openxmlformats.org/officeDocument/2006/relationships/hyperlink" Target="https://twitter.com/#!/quizbold/status/1087697224467914753" TargetMode="External" /><Relationship Id="rId702" Type="http://schemas.openxmlformats.org/officeDocument/2006/relationships/hyperlink" Target="https://twitter.com/#!/tontxita/status/1087697512738291712" TargetMode="External" /><Relationship Id="rId703" Type="http://schemas.openxmlformats.org/officeDocument/2006/relationships/hyperlink" Target="https://twitter.com/#!/johannaxmaria/status/1087016414572171264" TargetMode="External" /><Relationship Id="rId704" Type="http://schemas.openxmlformats.org/officeDocument/2006/relationships/hyperlink" Target="https://twitter.com/#!/ameliatigg/status/1087697810680672256" TargetMode="External" /><Relationship Id="rId705" Type="http://schemas.openxmlformats.org/officeDocument/2006/relationships/hyperlink" Target="https://twitter.com/#!/ameliatigg/status/1087697810680672256" TargetMode="External" /><Relationship Id="rId706" Type="http://schemas.openxmlformats.org/officeDocument/2006/relationships/hyperlink" Target="https://twitter.com/#!/abdiomartv/status/1087698068298964994" TargetMode="External" /><Relationship Id="rId707" Type="http://schemas.openxmlformats.org/officeDocument/2006/relationships/hyperlink" Target="https://twitter.com/#!/_hilonet/status/1087698506675036160" TargetMode="External" /><Relationship Id="rId708" Type="http://schemas.openxmlformats.org/officeDocument/2006/relationships/hyperlink" Target="https://twitter.com/#!/_hilonet/status/1087698506675036160" TargetMode="External" /><Relationship Id="rId709" Type="http://schemas.openxmlformats.org/officeDocument/2006/relationships/hyperlink" Target="https://twitter.com/#!/_hilonet/status/1087698506675036160" TargetMode="External" /><Relationship Id="rId710" Type="http://schemas.openxmlformats.org/officeDocument/2006/relationships/hyperlink" Target="https://twitter.com/#!/_hilonet/status/1087698506675036160" TargetMode="External" /><Relationship Id="rId711" Type="http://schemas.openxmlformats.org/officeDocument/2006/relationships/hyperlink" Target="https://twitter.com/#!/_hilonet/status/1087698506675036160" TargetMode="External" /><Relationship Id="rId712" Type="http://schemas.openxmlformats.org/officeDocument/2006/relationships/hyperlink" Target="https://twitter.com/#!/expertpeer/status/1087693138347638784" TargetMode="External" /><Relationship Id="rId713" Type="http://schemas.openxmlformats.org/officeDocument/2006/relationships/hyperlink" Target="https://twitter.com/#!/andrewmorrisuk/status/1087698705338241024" TargetMode="External" /><Relationship Id="rId714" Type="http://schemas.openxmlformats.org/officeDocument/2006/relationships/hyperlink" Target="https://twitter.com/#!/ericscherer/status/1087455076812275713" TargetMode="External" /><Relationship Id="rId715" Type="http://schemas.openxmlformats.org/officeDocument/2006/relationships/hyperlink" Target="https://twitter.com/#!/cabdeplage/status/1087698718642573315" TargetMode="External" /><Relationship Id="rId716" Type="http://schemas.openxmlformats.org/officeDocument/2006/relationships/hyperlink" Target="https://twitter.com/#!/akumamon2/status/1087699157240803328" TargetMode="External" /><Relationship Id="rId717" Type="http://schemas.openxmlformats.org/officeDocument/2006/relationships/hyperlink" Target="https://twitter.com/#!/akumamon2/status/1087699157240803328" TargetMode="External" /><Relationship Id="rId718" Type="http://schemas.openxmlformats.org/officeDocument/2006/relationships/hyperlink" Target="https://twitter.com/#!/akumamon2/status/1087699157240803328" TargetMode="External" /><Relationship Id="rId719" Type="http://schemas.openxmlformats.org/officeDocument/2006/relationships/hyperlink" Target="https://twitter.com/#!/kroker/status/1087294639491682304" TargetMode="External" /><Relationship Id="rId720" Type="http://schemas.openxmlformats.org/officeDocument/2006/relationships/hyperlink" Target="https://twitter.com/#!/osk_germany/status/1087699256725700608" TargetMode="External" /><Relationship Id="rId721" Type="http://schemas.openxmlformats.org/officeDocument/2006/relationships/hyperlink" Target="https://twitter.com/#!/kimjs_coffee/status/1087699313554219010" TargetMode="External" /><Relationship Id="rId722" Type="http://schemas.openxmlformats.org/officeDocument/2006/relationships/hyperlink" Target="https://twitter.com/#!/alles_anna/status/1087701197920849920" TargetMode="External" /><Relationship Id="rId723" Type="http://schemas.openxmlformats.org/officeDocument/2006/relationships/hyperlink" Target="https://twitter.com/#!/dendrola_gue/status/1087701776655110150" TargetMode="External" /><Relationship Id="rId724" Type="http://schemas.openxmlformats.org/officeDocument/2006/relationships/hyperlink" Target="https://twitter.com/#!/openexchange/status/1087703253003964418" TargetMode="External" /><Relationship Id="rId725" Type="http://schemas.openxmlformats.org/officeDocument/2006/relationships/hyperlink" Target="https://twitter.com/#!/donatoci/status/1087674033452261376" TargetMode="External" /><Relationship Id="rId726" Type="http://schemas.openxmlformats.org/officeDocument/2006/relationships/hyperlink" Target="https://twitter.com/#!/donatoci/status/1087674033452261376" TargetMode="External" /><Relationship Id="rId727" Type="http://schemas.openxmlformats.org/officeDocument/2006/relationships/hyperlink" Target="https://twitter.com/#!/donatoci/status/1087674033452261376" TargetMode="External" /><Relationship Id="rId728" Type="http://schemas.openxmlformats.org/officeDocument/2006/relationships/hyperlink" Target="https://twitter.com/#!/openexchange/status/1087703253003964418" TargetMode="External" /><Relationship Id="rId729" Type="http://schemas.openxmlformats.org/officeDocument/2006/relationships/hyperlink" Target="https://twitter.com/#!/hrfortmann/status/1087703935358504963" TargetMode="External" /><Relationship Id="rId730" Type="http://schemas.openxmlformats.org/officeDocument/2006/relationships/hyperlink" Target="https://twitter.com/#!/binita_mp/status/1087704384031592448" TargetMode="External" /><Relationship Id="rId731" Type="http://schemas.openxmlformats.org/officeDocument/2006/relationships/hyperlink" Target="https://twitter.com/#!/robertoagodinez/status/1087706496669020160" TargetMode="External" /><Relationship Id="rId732" Type="http://schemas.openxmlformats.org/officeDocument/2006/relationships/hyperlink" Target="https://twitter.com/#!/robertoagodinez/status/1087706496669020160" TargetMode="External" /><Relationship Id="rId733" Type="http://schemas.openxmlformats.org/officeDocument/2006/relationships/hyperlink" Target="https://twitter.com/#!/robertoagodinez/status/1087706496669020160" TargetMode="External" /><Relationship Id="rId734" Type="http://schemas.openxmlformats.org/officeDocument/2006/relationships/hyperlink" Target="https://twitter.com/#!/babun1515/status/1087707138930237441" TargetMode="External" /><Relationship Id="rId735" Type="http://schemas.openxmlformats.org/officeDocument/2006/relationships/hyperlink" Target="https://twitter.com/#!/babun1515/status/1087707138930237441" TargetMode="External" /><Relationship Id="rId736" Type="http://schemas.openxmlformats.org/officeDocument/2006/relationships/hyperlink" Target="https://twitter.com/#!/babun1515/status/1087707138930237441" TargetMode="External" /><Relationship Id="rId737" Type="http://schemas.openxmlformats.org/officeDocument/2006/relationships/hyperlink" Target="https://twitter.com/#!/reginakoerner/status/1087707233868234752" TargetMode="External" /><Relationship Id="rId738" Type="http://schemas.openxmlformats.org/officeDocument/2006/relationships/hyperlink" Target="https://twitter.com/#!/edu_spano/status/1087708212391018504" TargetMode="External" /><Relationship Id="rId739" Type="http://schemas.openxmlformats.org/officeDocument/2006/relationships/hyperlink" Target="https://twitter.com/#!/edu_spano/status/1087708212391018504" TargetMode="External" /><Relationship Id="rId740" Type="http://schemas.openxmlformats.org/officeDocument/2006/relationships/hyperlink" Target="https://twitter.com/#!/edu_spano/status/1087708212391018504" TargetMode="External" /><Relationship Id="rId741" Type="http://schemas.openxmlformats.org/officeDocument/2006/relationships/hyperlink" Target="https://twitter.com/#!/nothing_to_add/status/1087708419585388544" TargetMode="External" /><Relationship Id="rId742" Type="http://schemas.openxmlformats.org/officeDocument/2006/relationships/hyperlink" Target="https://twitter.com/#!/nothing_to_add/status/1087708419585388544" TargetMode="External" /><Relationship Id="rId743" Type="http://schemas.openxmlformats.org/officeDocument/2006/relationships/hyperlink" Target="https://twitter.com/#!/nothing_to_add/status/1087708419585388544" TargetMode="External" /><Relationship Id="rId744" Type="http://schemas.openxmlformats.org/officeDocument/2006/relationships/hyperlink" Target="https://twitter.com/#!/nothing_to_add/status/1087708419585388544" TargetMode="External" /><Relationship Id="rId745" Type="http://schemas.openxmlformats.org/officeDocument/2006/relationships/hyperlink" Target="https://twitter.com/#!/nothing_to_add/status/1087708419585388544" TargetMode="External" /><Relationship Id="rId746" Type="http://schemas.openxmlformats.org/officeDocument/2006/relationships/hyperlink" Target="https://twitter.com/#!/nothing_to_add/status/1087708419585388544" TargetMode="External" /><Relationship Id="rId747" Type="http://schemas.openxmlformats.org/officeDocument/2006/relationships/hyperlink" Target="https://twitter.com/#!/siamacalexander/status/1087708466293166080" TargetMode="External" /><Relationship Id="rId748" Type="http://schemas.openxmlformats.org/officeDocument/2006/relationships/hyperlink" Target="https://twitter.com/#!/mpenae_2/status/1087708831378010114" TargetMode="External" /><Relationship Id="rId749" Type="http://schemas.openxmlformats.org/officeDocument/2006/relationships/hyperlink" Target="https://twitter.com/#!/mpenae_2/status/1087709453267488768" TargetMode="External" /><Relationship Id="rId750" Type="http://schemas.openxmlformats.org/officeDocument/2006/relationships/hyperlink" Target="https://twitter.com/#!/r1b1vraevgogir3/status/1087710025890627586" TargetMode="External" /><Relationship Id="rId751" Type="http://schemas.openxmlformats.org/officeDocument/2006/relationships/hyperlink" Target="https://twitter.com/#!/r1b1vraevgogir3/status/1087710025890627586" TargetMode="External" /><Relationship Id="rId752" Type="http://schemas.openxmlformats.org/officeDocument/2006/relationships/hyperlink" Target="https://twitter.com/#!/r1b1vraevgogir3/status/1087710025890627586" TargetMode="External" /><Relationship Id="rId753" Type="http://schemas.openxmlformats.org/officeDocument/2006/relationships/hyperlink" Target="https://twitter.com/#!/mkdirecto/status/1087653651215253505" TargetMode="External" /><Relationship Id="rId754" Type="http://schemas.openxmlformats.org/officeDocument/2006/relationships/hyperlink" Target="https://twitter.com/#!/mkdirecto/status/1087677872158973953" TargetMode="External" /><Relationship Id="rId755" Type="http://schemas.openxmlformats.org/officeDocument/2006/relationships/hyperlink" Target="https://twitter.com/#!/jpiedrahita/status/1087710230987898888" TargetMode="External" /><Relationship Id="rId756" Type="http://schemas.openxmlformats.org/officeDocument/2006/relationships/hyperlink" Target="https://twitter.com/#!/jpiedrahita/status/1087707921226584066" TargetMode="External" /><Relationship Id="rId757" Type="http://schemas.openxmlformats.org/officeDocument/2006/relationships/hyperlink" Target="https://twitter.com/#!/jpiedrahita/status/1087709605210349569" TargetMode="External" /><Relationship Id="rId758" Type="http://schemas.openxmlformats.org/officeDocument/2006/relationships/hyperlink" Target="https://twitter.com/#!/deutschepostdhl/status/1086659219263291393" TargetMode="External" /><Relationship Id="rId759" Type="http://schemas.openxmlformats.org/officeDocument/2006/relationships/hyperlink" Target="https://twitter.com/#!/dhlglobal/status/1087711777184538626" TargetMode="External" /><Relationship Id="rId760" Type="http://schemas.openxmlformats.org/officeDocument/2006/relationships/hyperlink" Target="https://twitter.com/#!/dhlglobal/status/1087711777184538626" TargetMode="External" /><Relationship Id="rId761" Type="http://schemas.openxmlformats.org/officeDocument/2006/relationships/hyperlink" Target="https://twitter.com/#!/medien360g/status/1087712556188385280" TargetMode="External" /><Relationship Id="rId762" Type="http://schemas.openxmlformats.org/officeDocument/2006/relationships/hyperlink" Target="https://twitter.com/#!/medien360g/status/1087712556188385280" TargetMode="External" /><Relationship Id="rId763" Type="http://schemas.openxmlformats.org/officeDocument/2006/relationships/hyperlink" Target="https://twitter.com/#!/medien360g/status/1087712556188385280" TargetMode="External" /><Relationship Id="rId764" Type="http://schemas.openxmlformats.org/officeDocument/2006/relationships/hyperlink" Target="https://twitter.com/#!/rachelbotsman/status/1087338304767447040" TargetMode="External" /><Relationship Id="rId765" Type="http://schemas.openxmlformats.org/officeDocument/2006/relationships/hyperlink" Target="https://twitter.com/#!/kaibaumgartner/status/1087378605372526595" TargetMode="External" /><Relationship Id="rId766" Type="http://schemas.openxmlformats.org/officeDocument/2006/relationships/hyperlink" Target="https://twitter.com/#!/rachelbotsman/status/1087338304767447040" TargetMode="External" /><Relationship Id="rId767" Type="http://schemas.openxmlformats.org/officeDocument/2006/relationships/hyperlink" Target="https://twitter.com/#!/kaibaumgartner/status/1087378605372526595" TargetMode="External" /><Relationship Id="rId768" Type="http://schemas.openxmlformats.org/officeDocument/2006/relationships/hyperlink" Target="https://twitter.com/#!/rachelbotsman/status/1087338304767447040" TargetMode="External" /><Relationship Id="rId769" Type="http://schemas.openxmlformats.org/officeDocument/2006/relationships/hyperlink" Target="https://twitter.com/#!/kaibaumgartner/status/1087378605372526595" TargetMode="External" /><Relationship Id="rId770" Type="http://schemas.openxmlformats.org/officeDocument/2006/relationships/hyperlink" Target="https://twitter.com/#!/kaibaumgartner/status/1087312177038544896" TargetMode="External" /><Relationship Id="rId771" Type="http://schemas.openxmlformats.org/officeDocument/2006/relationships/hyperlink" Target="https://twitter.com/#!/kaibaumgartner/status/1087713364397223936" TargetMode="External" /><Relationship Id="rId772" Type="http://schemas.openxmlformats.org/officeDocument/2006/relationships/hyperlink" Target="https://twitter.com/#!/kaibaumgartner/status/1087378605372526595" TargetMode="External" /><Relationship Id="rId773" Type="http://schemas.openxmlformats.org/officeDocument/2006/relationships/hyperlink" Target="https://twitter.com/#!/kaibaumgartner/status/1087378605372526595" TargetMode="External" /><Relationship Id="rId774" Type="http://schemas.openxmlformats.org/officeDocument/2006/relationships/hyperlink" Target="https://twitter.com/#!/kaibaumgartner/status/1087378605372526595" TargetMode="External" /><Relationship Id="rId775" Type="http://schemas.openxmlformats.org/officeDocument/2006/relationships/hyperlink" Target="https://twitter.com/#!/kaibaumgartner/status/1087378605372526595" TargetMode="External" /><Relationship Id="rId776" Type="http://schemas.openxmlformats.org/officeDocument/2006/relationships/hyperlink" Target="https://twitter.com/#!/kaibaumgartner/status/1087378605372526595" TargetMode="External" /><Relationship Id="rId777" Type="http://schemas.openxmlformats.org/officeDocument/2006/relationships/hyperlink" Target="https://twitter.com/#!/kaibaumgartner/status/1087312177038544896" TargetMode="External" /><Relationship Id="rId778" Type="http://schemas.openxmlformats.org/officeDocument/2006/relationships/hyperlink" Target="https://twitter.com/#!/kaibaumgartner/status/1087713364397223936" TargetMode="External" /><Relationship Id="rId779" Type="http://schemas.openxmlformats.org/officeDocument/2006/relationships/hyperlink" Target="https://twitter.com/#!/gditom/status/1086926652477763585" TargetMode="External" /><Relationship Id="rId780" Type="http://schemas.openxmlformats.org/officeDocument/2006/relationships/hyperlink" Target="https://twitter.com/#!/ioggstream/status/1087713693591314432" TargetMode="External" /><Relationship Id="rId781" Type="http://schemas.openxmlformats.org/officeDocument/2006/relationships/hyperlink" Target="https://twitter.com/#!/gditom/status/1086926652477763585" TargetMode="External" /><Relationship Id="rId782" Type="http://schemas.openxmlformats.org/officeDocument/2006/relationships/hyperlink" Target="https://twitter.com/#!/ioggstream/status/1087713693591314432" TargetMode="External" /><Relationship Id="rId783" Type="http://schemas.openxmlformats.org/officeDocument/2006/relationships/hyperlink" Target="https://twitter.com/#!/pramakrishna/status/1087715178765058049" TargetMode="External" /><Relationship Id="rId784" Type="http://schemas.openxmlformats.org/officeDocument/2006/relationships/hyperlink" Target="https://twitter.com/#!/bweddeling/status/1087461307564068867" TargetMode="External" /><Relationship Id="rId785" Type="http://schemas.openxmlformats.org/officeDocument/2006/relationships/hyperlink" Target="https://twitter.com/#!/dalbrecht389/status/1087715470617296899" TargetMode="External" /><Relationship Id="rId786" Type="http://schemas.openxmlformats.org/officeDocument/2006/relationships/hyperlink" Target="https://twitter.com/#!/paragkhanna/status/1087148124815020032" TargetMode="External" /><Relationship Id="rId787" Type="http://schemas.openxmlformats.org/officeDocument/2006/relationships/hyperlink" Target="https://twitter.com/#!/snsadvtg/status/1087716718808584193" TargetMode="External" /><Relationship Id="rId788" Type="http://schemas.openxmlformats.org/officeDocument/2006/relationships/hyperlink" Target="https://twitter.com/#!/paragkhanna/status/1087148124815020032" TargetMode="External" /><Relationship Id="rId789" Type="http://schemas.openxmlformats.org/officeDocument/2006/relationships/hyperlink" Target="https://twitter.com/#!/snsadvtg/status/1087716718808584193" TargetMode="External" /><Relationship Id="rId790" Type="http://schemas.openxmlformats.org/officeDocument/2006/relationships/hyperlink" Target="https://twitter.com/#!/snsadvtg/status/1087716718808584193" TargetMode="External" /><Relationship Id="rId791" Type="http://schemas.openxmlformats.org/officeDocument/2006/relationships/hyperlink" Target="https://twitter.com/#!/mediennetzwerkb/status/1087717227640614912" TargetMode="External" /><Relationship Id="rId792" Type="http://schemas.openxmlformats.org/officeDocument/2006/relationships/hyperlink" Target="https://twitter.com/#!/aaalee/status/1087717622416838656" TargetMode="External" /><Relationship Id="rId793" Type="http://schemas.openxmlformats.org/officeDocument/2006/relationships/hyperlink" Target="https://twitter.com/#!/eastofaden/status/1087719200389386240" TargetMode="External" /><Relationship Id="rId794" Type="http://schemas.openxmlformats.org/officeDocument/2006/relationships/hyperlink" Target="https://twitter.com/#!/alexdemling/status/1087656280746049537" TargetMode="External" /><Relationship Id="rId795" Type="http://schemas.openxmlformats.org/officeDocument/2006/relationships/hyperlink" Target="https://twitter.com/#!/mpaunzrif/status/1087719360481906688" TargetMode="External" /><Relationship Id="rId796" Type="http://schemas.openxmlformats.org/officeDocument/2006/relationships/hyperlink" Target="https://twitter.com/#!/glennr1809/status/1087719931590922242" TargetMode="External" /><Relationship Id="rId797" Type="http://schemas.openxmlformats.org/officeDocument/2006/relationships/hyperlink" Target="https://twitter.com/#!/fortiss/status/1087721603226656776" TargetMode="External" /><Relationship Id="rId798" Type="http://schemas.openxmlformats.org/officeDocument/2006/relationships/hyperlink" Target="https://twitter.com/#!/fortiss/status/1087721603226656776" TargetMode="External" /><Relationship Id="rId799" Type="http://schemas.openxmlformats.org/officeDocument/2006/relationships/hyperlink" Target="https://twitter.com/#!/rachelbotsman/status/1087338304767447040" TargetMode="External" /><Relationship Id="rId800" Type="http://schemas.openxmlformats.org/officeDocument/2006/relationships/hyperlink" Target="https://twitter.com/#!/fortiss/status/1087721603226656776" TargetMode="External" /><Relationship Id="rId801" Type="http://schemas.openxmlformats.org/officeDocument/2006/relationships/hyperlink" Target="https://twitter.com/#!/rachelbotsman/status/1087338304767447040" TargetMode="External" /><Relationship Id="rId802" Type="http://schemas.openxmlformats.org/officeDocument/2006/relationships/hyperlink" Target="https://twitter.com/#!/fortiss/status/1087721603226656776" TargetMode="External" /><Relationship Id="rId803" Type="http://schemas.openxmlformats.org/officeDocument/2006/relationships/hyperlink" Target="https://twitter.com/#!/rachelbotsman/status/1087338304767447040" TargetMode="External" /><Relationship Id="rId804" Type="http://schemas.openxmlformats.org/officeDocument/2006/relationships/hyperlink" Target="https://twitter.com/#!/fortiss/status/1087721603226656776" TargetMode="External" /><Relationship Id="rId805" Type="http://schemas.openxmlformats.org/officeDocument/2006/relationships/hyperlink" Target="https://twitter.com/#!/fortiss/status/1087721603226656776" TargetMode="External" /><Relationship Id="rId806" Type="http://schemas.openxmlformats.org/officeDocument/2006/relationships/hyperlink" Target="https://twitter.com/#!/rachelbotsman/status/1087338304767447040" TargetMode="External" /><Relationship Id="rId807" Type="http://schemas.openxmlformats.org/officeDocument/2006/relationships/hyperlink" Target="https://twitter.com/#!/fortiss/status/1087721603226656776" TargetMode="External" /><Relationship Id="rId808" Type="http://schemas.openxmlformats.org/officeDocument/2006/relationships/hyperlink" Target="https://twitter.com/#!/fortiss/status/1087721603226656776" TargetMode="External" /><Relationship Id="rId809" Type="http://schemas.openxmlformats.org/officeDocument/2006/relationships/hyperlink" Target="https://twitter.com/#!/raquellezuzarte/status/1087722150818131968" TargetMode="External" /><Relationship Id="rId810" Type="http://schemas.openxmlformats.org/officeDocument/2006/relationships/hyperlink" Target="https://twitter.com/#!/thecreactivist/status/1087725018656768000" TargetMode="External" /><Relationship Id="rId811" Type="http://schemas.openxmlformats.org/officeDocument/2006/relationships/hyperlink" Target="https://twitter.com/#!/datenoekonomie/status/1087726485576826882" TargetMode="External" /><Relationship Id="rId812" Type="http://schemas.openxmlformats.org/officeDocument/2006/relationships/hyperlink" Target="https://twitter.com/#!/rkeuper/status/1087726664744910851" TargetMode="External" /><Relationship Id="rId813" Type="http://schemas.openxmlformats.org/officeDocument/2006/relationships/hyperlink" Target="https://twitter.com/#!/kfw/status/1087726745116164096" TargetMode="External" /><Relationship Id="rId814" Type="http://schemas.openxmlformats.org/officeDocument/2006/relationships/hyperlink" Target="https://twitter.com/#!/holgerschmidt/status/1087415247126839297" TargetMode="External" /><Relationship Id="rId815" Type="http://schemas.openxmlformats.org/officeDocument/2006/relationships/hyperlink" Target="https://twitter.com/#!/martingaedt/status/1087681455461937152" TargetMode="External" /><Relationship Id="rId816" Type="http://schemas.openxmlformats.org/officeDocument/2006/relationships/hyperlink" Target="https://twitter.com/#!/martingaedt/status/1087727084846366721" TargetMode="External" /><Relationship Id="rId817" Type="http://schemas.openxmlformats.org/officeDocument/2006/relationships/hyperlink" Target="https://twitter.com/#!/martingaedt/status/1087727084846366721" TargetMode="External" /><Relationship Id="rId818" Type="http://schemas.openxmlformats.org/officeDocument/2006/relationships/hyperlink" Target="https://twitter.com/#!/ciokurator/status/1087729994409934849" TargetMode="External" /><Relationship Id="rId819" Type="http://schemas.openxmlformats.org/officeDocument/2006/relationships/hyperlink" Target="https://twitter.com/#!/ciokurator/status/1087729994409934849" TargetMode="External" /><Relationship Id="rId820" Type="http://schemas.openxmlformats.org/officeDocument/2006/relationships/hyperlink" Target="https://twitter.com/#!/veusdas/status/1087730688110067713" TargetMode="External" /><Relationship Id="rId821" Type="http://schemas.openxmlformats.org/officeDocument/2006/relationships/hyperlink" Target="https://twitter.com/#!/doggonegiirl/status/1087732045055512578" TargetMode="External" /><Relationship Id="rId822" Type="http://schemas.openxmlformats.org/officeDocument/2006/relationships/hyperlink" Target="https://twitter.com/#!/gnispen/status/1087732479048540162" TargetMode="External" /><Relationship Id="rId823" Type="http://schemas.openxmlformats.org/officeDocument/2006/relationships/hyperlink" Target="https://twitter.com/#!/dldconference/status/1087000716659642368" TargetMode="External" /><Relationship Id="rId824" Type="http://schemas.openxmlformats.org/officeDocument/2006/relationships/hyperlink" Target="https://twitter.com/#!/dldconference/status/1087000716659642368" TargetMode="External" /><Relationship Id="rId825" Type="http://schemas.openxmlformats.org/officeDocument/2006/relationships/hyperlink" Target="https://twitter.com/#!/gabized/status/1087655022068928512" TargetMode="External" /><Relationship Id="rId826" Type="http://schemas.openxmlformats.org/officeDocument/2006/relationships/hyperlink" Target="https://twitter.com/#!/dldconference/status/1087316496412565506" TargetMode="External" /><Relationship Id="rId827" Type="http://schemas.openxmlformats.org/officeDocument/2006/relationships/hyperlink" Target="https://twitter.com/#!/gabized/status/1087655022068928512" TargetMode="External" /><Relationship Id="rId828" Type="http://schemas.openxmlformats.org/officeDocument/2006/relationships/hyperlink" Target="https://twitter.com/#!/dldconference/status/1087316496412565506" TargetMode="External" /><Relationship Id="rId829" Type="http://schemas.openxmlformats.org/officeDocument/2006/relationships/hyperlink" Target="https://twitter.com/#!/dldconference/status/1087294967985377280" TargetMode="External" /><Relationship Id="rId830" Type="http://schemas.openxmlformats.org/officeDocument/2006/relationships/hyperlink" Target="https://twitter.com/#!/dldconference/status/1087294967985377280" TargetMode="External" /><Relationship Id="rId831" Type="http://schemas.openxmlformats.org/officeDocument/2006/relationships/hyperlink" Target="https://twitter.com/#!/dldconference/status/1087263114368819202" TargetMode="External" /><Relationship Id="rId832" Type="http://schemas.openxmlformats.org/officeDocument/2006/relationships/hyperlink" Target="https://twitter.com/#!/dldconference/status/1087261690335514624" TargetMode="External" /><Relationship Id="rId833" Type="http://schemas.openxmlformats.org/officeDocument/2006/relationships/hyperlink" Target="https://twitter.com/#!/dldconference/status/1087261690335514624" TargetMode="External" /><Relationship Id="rId834" Type="http://schemas.openxmlformats.org/officeDocument/2006/relationships/hyperlink" Target="https://twitter.com/#!/dldconference/status/1087270636211355649" TargetMode="External" /><Relationship Id="rId835" Type="http://schemas.openxmlformats.org/officeDocument/2006/relationships/hyperlink" Target="https://twitter.com/#!/dldconference/status/1087270636211355649" TargetMode="External" /><Relationship Id="rId836" Type="http://schemas.openxmlformats.org/officeDocument/2006/relationships/hyperlink" Target="https://twitter.com/#!/dldconference/status/1087016540027961349" TargetMode="External" /><Relationship Id="rId837" Type="http://schemas.openxmlformats.org/officeDocument/2006/relationships/hyperlink" Target="https://twitter.com/#!/stephanscherzer/status/1087280058773966848" TargetMode="External" /><Relationship Id="rId838" Type="http://schemas.openxmlformats.org/officeDocument/2006/relationships/hyperlink" Target="https://twitter.com/#!/dldconference/status/1087676058822938624" TargetMode="External" /><Relationship Id="rId839" Type="http://schemas.openxmlformats.org/officeDocument/2006/relationships/hyperlink" Target="https://twitter.com/#!/dldconference/status/1087676058822938624" TargetMode="External" /><Relationship Id="rId840" Type="http://schemas.openxmlformats.org/officeDocument/2006/relationships/hyperlink" Target="https://twitter.com/#!/dehubinitiative/status/1087375725236314113" TargetMode="External" /><Relationship Id="rId841" Type="http://schemas.openxmlformats.org/officeDocument/2006/relationships/hyperlink" Target="https://twitter.com/#!/dldconference/status/1087734295211503617" TargetMode="External" /><Relationship Id="rId842" Type="http://schemas.openxmlformats.org/officeDocument/2006/relationships/hyperlink" Target="https://twitter.com/#!/michaeljohng/status/1087281105961656320" TargetMode="External" /><Relationship Id="rId843" Type="http://schemas.openxmlformats.org/officeDocument/2006/relationships/hyperlink" Target="https://twitter.com/#!/michaeljohng/status/1087285146775113728" TargetMode="External" /><Relationship Id="rId844" Type="http://schemas.openxmlformats.org/officeDocument/2006/relationships/hyperlink" Target="https://twitter.com/#!/konikutech/status/1087735821673746432" TargetMode="External" /><Relationship Id="rId845" Type="http://schemas.openxmlformats.org/officeDocument/2006/relationships/hyperlink" Target="https://twitter.com/#!/ismailzain/status/1087738085704650753" TargetMode="External" /><Relationship Id="rId846" Type="http://schemas.openxmlformats.org/officeDocument/2006/relationships/hyperlink" Target="https://twitter.com/#!/markon56/status/1087739202945642498" TargetMode="External" /><Relationship Id="rId847" Type="http://schemas.openxmlformats.org/officeDocument/2006/relationships/hyperlink" Target="https://twitter.com/#!/befani/status/1087739747366330374" TargetMode="External" /><Relationship Id="rId848" Type="http://schemas.openxmlformats.org/officeDocument/2006/relationships/hyperlink" Target="https://twitter.com/#!/kaidiekmann/status/1087396732927905792" TargetMode="External" /><Relationship Id="rId849" Type="http://schemas.openxmlformats.org/officeDocument/2006/relationships/hyperlink" Target="https://twitter.com/#!/mrblazingsaddle/status/1087740631269683200" TargetMode="External" /><Relationship Id="rId850" Type="http://schemas.openxmlformats.org/officeDocument/2006/relationships/hyperlink" Target="https://twitter.com/#!/robf1uk/status/1087742049758121984" TargetMode="External" /><Relationship Id="rId851" Type="http://schemas.openxmlformats.org/officeDocument/2006/relationships/hyperlink" Target="https://twitter.com/#!/alexkopelyan/status/1087291192361058304" TargetMode="External" /><Relationship Id="rId852" Type="http://schemas.openxmlformats.org/officeDocument/2006/relationships/hyperlink" Target="https://twitter.com/#!/onikuo/status/1087736008848732161" TargetMode="External" /><Relationship Id="rId853" Type="http://schemas.openxmlformats.org/officeDocument/2006/relationships/hyperlink" Target="https://twitter.com/#!/ryanbethencourt/status/1087743006608781312" TargetMode="External" /><Relationship Id="rId854" Type="http://schemas.openxmlformats.org/officeDocument/2006/relationships/hyperlink" Target="https://twitter.com/#!/ryanbethencourt/status/1087743006608781312" TargetMode="External" /><Relationship Id="rId855" Type="http://schemas.openxmlformats.org/officeDocument/2006/relationships/hyperlink" Target="https://twitter.com/#!/d_elms/status/1087743107368607746" TargetMode="External" /><Relationship Id="rId856" Type="http://schemas.openxmlformats.org/officeDocument/2006/relationships/hyperlink" Target="https://twitter.com/#!/noodyabdelnour/status/1087744830338408449" TargetMode="External" /><Relationship Id="rId857" Type="http://schemas.openxmlformats.org/officeDocument/2006/relationships/hyperlink" Target="https://twitter.com/#!/veryoddrequest/status/1087747291237236737" TargetMode="External" /><Relationship Id="rId858" Type="http://schemas.openxmlformats.org/officeDocument/2006/relationships/hyperlink" Target="https://twitter.com/#!/andreasboes/status/1086976773550731264" TargetMode="External" /><Relationship Id="rId859" Type="http://schemas.openxmlformats.org/officeDocument/2006/relationships/hyperlink" Target="https://twitter.com/#!/digitalnaiv/status/1087705228139466752" TargetMode="External" /><Relationship Id="rId860" Type="http://schemas.openxmlformats.org/officeDocument/2006/relationships/hyperlink" Target="https://twitter.com/#!/andreasboes/status/1086976773550731264" TargetMode="External" /><Relationship Id="rId861" Type="http://schemas.openxmlformats.org/officeDocument/2006/relationships/hyperlink" Target="https://twitter.com/#!/digitalnaiv/status/1087705228139466752" TargetMode="External" /><Relationship Id="rId862" Type="http://schemas.openxmlformats.org/officeDocument/2006/relationships/hyperlink" Target="https://twitter.com/#!/andreasboes/status/1086976773550731264" TargetMode="External" /><Relationship Id="rId863" Type="http://schemas.openxmlformats.org/officeDocument/2006/relationships/hyperlink" Target="https://twitter.com/#!/digitalnaiv/status/1087705228139466752" TargetMode="External" /><Relationship Id="rId864" Type="http://schemas.openxmlformats.org/officeDocument/2006/relationships/hyperlink" Target="https://twitter.com/#!/andreasboes/status/1086976773550731264" TargetMode="External" /><Relationship Id="rId865" Type="http://schemas.openxmlformats.org/officeDocument/2006/relationships/hyperlink" Target="https://twitter.com/#!/dldconference/status/1087261690335514624" TargetMode="External" /><Relationship Id="rId866" Type="http://schemas.openxmlformats.org/officeDocument/2006/relationships/hyperlink" Target="https://twitter.com/#!/digitalnaiv/status/1087705228139466752" TargetMode="External" /><Relationship Id="rId867" Type="http://schemas.openxmlformats.org/officeDocument/2006/relationships/hyperlink" Target="https://twitter.com/#!/digitalnaiv/status/1087705228139466752" TargetMode="External" /><Relationship Id="rId868" Type="http://schemas.openxmlformats.org/officeDocument/2006/relationships/hyperlink" Target="https://twitter.com/#!/digitalnaiv/status/1087709849494978561" TargetMode="External" /><Relationship Id="rId869" Type="http://schemas.openxmlformats.org/officeDocument/2006/relationships/hyperlink" Target="https://twitter.com/#!/digitalnaiv/status/1087709849494978561" TargetMode="External" /><Relationship Id="rId870" Type="http://schemas.openxmlformats.org/officeDocument/2006/relationships/hyperlink" Target="https://twitter.com/#!/digitalnaiv/status/1087724097306529801" TargetMode="External" /><Relationship Id="rId871" Type="http://schemas.openxmlformats.org/officeDocument/2006/relationships/hyperlink" Target="https://twitter.com/#!/chartwell_ideas/status/1087750967016259584" TargetMode="External" /><Relationship Id="rId872" Type="http://schemas.openxmlformats.org/officeDocument/2006/relationships/hyperlink" Target="https://twitter.com/#!/aaronburke6/status/1087753052323491840" TargetMode="External" /><Relationship Id="rId873" Type="http://schemas.openxmlformats.org/officeDocument/2006/relationships/hyperlink" Target="https://twitter.com/#!/redkitesmoney/status/1087753533850570752" TargetMode="External" /><Relationship Id="rId874" Type="http://schemas.openxmlformats.org/officeDocument/2006/relationships/hyperlink" Target="https://twitter.com/#!/eargollo/status/1087753924533088256" TargetMode="External" /><Relationship Id="rId875" Type="http://schemas.openxmlformats.org/officeDocument/2006/relationships/hyperlink" Target="https://twitter.com/#!/dldconference/status/1087016540027961349" TargetMode="External" /><Relationship Id="rId876" Type="http://schemas.openxmlformats.org/officeDocument/2006/relationships/hyperlink" Target="https://twitter.com/#!/usv/status/1087756977428672513" TargetMode="External" /><Relationship Id="rId877" Type="http://schemas.openxmlformats.org/officeDocument/2006/relationships/hyperlink" Target="https://twitter.com/#!/faridmk/status/1087759483965714432" TargetMode="External" /><Relationship Id="rId878" Type="http://schemas.openxmlformats.org/officeDocument/2006/relationships/hyperlink" Target="https://twitter.com/#!/de_kinemathek/status/1087760592184766464" TargetMode="External" /><Relationship Id="rId879" Type="http://schemas.openxmlformats.org/officeDocument/2006/relationships/hyperlink" Target="https://twitter.com/#!/digitalnaiv/status/1087750185973964800" TargetMode="External" /><Relationship Id="rId880" Type="http://schemas.openxmlformats.org/officeDocument/2006/relationships/hyperlink" Target="https://twitter.com/#!/gsohn/status/1087730136215154688" TargetMode="External" /><Relationship Id="rId881" Type="http://schemas.openxmlformats.org/officeDocument/2006/relationships/hyperlink" Target="https://twitter.com/#!/gsohn/status/1087730136215154688" TargetMode="External" /><Relationship Id="rId882" Type="http://schemas.openxmlformats.org/officeDocument/2006/relationships/hyperlink" Target="https://twitter.com/#!/gsohn/status/1087730976309030912" TargetMode="External" /><Relationship Id="rId883" Type="http://schemas.openxmlformats.org/officeDocument/2006/relationships/hyperlink" Target="https://twitter.com/#!/gsohn/status/1087767125874364416" TargetMode="External" /><Relationship Id="rId884" Type="http://schemas.openxmlformats.org/officeDocument/2006/relationships/hyperlink" Target="https://twitter.com/#!/gsohn/status/1087767125874364416" TargetMode="External" /><Relationship Id="rId885" Type="http://schemas.openxmlformats.org/officeDocument/2006/relationships/hyperlink" Target="https://twitter.com/#!/multi_streaming/status/1087768081865326592" TargetMode="External" /><Relationship Id="rId886" Type="http://schemas.openxmlformats.org/officeDocument/2006/relationships/hyperlink" Target="https://twitter.com/#!/roopeshdhara/status/1087771901735378946" TargetMode="External" /><Relationship Id="rId887" Type="http://schemas.openxmlformats.org/officeDocument/2006/relationships/hyperlink" Target="https://twitter.com/#!/liberalemoderne/status/1087773588134993921" TargetMode="External" /><Relationship Id="rId888" Type="http://schemas.openxmlformats.org/officeDocument/2006/relationships/hyperlink" Target="https://twitter.com/#!/minimalstaat/status/1087773988389048329" TargetMode="External" /><Relationship Id="rId889" Type="http://schemas.openxmlformats.org/officeDocument/2006/relationships/hyperlink" Target="https://twitter.com/#!/leumius/status/1087775725506093056" TargetMode="External" /><Relationship Id="rId890" Type="http://schemas.openxmlformats.org/officeDocument/2006/relationships/hyperlink" Target="https://twitter.com/#!/digitaltransf11/status/1087776732965453824" TargetMode="External" /><Relationship Id="rId891" Type="http://schemas.openxmlformats.org/officeDocument/2006/relationships/hyperlink" Target="https://twitter.com/#!/digitaltransf11/status/1087776732965453824" TargetMode="External" /><Relationship Id="rId892" Type="http://schemas.openxmlformats.org/officeDocument/2006/relationships/hyperlink" Target="https://twitter.com/#!/ferran_aznar/status/1087777196419268609" TargetMode="External" /><Relationship Id="rId893" Type="http://schemas.openxmlformats.org/officeDocument/2006/relationships/hyperlink" Target="https://twitter.com/#!/traiandoc/status/1087777791322542080" TargetMode="External" /><Relationship Id="rId894" Type="http://schemas.openxmlformats.org/officeDocument/2006/relationships/hyperlink" Target="https://twitter.com/#!/thierry_kame/status/1087778346237333504" TargetMode="External" /><Relationship Id="rId895" Type="http://schemas.openxmlformats.org/officeDocument/2006/relationships/hyperlink" Target="https://twitter.com/#!/joannashields/status/1087778354411917313" TargetMode="External" /><Relationship Id="rId896" Type="http://schemas.openxmlformats.org/officeDocument/2006/relationships/hyperlink" Target="https://twitter.com/#!/woodstock3/status/1087006831220793344" TargetMode="External" /><Relationship Id="rId897" Type="http://schemas.openxmlformats.org/officeDocument/2006/relationships/hyperlink" Target="https://twitter.com/#!/joannashields/status/1087778354411917313" TargetMode="External" /><Relationship Id="rId898" Type="http://schemas.openxmlformats.org/officeDocument/2006/relationships/hyperlink" Target="https://twitter.com/#!/woodstock3/status/1087006831220793344" TargetMode="External" /><Relationship Id="rId899" Type="http://schemas.openxmlformats.org/officeDocument/2006/relationships/hyperlink" Target="https://twitter.com/#!/woodstock3/status/1087006831220793344" TargetMode="External" /><Relationship Id="rId900" Type="http://schemas.openxmlformats.org/officeDocument/2006/relationships/hyperlink" Target="https://twitter.com/#!/woodstock3/status/1087006831220793344" TargetMode="External" /><Relationship Id="rId901" Type="http://schemas.openxmlformats.org/officeDocument/2006/relationships/hyperlink" Target="https://twitter.com/#!/joannashields/status/1087778354411917313" TargetMode="External" /><Relationship Id="rId902" Type="http://schemas.openxmlformats.org/officeDocument/2006/relationships/hyperlink" Target="https://twitter.com/#!/rosemarymutunke/status/1087782662142599169" TargetMode="External" /><Relationship Id="rId903" Type="http://schemas.openxmlformats.org/officeDocument/2006/relationships/hyperlink" Target="https://twitter.com/#!/angelopolotto/status/1087784622036078593" TargetMode="External" /><Relationship Id="rId904" Type="http://schemas.openxmlformats.org/officeDocument/2006/relationships/hyperlink" Target="https://twitter.com/#!/rachelbotsman/status/1087014496261099525" TargetMode="External" /><Relationship Id="rId905" Type="http://schemas.openxmlformats.org/officeDocument/2006/relationships/hyperlink" Target="https://twitter.com/#!/tmuellerdouglas/status/1087726959482863618" TargetMode="External" /><Relationship Id="rId906" Type="http://schemas.openxmlformats.org/officeDocument/2006/relationships/hyperlink" Target="https://twitter.com/#!/joannashields/status/1087778354411917313" TargetMode="External" /><Relationship Id="rId907" Type="http://schemas.openxmlformats.org/officeDocument/2006/relationships/hyperlink" Target="https://twitter.com/#!/sharetrustb2b/status/1087784638943318021" TargetMode="External" /><Relationship Id="rId908" Type="http://schemas.openxmlformats.org/officeDocument/2006/relationships/hyperlink" Target="https://twitter.com/#!/sharetrustb2b/status/1087784638943318021" TargetMode="External" /><Relationship Id="rId909" Type="http://schemas.openxmlformats.org/officeDocument/2006/relationships/hyperlink" Target="https://twitter.com/#!/woodgillian/status/1087786111890382848" TargetMode="External" /><Relationship Id="rId910" Type="http://schemas.openxmlformats.org/officeDocument/2006/relationships/hyperlink" Target="https://twitter.com/#!/eitdigitalaccel/status/1087617119011983360" TargetMode="External" /><Relationship Id="rId911" Type="http://schemas.openxmlformats.org/officeDocument/2006/relationships/hyperlink" Target="https://twitter.com/#!/mesosphere/status/1087786353167724544" TargetMode="External" /><Relationship Id="rId912" Type="http://schemas.openxmlformats.org/officeDocument/2006/relationships/hyperlink" Target="https://twitter.com/#!/eitdigitalaccel/status/1087617119011983360" TargetMode="External" /><Relationship Id="rId913" Type="http://schemas.openxmlformats.org/officeDocument/2006/relationships/hyperlink" Target="https://twitter.com/#!/mesosphere/status/1087786353167724544" TargetMode="External" /><Relationship Id="rId914" Type="http://schemas.openxmlformats.org/officeDocument/2006/relationships/hyperlink" Target="https://twitter.com/#!/zuperpie/status/1087786928609677312" TargetMode="External" /><Relationship Id="rId915" Type="http://schemas.openxmlformats.org/officeDocument/2006/relationships/hyperlink" Target="https://twitter.com/#!/farbodsaraf/status/1087424694377242624" TargetMode="External" /><Relationship Id="rId916" Type="http://schemas.openxmlformats.org/officeDocument/2006/relationships/hyperlink" Target="https://twitter.com/#!/fararizky15/status/1087786961559945216" TargetMode="External" /><Relationship Id="rId917" Type="http://schemas.openxmlformats.org/officeDocument/2006/relationships/hyperlink" Target="https://twitter.com/#!/brainlab/status/1086923375988097024" TargetMode="External" /><Relationship Id="rId918" Type="http://schemas.openxmlformats.org/officeDocument/2006/relationships/hyperlink" Target="https://twitter.com/#!/joannashields/status/1087778283532443648" TargetMode="External" /><Relationship Id="rId919" Type="http://schemas.openxmlformats.org/officeDocument/2006/relationships/hyperlink" Target="https://twitter.com/#!/drfluorine/status/1087788390358138880" TargetMode="External" /><Relationship Id="rId920" Type="http://schemas.openxmlformats.org/officeDocument/2006/relationships/hyperlink" Target="https://twitter.com/#!/brainlab/status/1086923375988097024" TargetMode="External" /><Relationship Id="rId921" Type="http://schemas.openxmlformats.org/officeDocument/2006/relationships/hyperlink" Target="https://twitter.com/#!/joannashields/status/1087778283532443648" TargetMode="External" /><Relationship Id="rId922" Type="http://schemas.openxmlformats.org/officeDocument/2006/relationships/hyperlink" Target="https://twitter.com/#!/joannashields/status/1087778354411917313" TargetMode="External" /><Relationship Id="rId923" Type="http://schemas.openxmlformats.org/officeDocument/2006/relationships/hyperlink" Target="https://twitter.com/#!/drfluorine/status/1087788390358138880" TargetMode="External" /><Relationship Id="rId924" Type="http://schemas.openxmlformats.org/officeDocument/2006/relationships/hyperlink" Target="https://twitter.com/#!/drfluorine/status/1087788390358138880" TargetMode="External" /><Relationship Id="rId925" Type="http://schemas.openxmlformats.org/officeDocument/2006/relationships/hyperlink" Target="https://twitter.com/#!/socialalex/status/1087792008666718215" TargetMode="External" /><Relationship Id="rId926" Type="http://schemas.openxmlformats.org/officeDocument/2006/relationships/hyperlink" Target="https://twitter.com/#!/langenegger/status/1087792260559880192" TargetMode="External" /><Relationship Id="rId927" Type="http://schemas.openxmlformats.org/officeDocument/2006/relationships/hyperlink" Target="https://twitter.com/#!/profgalloway/status/1087374538608922624" TargetMode="External" /><Relationship Id="rId928" Type="http://schemas.openxmlformats.org/officeDocument/2006/relationships/hyperlink" Target="https://twitter.com/#!/dldconference/status/1087263114368819202" TargetMode="External" /><Relationship Id="rId929" Type="http://schemas.openxmlformats.org/officeDocument/2006/relationships/hyperlink" Target="https://twitter.com/#!/dldconference/status/1087261690335514624" TargetMode="External" /><Relationship Id="rId930" Type="http://schemas.openxmlformats.org/officeDocument/2006/relationships/hyperlink" Target="https://twitter.com/#!/digitalnaiv/status/1087688150384820224" TargetMode="External" /><Relationship Id="rId931" Type="http://schemas.openxmlformats.org/officeDocument/2006/relationships/hyperlink" Target="https://twitter.com/#!/digitalnaiv/status/1087707745107759104" TargetMode="External" /><Relationship Id="rId932" Type="http://schemas.openxmlformats.org/officeDocument/2006/relationships/hyperlink" Target="https://twitter.com/#!/digitalnaiv/status/1087750185973964800" TargetMode="External" /><Relationship Id="rId933" Type="http://schemas.openxmlformats.org/officeDocument/2006/relationships/hyperlink" Target="https://twitter.com/#!/bonnerblogs/status/1087793418267447297" TargetMode="External" /><Relationship Id="rId934" Type="http://schemas.openxmlformats.org/officeDocument/2006/relationships/hyperlink" Target="https://twitter.com/#!/digitalnaiv/status/1087690745555943425" TargetMode="External" /><Relationship Id="rId935" Type="http://schemas.openxmlformats.org/officeDocument/2006/relationships/hyperlink" Target="https://twitter.com/#!/digitalnaiv/status/1087724097306529801" TargetMode="External" /><Relationship Id="rId936" Type="http://schemas.openxmlformats.org/officeDocument/2006/relationships/hyperlink" Target="https://twitter.com/#!/digitalnaiv/status/1087739202756898816" TargetMode="External" /><Relationship Id="rId937" Type="http://schemas.openxmlformats.org/officeDocument/2006/relationships/hyperlink" Target="https://twitter.com/#!/digitalnaiv/status/1087750533866233856" TargetMode="External" /><Relationship Id="rId938" Type="http://schemas.openxmlformats.org/officeDocument/2006/relationships/hyperlink" Target="https://twitter.com/#!/bonnerblogs/status/1087793418267447297" TargetMode="External" /><Relationship Id="rId939" Type="http://schemas.openxmlformats.org/officeDocument/2006/relationships/hyperlink" Target="https://twitter.com/#!/dldconference/status/1087287132421541888" TargetMode="External" /><Relationship Id="rId940" Type="http://schemas.openxmlformats.org/officeDocument/2006/relationships/hyperlink" Target="https://twitter.com/#!/dldconference/status/1087287982200107008" TargetMode="External" /><Relationship Id="rId941" Type="http://schemas.openxmlformats.org/officeDocument/2006/relationships/hyperlink" Target="https://twitter.com/#!/konikutech/status/1087735748629954560" TargetMode="External" /><Relationship Id="rId942" Type="http://schemas.openxmlformats.org/officeDocument/2006/relationships/hyperlink" Target="https://twitter.com/#!/konikutech/status/1087735748629954560" TargetMode="External" /><Relationship Id="rId943" Type="http://schemas.openxmlformats.org/officeDocument/2006/relationships/hyperlink" Target="https://twitter.com/#!/onikuo/status/1087735976082911232" TargetMode="External" /><Relationship Id="rId944" Type="http://schemas.openxmlformats.org/officeDocument/2006/relationships/hyperlink" Target="https://twitter.com/#!/onikuo/status/1087736022316638208" TargetMode="External" /><Relationship Id="rId945" Type="http://schemas.openxmlformats.org/officeDocument/2006/relationships/hyperlink" Target="https://twitter.com/#!/emekaokoye/status/1087795863630553089" TargetMode="External" /><Relationship Id="rId946" Type="http://schemas.openxmlformats.org/officeDocument/2006/relationships/hyperlink" Target="https://twitter.com/#!/dldconference/status/1087287132421541888" TargetMode="External" /><Relationship Id="rId947" Type="http://schemas.openxmlformats.org/officeDocument/2006/relationships/hyperlink" Target="https://twitter.com/#!/dldconference/status/1087287982200107008" TargetMode="External" /><Relationship Id="rId948" Type="http://schemas.openxmlformats.org/officeDocument/2006/relationships/hyperlink" Target="https://twitter.com/#!/onikuo/status/1087735976082911232" TargetMode="External" /><Relationship Id="rId949" Type="http://schemas.openxmlformats.org/officeDocument/2006/relationships/hyperlink" Target="https://twitter.com/#!/onikuo/status/1087736022316638208" TargetMode="External" /><Relationship Id="rId950" Type="http://schemas.openxmlformats.org/officeDocument/2006/relationships/hyperlink" Target="https://twitter.com/#!/emekaokoye/status/1087795863630553089" TargetMode="External" /><Relationship Id="rId951" Type="http://schemas.openxmlformats.org/officeDocument/2006/relationships/hyperlink" Target="https://twitter.com/#!/munsecconf/status/1087367334258491392" TargetMode="External" /><Relationship Id="rId952" Type="http://schemas.openxmlformats.org/officeDocument/2006/relationships/hyperlink" Target="https://twitter.com/#!/p7s1group/status/1087273918468186112" TargetMode="External" /><Relationship Id="rId953" Type="http://schemas.openxmlformats.org/officeDocument/2006/relationships/hyperlink" Target="https://twitter.com/#!/emekaokoye/status/1087795863630553089" TargetMode="External" /><Relationship Id="rId954" Type="http://schemas.openxmlformats.org/officeDocument/2006/relationships/hyperlink" Target="https://twitter.com/#!/casteandres93/status/1087797612797935616" TargetMode="External" /><Relationship Id="rId955" Type="http://schemas.openxmlformats.org/officeDocument/2006/relationships/hyperlink" Target="https://twitter.com/#!/idealab/status/1087800402462965760" TargetMode="External" /><Relationship Id="rId956" Type="http://schemas.openxmlformats.org/officeDocument/2006/relationships/hyperlink" Target="https://twitter.com/#!/imagine_garden/status/1087801202304344071" TargetMode="External" /><Relationship Id="rId957" Type="http://schemas.openxmlformats.org/officeDocument/2006/relationships/hyperlink" Target="https://twitter.com/#!/imagine_garden/status/1087801202304344071" TargetMode="External" /><Relationship Id="rId958" Type="http://schemas.openxmlformats.org/officeDocument/2006/relationships/hyperlink" Target="https://twitter.com/#!/sturodnick/status/1087801204250460160" TargetMode="External" /><Relationship Id="rId959" Type="http://schemas.openxmlformats.org/officeDocument/2006/relationships/hyperlink" Target="https://twitter.com/#!/vc_watcher/status/1087801386601992193" TargetMode="External" /><Relationship Id="rId960" Type="http://schemas.openxmlformats.org/officeDocument/2006/relationships/hyperlink" Target="https://twitter.com/#!/bruskosky/status/1087809061264019461" TargetMode="External" /><Relationship Id="rId961" Type="http://schemas.openxmlformats.org/officeDocument/2006/relationships/hyperlink" Target="https://twitter.com/#!/jungesforum/status/1087811173507104770" TargetMode="External" /><Relationship Id="rId962" Type="http://schemas.openxmlformats.org/officeDocument/2006/relationships/hyperlink" Target="https://twitter.com/#!/jungesforum/status/1087811173507104770" TargetMode="External" /><Relationship Id="rId963" Type="http://schemas.openxmlformats.org/officeDocument/2006/relationships/hyperlink" Target="https://twitter.com/#!/p7s1group/status/1087273918468186112" TargetMode="External" /><Relationship Id="rId964" Type="http://schemas.openxmlformats.org/officeDocument/2006/relationships/hyperlink" Target="https://twitter.com/#!/ludgerkm/status/1087811457100713994" TargetMode="External" /><Relationship Id="rId965" Type="http://schemas.openxmlformats.org/officeDocument/2006/relationships/hyperlink" Target="https://twitter.com/#!/ludgerkm/status/1087811457100713994" TargetMode="External" /><Relationship Id="rId966" Type="http://schemas.openxmlformats.org/officeDocument/2006/relationships/hyperlink" Target="https://twitter.com/#!/hrfortmann/status/1086904056310845440" TargetMode="External" /><Relationship Id="rId967" Type="http://schemas.openxmlformats.org/officeDocument/2006/relationships/hyperlink" Target="https://twitter.com/#!/lynnkesterson/status/1087814975060504576" TargetMode="External" /><Relationship Id="rId968" Type="http://schemas.openxmlformats.org/officeDocument/2006/relationships/hyperlink" Target="https://twitter.com/#!/hrfortmann/status/1086904056310845440" TargetMode="External" /><Relationship Id="rId969" Type="http://schemas.openxmlformats.org/officeDocument/2006/relationships/hyperlink" Target="https://twitter.com/#!/lynnkesterson/status/1087814975060504576" TargetMode="External" /><Relationship Id="rId970" Type="http://schemas.openxmlformats.org/officeDocument/2006/relationships/hyperlink" Target="https://twitter.com/#!/lynnkesterson/status/1087814975060504576" TargetMode="External" /><Relationship Id="rId971" Type="http://schemas.openxmlformats.org/officeDocument/2006/relationships/hyperlink" Target="https://twitter.com/#!/bill_gross/status/1087523480382377984" TargetMode="External" /><Relationship Id="rId972" Type="http://schemas.openxmlformats.org/officeDocument/2006/relationships/hyperlink" Target="https://twitter.com/#!/bill_gross/status/1086949888842219520" TargetMode="External" /><Relationship Id="rId973" Type="http://schemas.openxmlformats.org/officeDocument/2006/relationships/hyperlink" Target="https://twitter.com/#!/bill_gross/status/1086947825055866880" TargetMode="External" /><Relationship Id="rId974" Type="http://schemas.openxmlformats.org/officeDocument/2006/relationships/hyperlink" Target="https://twitter.com/#!/bill_gross/status/1086949373005697024" TargetMode="External" /><Relationship Id="rId975" Type="http://schemas.openxmlformats.org/officeDocument/2006/relationships/hyperlink" Target="https://twitter.com/#!/bill_gross/status/1087524835788574721" TargetMode="External" /><Relationship Id="rId976" Type="http://schemas.openxmlformats.org/officeDocument/2006/relationships/hyperlink" Target="https://twitter.com/#!/bill_gross/status/1087532855390015488" TargetMode="External" /><Relationship Id="rId977" Type="http://schemas.openxmlformats.org/officeDocument/2006/relationships/hyperlink" Target="https://twitter.com/#!/bill_gross/status/1086955952170065920" TargetMode="External" /><Relationship Id="rId978" Type="http://schemas.openxmlformats.org/officeDocument/2006/relationships/hyperlink" Target="https://twitter.com/#!/bill_gross/status/1086616578123272193" TargetMode="External" /><Relationship Id="rId979" Type="http://schemas.openxmlformats.org/officeDocument/2006/relationships/hyperlink" Target="https://twitter.com/#!/bill_gross/status/1086609953585065985" TargetMode="External" /><Relationship Id="rId980" Type="http://schemas.openxmlformats.org/officeDocument/2006/relationships/hyperlink" Target="https://twitter.com/#!/wabm7/status/1087817950755733504" TargetMode="External" /><Relationship Id="rId981" Type="http://schemas.openxmlformats.org/officeDocument/2006/relationships/hyperlink" Target="https://api.twitter.com/1.1/geo/id/1ea588c12abd39d7.json" TargetMode="External" /><Relationship Id="rId982" Type="http://schemas.openxmlformats.org/officeDocument/2006/relationships/hyperlink" Target="https://api.twitter.com/1.1/geo/id/1ea588c12abd39d7.json" TargetMode="External" /><Relationship Id="rId983" Type="http://schemas.openxmlformats.org/officeDocument/2006/relationships/hyperlink" Target="https://api.twitter.com/1.1/geo/id/095295546f572001.json" TargetMode="External" /><Relationship Id="rId984" Type="http://schemas.openxmlformats.org/officeDocument/2006/relationships/hyperlink" Target="https://api.twitter.com/1.1/geo/id/ad2f50942562790b.json" TargetMode="External" /><Relationship Id="rId985" Type="http://schemas.openxmlformats.org/officeDocument/2006/relationships/hyperlink" Target="https://api.twitter.com/1.1/geo/id/37439688c6302728.json" TargetMode="External" /><Relationship Id="rId986" Type="http://schemas.openxmlformats.org/officeDocument/2006/relationships/hyperlink" Target="https://api.twitter.com/1.1/geo/id/37439688c6302728.json" TargetMode="External" /><Relationship Id="rId987" Type="http://schemas.openxmlformats.org/officeDocument/2006/relationships/comments" Target="../comments1.xml" /><Relationship Id="rId988" Type="http://schemas.openxmlformats.org/officeDocument/2006/relationships/vmlDrawing" Target="../drawings/vmlDrawing1.vml" /><Relationship Id="rId989" Type="http://schemas.openxmlformats.org/officeDocument/2006/relationships/table" Target="../tables/table1.xml" /><Relationship Id="rId99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gKMmLPrnH" TargetMode="External" /><Relationship Id="rId2" Type="http://schemas.openxmlformats.org/officeDocument/2006/relationships/hyperlink" Target="http://t.co/yrhYy0JC3G" TargetMode="External" /><Relationship Id="rId3" Type="http://schemas.openxmlformats.org/officeDocument/2006/relationships/hyperlink" Target="http://t.co/SHbCPHsDda" TargetMode="External" /><Relationship Id="rId4" Type="http://schemas.openxmlformats.org/officeDocument/2006/relationships/hyperlink" Target="https://t.co/nQzpbaEKtw" TargetMode="External" /><Relationship Id="rId5" Type="http://schemas.openxmlformats.org/officeDocument/2006/relationships/hyperlink" Target="https://t.co/EPhVspey2L" TargetMode="External" /><Relationship Id="rId6" Type="http://schemas.openxmlformats.org/officeDocument/2006/relationships/hyperlink" Target="https://t.co/g0sTIn5wns" TargetMode="External" /><Relationship Id="rId7" Type="http://schemas.openxmlformats.org/officeDocument/2006/relationships/hyperlink" Target="https://t.co/IEkkuZtqWo" TargetMode="External" /><Relationship Id="rId8" Type="http://schemas.openxmlformats.org/officeDocument/2006/relationships/hyperlink" Target="https://t.co/ItlaMGVJy3" TargetMode="External" /><Relationship Id="rId9" Type="http://schemas.openxmlformats.org/officeDocument/2006/relationships/hyperlink" Target="https://t.co/DCOSJpnI5R" TargetMode="External" /><Relationship Id="rId10" Type="http://schemas.openxmlformats.org/officeDocument/2006/relationships/hyperlink" Target="https://t.co/MBi99raeHU" TargetMode="External" /><Relationship Id="rId11" Type="http://schemas.openxmlformats.org/officeDocument/2006/relationships/hyperlink" Target="https://t.co/vSLG67STFM" TargetMode="External" /><Relationship Id="rId12" Type="http://schemas.openxmlformats.org/officeDocument/2006/relationships/hyperlink" Target="https://t.co/pN0OAmG4SP" TargetMode="External" /><Relationship Id="rId13" Type="http://schemas.openxmlformats.org/officeDocument/2006/relationships/hyperlink" Target="https://t.co/VfVge1CoGw" TargetMode="External" /><Relationship Id="rId14" Type="http://schemas.openxmlformats.org/officeDocument/2006/relationships/hyperlink" Target="https://t.co/IdCbNgqyT4" TargetMode="External" /><Relationship Id="rId15" Type="http://schemas.openxmlformats.org/officeDocument/2006/relationships/hyperlink" Target="https://t.co/9sqEdBcAJs" TargetMode="External" /><Relationship Id="rId16" Type="http://schemas.openxmlformats.org/officeDocument/2006/relationships/hyperlink" Target="http://t.co/6lC0EBEbL6" TargetMode="External" /><Relationship Id="rId17" Type="http://schemas.openxmlformats.org/officeDocument/2006/relationships/hyperlink" Target="http://t.co/fwdJfSC5hX" TargetMode="External" /><Relationship Id="rId18" Type="http://schemas.openxmlformats.org/officeDocument/2006/relationships/hyperlink" Target="http://t.co/XJnom3L170" TargetMode="External" /><Relationship Id="rId19" Type="http://schemas.openxmlformats.org/officeDocument/2006/relationships/hyperlink" Target="https://t.co/LQLT0luBnH" TargetMode="External" /><Relationship Id="rId20" Type="http://schemas.openxmlformats.org/officeDocument/2006/relationships/hyperlink" Target="https://t.co/8nMyc8KldB" TargetMode="External" /><Relationship Id="rId21" Type="http://schemas.openxmlformats.org/officeDocument/2006/relationships/hyperlink" Target="https://t.co/XkUhrGvHbJ" TargetMode="External" /><Relationship Id="rId22" Type="http://schemas.openxmlformats.org/officeDocument/2006/relationships/hyperlink" Target="https://t.co/efwF1KBltg" TargetMode="External" /><Relationship Id="rId23" Type="http://schemas.openxmlformats.org/officeDocument/2006/relationships/hyperlink" Target="https://t.co/ij5r6daiRN" TargetMode="External" /><Relationship Id="rId24" Type="http://schemas.openxmlformats.org/officeDocument/2006/relationships/hyperlink" Target="http://t.co/BzFoAIxwuL" TargetMode="External" /><Relationship Id="rId25" Type="http://schemas.openxmlformats.org/officeDocument/2006/relationships/hyperlink" Target="http://t.co/4PDgQNZasJ" TargetMode="External" /><Relationship Id="rId26" Type="http://schemas.openxmlformats.org/officeDocument/2006/relationships/hyperlink" Target="https://t.co/jsMSZI3oBs" TargetMode="External" /><Relationship Id="rId27" Type="http://schemas.openxmlformats.org/officeDocument/2006/relationships/hyperlink" Target="https://t.co/5IbpDChxHv" TargetMode="External" /><Relationship Id="rId28" Type="http://schemas.openxmlformats.org/officeDocument/2006/relationships/hyperlink" Target="http://t.co/Pr2VOv6JYz" TargetMode="External" /><Relationship Id="rId29" Type="http://schemas.openxmlformats.org/officeDocument/2006/relationships/hyperlink" Target="https://t.co/XBaqBiCpnI" TargetMode="External" /><Relationship Id="rId30" Type="http://schemas.openxmlformats.org/officeDocument/2006/relationships/hyperlink" Target="https://t.co/huMldgnpPO" TargetMode="External" /><Relationship Id="rId31" Type="http://schemas.openxmlformats.org/officeDocument/2006/relationships/hyperlink" Target="https://t.co/fRx8ntJ2uN" TargetMode="External" /><Relationship Id="rId32" Type="http://schemas.openxmlformats.org/officeDocument/2006/relationships/hyperlink" Target="http://t.co/OPXhZRgvP2" TargetMode="External" /><Relationship Id="rId33" Type="http://schemas.openxmlformats.org/officeDocument/2006/relationships/hyperlink" Target="https://t.co/Ttjhp5HSDd" TargetMode="External" /><Relationship Id="rId34" Type="http://schemas.openxmlformats.org/officeDocument/2006/relationships/hyperlink" Target="http://t.co/4wUeiEWcLN" TargetMode="External" /><Relationship Id="rId35" Type="http://schemas.openxmlformats.org/officeDocument/2006/relationships/hyperlink" Target="https://t.co/AmcHBpDOZ1" TargetMode="External" /><Relationship Id="rId36" Type="http://schemas.openxmlformats.org/officeDocument/2006/relationships/hyperlink" Target="https://t.co/6lhVe1RdCd" TargetMode="External" /><Relationship Id="rId37" Type="http://schemas.openxmlformats.org/officeDocument/2006/relationships/hyperlink" Target="https://t.co/imeZHaJsth" TargetMode="External" /><Relationship Id="rId38" Type="http://schemas.openxmlformats.org/officeDocument/2006/relationships/hyperlink" Target="https://t.co/yeEi6Sa7Na" TargetMode="External" /><Relationship Id="rId39" Type="http://schemas.openxmlformats.org/officeDocument/2006/relationships/hyperlink" Target="https://t.co/tpiJXw0gi2" TargetMode="External" /><Relationship Id="rId40" Type="http://schemas.openxmlformats.org/officeDocument/2006/relationships/hyperlink" Target="https://t.co/jSVT6sRvfF" TargetMode="External" /><Relationship Id="rId41" Type="http://schemas.openxmlformats.org/officeDocument/2006/relationships/hyperlink" Target="https://t.co/EVWo2fkuhR" TargetMode="External" /><Relationship Id="rId42" Type="http://schemas.openxmlformats.org/officeDocument/2006/relationships/hyperlink" Target="https://t.co/F8K1nhcHi1" TargetMode="External" /><Relationship Id="rId43" Type="http://schemas.openxmlformats.org/officeDocument/2006/relationships/hyperlink" Target="https://t.co/X2zVwJZHOO" TargetMode="External" /><Relationship Id="rId44" Type="http://schemas.openxmlformats.org/officeDocument/2006/relationships/hyperlink" Target="https://t.co/8mT9dzBLpd" TargetMode="External" /><Relationship Id="rId45" Type="http://schemas.openxmlformats.org/officeDocument/2006/relationships/hyperlink" Target="https://t.co/P7sRKACM0H" TargetMode="External" /><Relationship Id="rId46" Type="http://schemas.openxmlformats.org/officeDocument/2006/relationships/hyperlink" Target="http://t.co/7qOBqDtsm6" TargetMode="External" /><Relationship Id="rId47" Type="http://schemas.openxmlformats.org/officeDocument/2006/relationships/hyperlink" Target="http://t.co/GpJMKy0Y0r" TargetMode="External" /><Relationship Id="rId48" Type="http://schemas.openxmlformats.org/officeDocument/2006/relationships/hyperlink" Target="https://t.co/4sWMSuneGA" TargetMode="External" /><Relationship Id="rId49" Type="http://schemas.openxmlformats.org/officeDocument/2006/relationships/hyperlink" Target="http://t.co/T4npZUcolC" TargetMode="External" /><Relationship Id="rId50" Type="http://schemas.openxmlformats.org/officeDocument/2006/relationships/hyperlink" Target="http://t.co/M40vTk5lUz" TargetMode="External" /><Relationship Id="rId51" Type="http://schemas.openxmlformats.org/officeDocument/2006/relationships/hyperlink" Target="http://t.co/cn7ZhLUj2N" TargetMode="External" /><Relationship Id="rId52" Type="http://schemas.openxmlformats.org/officeDocument/2006/relationships/hyperlink" Target="https://t.co/o5JXlbgdG5" TargetMode="External" /><Relationship Id="rId53" Type="http://schemas.openxmlformats.org/officeDocument/2006/relationships/hyperlink" Target="http://t.co/DY4i6K2Tyz" TargetMode="External" /><Relationship Id="rId54" Type="http://schemas.openxmlformats.org/officeDocument/2006/relationships/hyperlink" Target="http://t.co/JQMPjY8Y8c" TargetMode="External" /><Relationship Id="rId55" Type="http://schemas.openxmlformats.org/officeDocument/2006/relationships/hyperlink" Target="http://t.co/1onT8LFiAU" TargetMode="External" /><Relationship Id="rId56" Type="http://schemas.openxmlformats.org/officeDocument/2006/relationships/hyperlink" Target="https://t.co/mx5uytAl7u" TargetMode="External" /><Relationship Id="rId57" Type="http://schemas.openxmlformats.org/officeDocument/2006/relationships/hyperlink" Target="https://t.co/xnQ69oMbFL" TargetMode="External" /><Relationship Id="rId58" Type="http://schemas.openxmlformats.org/officeDocument/2006/relationships/hyperlink" Target="http://t.co/FsKIaQRisf" TargetMode="External" /><Relationship Id="rId59" Type="http://schemas.openxmlformats.org/officeDocument/2006/relationships/hyperlink" Target="https://t.co/6i3GVEi1QI" TargetMode="External" /><Relationship Id="rId60" Type="http://schemas.openxmlformats.org/officeDocument/2006/relationships/hyperlink" Target="https://t.co/R1feOXZ6wE" TargetMode="External" /><Relationship Id="rId61" Type="http://schemas.openxmlformats.org/officeDocument/2006/relationships/hyperlink" Target="https://t.co/MPXCTl6Ovz" TargetMode="External" /><Relationship Id="rId62" Type="http://schemas.openxmlformats.org/officeDocument/2006/relationships/hyperlink" Target="https://t.co/98HGw6s3pA" TargetMode="External" /><Relationship Id="rId63" Type="http://schemas.openxmlformats.org/officeDocument/2006/relationships/hyperlink" Target="https://t.co/3uvXIR8XMr" TargetMode="External" /><Relationship Id="rId64" Type="http://schemas.openxmlformats.org/officeDocument/2006/relationships/hyperlink" Target="http://t.co/7bZ2KCQJ2k" TargetMode="External" /><Relationship Id="rId65" Type="http://schemas.openxmlformats.org/officeDocument/2006/relationships/hyperlink" Target="https://t.co/qfuQaV4ePz" TargetMode="External" /><Relationship Id="rId66" Type="http://schemas.openxmlformats.org/officeDocument/2006/relationships/hyperlink" Target="http://t.co/jKtNqoJ2Wo" TargetMode="External" /><Relationship Id="rId67" Type="http://schemas.openxmlformats.org/officeDocument/2006/relationships/hyperlink" Target="https://t.co/zgWSDRQuAE" TargetMode="External" /><Relationship Id="rId68" Type="http://schemas.openxmlformats.org/officeDocument/2006/relationships/hyperlink" Target="https://t.co/aquF7qDqBQ" TargetMode="External" /><Relationship Id="rId69" Type="http://schemas.openxmlformats.org/officeDocument/2006/relationships/hyperlink" Target="https://t.co/PKOK3TZeYS" TargetMode="External" /><Relationship Id="rId70" Type="http://schemas.openxmlformats.org/officeDocument/2006/relationships/hyperlink" Target="https://t.co/b7yAkHeJfl" TargetMode="External" /><Relationship Id="rId71" Type="http://schemas.openxmlformats.org/officeDocument/2006/relationships/hyperlink" Target="https://t.co/BRZ1RNK71q" TargetMode="External" /><Relationship Id="rId72" Type="http://schemas.openxmlformats.org/officeDocument/2006/relationships/hyperlink" Target="https://t.co/flGtodUUGB" TargetMode="External" /><Relationship Id="rId73" Type="http://schemas.openxmlformats.org/officeDocument/2006/relationships/hyperlink" Target="https://t.co/aY5EfI9zcw" TargetMode="External" /><Relationship Id="rId74" Type="http://schemas.openxmlformats.org/officeDocument/2006/relationships/hyperlink" Target="https://t.co/YdVJp6QDgh" TargetMode="External" /><Relationship Id="rId75" Type="http://schemas.openxmlformats.org/officeDocument/2006/relationships/hyperlink" Target="https://t.co/HYr4a4vv7w" TargetMode="External" /><Relationship Id="rId76" Type="http://schemas.openxmlformats.org/officeDocument/2006/relationships/hyperlink" Target="https://t.co/t7JvG2XIEE" TargetMode="External" /><Relationship Id="rId77" Type="http://schemas.openxmlformats.org/officeDocument/2006/relationships/hyperlink" Target="https://t.co/hM3zGTh15J" TargetMode="External" /><Relationship Id="rId78" Type="http://schemas.openxmlformats.org/officeDocument/2006/relationships/hyperlink" Target="https://t.co/1qqReuk4PO" TargetMode="External" /><Relationship Id="rId79" Type="http://schemas.openxmlformats.org/officeDocument/2006/relationships/hyperlink" Target="http://t.co/24oBl1femm" TargetMode="External" /><Relationship Id="rId80" Type="http://schemas.openxmlformats.org/officeDocument/2006/relationships/hyperlink" Target="https://t.co/iv8ahGfIgY" TargetMode="External" /><Relationship Id="rId81" Type="http://schemas.openxmlformats.org/officeDocument/2006/relationships/hyperlink" Target="https://t.co/UYKFGMZt48" TargetMode="External" /><Relationship Id="rId82" Type="http://schemas.openxmlformats.org/officeDocument/2006/relationships/hyperlink" Target="http://t.co/YkXyLRFFzh" TargetMode="External" /><Relationship Id="rId83" Type="http://schemas.openxmlformats.org/officeDocument/2006/relationships/hyperlink" Target="https://t.co/kQ1thp9lcE" TargetMode="External" /><Relationship Id="rId84" Type="http://schemas.openxmlformats.org/officeDocument/2006/relationships/hyperlink" Target="https://t.co/1WMoJF09kp" TargetMode="External" /><Relationship Id="rId85" Type="http://schemas.openxmlformats.org/officeDocument/2006/relationships/hyperlink" Target="https://t.co/suKpG25V45" TargetMode="External" /><Relationship Id="rId86" Type="http://schemas.openxmlformats.org/officeDocument/2006/relationships/hyperlink" Target="http://t.co/T70lL3XY7f" TargetMode="External" /><Relationship Id="rId87" Type="http://schemas.openxmlformats.org/officeDocument/2006/relationships/hyperlink" Target="https://t.co/oeIJ0DBLMy" TargetMode="External" /><Relationship Id="rId88" Type="http://schemas.openxmlformats.org/officeDocument/2006/relationships/hyperlink" Target="http://t.co/6kxhCAIVrZ" TargetMode="External" /><Relationship Id="rId89" Type="http://schemas.openxmlformats.org/officeDocument/2006/relationships/hyperlink" Target="https://t.co/ejWYx1aQ6F" TargetMode="External" /><Relationship Id="rId90" Type="http://schemas.openxmlformats.org/officeDocument/2006/relationships/hyperlink" Target="https://t.co/bxS69nIDQi" TargetMode="External" /><Relationship Id="rId91" Type="http://schemas.openxmlformats.org/officeDocument/2006/relationships/hyperlink" Target="https://t.co/n1nIrX3vgK" TargetMode="External" /><Relationship Id="rId92" Type="http://schemas.openxmlformats.org/officeDocument/2006/relationships/hyperlink" Target="https://t.co/cxytX0ezaI" TargetMode="External" /><Relationship Id="rId93" Type="http://schemas.openxmlformats.org/officeDocument/2006/relationships/hyperlink" Target="http://t.co/JE4Bq1BZ04" TargetMode="External" /><Relationship Id="rId94" Type="http://schemas.openxmlformats.org/officeDocument/2006/relationships/hyperlink" Target="http://t.co/jNzd0sMLLz" TargetMode="External" /><Relationship Id="rId95" Type="http://schemas.openxmlformats.org/officeDocument/2006/relationships/hyperlink" Target="https://t.co/DgYeOPr0cS" TargetMode="External" /><Relationship Id="rId96" Type="http://schemas.openxmlformats.org/officeDocument/2006/relationships/hyperlink" Target="https://t.co/W6FaAEQvHL" TargetMode="External" /><Relationship Id="rId97" Type="http://schemas.openxmlformats.org/officeDocument/2006/relationships/hyperlink" Target="https://t.co/iCsLDoyBd8" TargetMode="External" /><Relationship Id="rId98" Type="http://schemas.openxmlformats.org/officeDocument/2006/relationships/hyperlink" Target="https://t.co/IMNBUwdWIp" TargetMode="External" /><Relationship Id="rId99" Type="http://schemas.openxmlformats.org/officeDocument/2006/relationships/hyperlink" Target="https://t.co/s5QJPKng9Y" TargetMode="External" /><Relationship Id="rId100" Type="http://schemas.openxmlformats.org/officeDocument/2006/relationships/hyperlink" Target="https://t.co/yXU4NxMiPy" TargetMode="External" /><Relationship Id="rId101" Type="http://schemas.openxmlformats.org/officeDocument/2006/relationships/hyperlink" Target="https://t.co/p07XOBrHmC" TargetMode="External" /><Relationship Id="rId102" Type="http://schemas.openxmlformats.org/officeDocument/2006/relationships/hyperlink" Target="https://t.co/KawIikG1GB" TargetMode="External" /><Relationship Id="rId103" Type="http://schemas.openxmlformats.org/officeDocument/2006/relationships/hyperlink" Target="https://t.co/giZ2CCYnvD" TargetMode="External" /><Relationship Id="rId104" Type="http://schemas.openxmlformats.org/officeDocument/2006/relationships/hyperlink" Target="https://t.co/yO0WZxg5ZB" TargetMode="External" /><Relationship Id="rId105" Type="http://schemas.openxmlformats.org/officeDocument/2006/relationships/hyperlink" Target="https://t.co/nNiXWXaGVh" TargetMode="External" /><Relationship Id="rId106" Type="http://schemas.openxmlformats.org/officeDocument/2006/relationships/hyperlink" Target="https://t.co/JgXhMUQhOb" TargetMode="External" /><Relationship Id="rId107" Type="http://schemas.openxmlformats.org/officeDocument/2006/relationships/hyperlink" Target="https://t.co/qruzfe4aZK" TargetMode="External" /><Relationship Id="rId108" Type="http://schemas.openxmlformats.org/officeDocument/2006/relationships/hyperlink" Target="https://t.co/g37B7C85rH" TargetMode="External" /><Relationship Id="rId109" Type="http://schemas.openxmlformats.org/officeDocument/2006/relationships/hyperlink" Target="https://t.co/p9IkVHYppp" TargetMode="External" /><Relationship Id="rId110" Type="http://schemas.openxmlformats.org/officeDocument/2006/relationships/hyperlink" Target="https://t.co/zq26N98gel" TargetMode="External" /><Relationship Id="rId111" Type="http://schemas.openxmlformats.org/officeDocument/2006/relationships/hyperlink" Target="http://t.co/fuT094FEEG" TargetMode="External" /><Relationship Id="rId112" Type="http://schemas.openxmlformats.org/officeDocument/2006/relationships/hyperlink" Target="https://t.co/H5QJ1NsISq" TargetMode="External" /><Relationship Id="rId113" Type="http://schemas.openxmlformats.org/officeDocument/2006/relationships/hyperlink" Target="https://t.co/z3SoivDRz3" TargetMode="External" /><Relationship Id="rId114" Type="http://schemas.openxmlformats.org/officeDocument/2006/relationships/hyperlink" Target="https://t.co/8qgpDUCRQ4" TargetMode="External" /><Relationship Id="rId115" Type="http://schemas.openxmlformats.org/officeDocument/2006/relationships/hyperlink" Target="https://t.co/PLscpXq7Ni" TargetMode="External" /><Relationship Id="rId116" Type="http://schemas.openxmlformats.org/officeDocument/2006/relationships/hyperlink" Target="https://t.co/aGA9hFQjTl" TargetMode="External" /><Relationship Id="rId117" Type="http://schemas.openxmlformats.org/officeDocument/2006/relationships/hyperlink" Target="https://t.co/rToKlCJOmt" TargetMode="External" /><Relationship Id="rId118" Type="http://schemas.openxmlformats.org/officeDocument/2006/relationships/hyperlink" Target="http://t.co/UUmYuCiMII" TargetMode="External" /><Relationship Id="rId119" Type="http://schemas.openxmlformats.org/officeDocument/2006/relationships/hyperlink" Target="https://t.co/xcpgQr7QJ4" TargetMode="External" /><Relationship Id="rId120" Type="http://schemas.openxmlformats.org/officeDocument/2006/relationships/hyperlink" Target="https://t.co/XoUXJwzdVy" TargetMode="External" /><Relationship Id="rId121" Type="http://schemas.openxmlformats.org/officeDocument/2006/relationships/hyperlink" Target="https://t.co/843WtyJnPn" TargetMode="External" /><Relationship Id="rId122" Type="http://schemas.openxmlformats.org/officeDocument/2006/relationships/hyperlink" Target="https://t.co/YeWD2cLvjo" TargetMode="External" /><Relationship Id="rId123" Type="http://schemas.openxmlformats.org/officeDocument/2006/relationships/hyperlink" Target="https://t.co/F1g9zA9YKb" TargetMode="External" /><Relationship Id="rId124" Type="http://schemas.openxmlformats.org/officeDocument/2006/relationships/hyperlink" Target="https://t.co/Dww9Lc35Ym" TargetMode="External" /><Relationship Id="rId125" Type="http://schemas.openxmlformats.org/officeDocument/2006/relationships/hyperlink" Target="http://t.co/6xuNX3hhpo" TargetMode="External" /><Relationship Id="rId126" Type="http://schemas.openxmlformats.org/officeDocument/2006/relationships/hyperlink" Target="https://t.co/Z90WLv8E5N" TargetMode="External" /><Relationship Id="rId127" Type="http://schemas.openxmlformats.org/officeDocument/2006/relationships/hyperlink" Target="https://t.co/1Wv5PUREUR" TargetMode="External" /><Relationship Id="rId128" Type="http://schemas.openxmlformats.org/officeDocument/2006/relationships/hyperlink" Target="https://t.co/sxiYJZoLNA" TargetMode="External" /><Relationship Id="rId129" Type="http://schemas.openxmlformats.org/officeDocument/2006/relationships/hyperlink" Target="https://t.co/WmbXisBbtD" TargetMode="External" /><Relationship Id="rId130" Type="http://schemas.openxmlformats.org/officeDocument/2006/relationships/hyperlink" Target="https://t.co/k2PZVJqm0m" TargetMode="External" /><Relationship Id="rId131" Type="http://schemas.openxmlformats.org/officeDocument/2006/relationships/hyperlink" Target="https://t.co/82de75sPLG" TargetMode="External" /><Relationship Id="rId132" Type="http://schemas.openxmlformats.org/officeDocument/2006/relationships/hyperlink" Target="https://t.co/ViYKVpUYoi" TargetMode="External" /><Relationship Id="rId133" Type="http://schemas.openxmlformats.org/officeDocument/2006/relationships/hyperlink" Target="https://t.co/NxHZmvBRJ7" TargetMode="External" /><Relationship Id="rId134" Type="http://schemas.openxmlformats.org/officeDocument/2006/relationships/hyperlink" Target="https://t.co/aAKbrp0Y6j" TargetMode="External" /><Relationship Id="rId135" Type="http://schemas.openxmlformats.org/officeDocument/2006/relationships/hyperlink" Target="https://t.co/u4UhvMz2Mt" TargetMode="External" /><Relationship Id="rId136" Type="http://schemas.openxmlformats.org/officeDocument/2006/relationships/hyperlink" Target="http://t.co/iv0D2MH1iY" TargetMode="External" /><Relationship Id="rId137" Type="http://schemas.openxmlformats.org/officeDocument/2006/relationships/hyperlink" Target="https://t.co/4o6ppvwXFd" TargetMode="External" /><Relationship Id="rId138" Type="http://schemas.openxmlformats.org/officeDocument/2006/relationships/hyperlink" Target="http://t.co/sSAIPyl4wk" TargetMode="External" /><Relationship Id="rId139" Type="http://schemas.openxmlformats.org/officeDocument/2006/relationships/hyperlink" Target="https://t.co/5Hz4XHSyTr" TargetMode="External" /><Relationship Id="rId140" Type="http://schemas.openxmlformats.org/officeDocument/2006/relationships/hyperlink" Target="https://t.co/Rb0j6L5v9Q" TargetMode="External" /><Relationship Id="rId141" Type="http://schemas.openxmlformats.org/officeDocument/2006/relationships/hyperlink" Target="https://t.co/OUyQDkMPJa" TargetMode="External" /><Relationship Id="rId142" Type="http://schemas.openxmlformats.org/officeDocument/2006/relationships/hyperlink" Target="https://t.co/3eR8O8oXXy" TargetMode="External" /><Relationship Id="rId143" Type="http://schemas.openxmlformats.org/officeDocument/2006/relationships/hyperlink" Target="https://t.co/Hf13KFjfvs" TargetMode="External" /><Relationship Id="rId144" Type="http://schemas.openxmlformats.org/officeDocument/2006/relationships/hyperlink" Target="https://t.co/CzkECNdi60" TargetMode="External" /><Relationship Id="rId145" Type="http://schemas.openxmlformats.org/officeDocument/2006/relationships/hyperlink" Target="https://t.co/quaFhIBjcW" TargetMode="External" /><Relationship Id="rId146" Type="http://schemas.openxmlformats.org/officeDocument/2006/relationships/hyperlink" Target="https://t.co/ernKc3akj2" TargetMode="External" /><Relationship Id="rId147" Type="http://schemas.openxmlformats.org/officeDocument/2006/relationships/hyperlink" Target="http://t.co/2q9DDC640f" TargetMode="External" /><Relationship Id="rId148" Type="http://schemas.openxmlformats.org/officeDocument/2006/relationships/hyperlink" Target="http://t.co/jRJqmQx3gd" TargetMode="External" /><Relationship Id="rId149" Type="http://schemas.openxmlformats.org/officeDocument/2006/relationships/hyperlink" Target="http://t.co/ZZy1A7i4YZ" TargetMode="External" /><Relationship Id="rId150" Type="http://schemas.openxmlformats.org/officeDocument/2006/relationships/hyperlink" Target="https://t.co/gE34VocTAh" TargetMode="External" /><Relationship Id="rId151" Type="http://schemas.openxmlformats.org/officeDocument/2006/relationships/hyperlink" Target="https://t.co/WwvQhSctxb" TargetMode="External" /><Relationship Id="rId152" Type="http://schemas.openxmlformats.org/officeDocument/2006/relationships/hyperlink" Target="http://t.co/iqjCeQgOhP" TargetMode="External" /><Relationship Id="rId153" Type="http://schemas.openxmlformats.org/officeDocument/2006/relationships/hyperlink" Target="https://t.co/ff7qIQlUD3" TargetMode="External" /><Relationship Id="rId154" Type="http://schemas.openxmlformats.org/officeDocument/2006/relationships/hyperlink" Target="http://t.co/AmSEHAbcbz" TargetMode="External" /><Relationship Id="rId155" Type="http://schemas.openxmlformats.org/officeDocument/2006/relationships/hyperlink" Target="https://t.co/ixr4V9tujA" TargetMode="External" /><Relationship Id="rId156" Type="http://schemas.openxmlformats.org/officeDocument/2006/relationships/hyperlink" Target="https://t.co/IUld1dvUM2" TargetMode="External" /><Relationship Id="rId157" Type="http://schemas.openxmlformats.org/officeDocument/2006/relationships/hyperlink" Target="http://t.co/JT2HvHQ0" TargetMode="External" /><Relationship Id="rId158" Type="http://schemas.openxmlformats.org/officeDocument/2006/relationships/hyperlink" Target="https://t.co/Yk2eLBnGH3" TargetMode="External" /><Relationship Id="rId159" Type="http://schemas.openxmlformats.org/officeDocument/2006/relationships/hyperlink" Target="https://t.co/WDTyqI8ABU" TargetMode="External" /><Relationship Id="rId160" Type="http://schemas.openxmlformats.org/officeDocument/2006/relationships/hyperlink" Target="https://t.co/IdRc3kAAaE" TargetMode="External" /><Relationship Id="rId161" Type="http://schemas.openxmlformats.org/officeDocument/2006/relationships/hyperlink" Target="https://t.co/PyRZqJIo5g" TargetMode="External" /><Relationship Id="rId162" Type="http://schemas.openxmlformats.org/officeDocument/2006/relationships/hyperlink" Target="http://t.co/gc8f0Iklhg" TargetMode="External" /><Relationship Id="rId163" Type="http://schemas.openxmlformats.org/officeDocument/2006/relationships/hyperlink" Target="http://t.co/smLQd3EoUc" TargetMode="External" /><Relationship Id="rId164" Type="http://schemas.openxmlformats.org/officeDocument/2006/relationships/hyperlink" Target="https://t.co/C6F18UuOkp" TargetMode="External" /><Relationship Id="rId165" Type="http://schemas.openxmlformats.org/officeDocument/2006/relationships/hyperlink" Target="https://t.co/V8wnx7UGYO" TargetMode="External" /><Relationship Id="rId166" Type="http://schemas.openxmlformats.org/officeDocument/2006/relationships/hyperlink" Target="https://t.co/SwJLSZu9wU" TargetMode="External" /><Relationship Id="rId167" Type="http://schemas.openxmlformats.org/officeDocument/2006/relationships/hyperlink" Target="https://t.co/TWiBDAWO9e" TargetMode="External" /><Relationship Id="rId168" Type="http://schemas.openxmlformats.org/officeDocument/2006/relationships/hyperlink" Target="https://t.co/QD0je1DND0" TargetMode="External" /><Relationship Id="rId169" Type="http://schemas.openxmlformats.org/officeDocument/2006/relationships/hyperlink" Target="https://t.co/KhHWiB8S2B" TargetMode="External" /><Relationship Id="rId170" Type="http://schemas.openxmlformats.org/officeDocument/2006/relationships/hyperlink" Target="http://t.co/nsXBHEamvd" TargetMode="External" /><Relationship Id="rId171" Type="http://schemas.openxmlformats.org/officeDocument/2006/relationships/hyperlink" Target="https://t.co/1DgEwKK5IZ" TargetMode="External" /><Relationship Id="rId172" Type="http://schemas.openxmlformats.org/officeDocument/2006/relationships/hyperlink" Target="https://t.co/BDXuGnHctD" TargetMode="External" /><Relationship Id="rId173" Type="http://schemas.openxmlformats.org/officeDocument/2006/relationships/hyperlink" Target="https://t.co/PHwpfKrk0x" TargetMode="External" /><Relationship Id="rId174" Type="http://schemas.openxmlformats.org/officeDocument/2006/relationships/hyperlink" Target="https://t.co/SMUGA0NXZP" TargetMode="External" /><Relationship Id="rId175" Type="http://schemas.openxmlformats.org/officeDocument/2006/relationships/hyperlink" Target="https://t.co/vNQGdOJxVW" TargetMode="External" /><Relationship Id="rId176" Type="http://schemas.openxmlformats.org/officeDocument/2006/relationships/hyperlink" Target="http://t.co/aWqmxkh5mF" TargetMode="External" /><Relationship Id="rId177" Type="http://schemas.openxmlformats.org/officeDocument/2006/relationships/hyperlink" Target="https://t.co/ilzZSeCYWQ" TargetMode="External" /><Relationship Id="rId178" Type="http://schemas.openxmlformats.org/officeDocument/2006/relationships/hyperlink" Target="https://t.co/gU9bD4eFq9" TargetMode="External" /><Relationship Id="rId179" Type="http://schemas.openxmlformats.org/officeDocument/2006/relationships/hyperlink" Target="http://t.co/AnbMW0WQLq" TargetMode="External" /><Relationship Id="rId180" Type="http://schemas.openxmlformats.org/officeDocument/2006/relationships/hyperlink" Target="http://t.co/LIPP6jKW5j" TargetMode="External" /><Relationship Id="rId181" Type="http://schemas.openxmlformats.org/officeDocument/2006/relationships/hyperlink" Target="https://t.co/e8R3uF9zpo" TargetMode="External" /><Relationship Id="rId182" Type="http://schemas.openxmlformats.org/officeDocument/2006/relationships/hyperlink" Target="http://t.co/bV4KRDcOkB" TargetMode="External" /><Relationship Id="rId183" Type="http://schemas.openxmlformats.org/officeDocument/2006/relationships/hyperlink" Target="https://pbs.twimg.com/profile_banners/821082807221055488/1539272849" TargetMode="External" /><Relationship Id="rId184" Type="http://schemas.openxmlformats.org/officeDocument/2006/relationships/hyperlink" Target="https://pbs.twimg.com/profile_banners/16681540/1502536784" TargetMode="External" /><Relationship Id="rId185" Type="http://schemas.openxmlformats.org/officeDocument/2006/relationships/hyperlink" Target="https://pbs.twimg.com/profile_banners/904983588139098112/1530175070" TargetMode="External" /><Relationship Id="rId186" Type="http://schemas.openxmlformats.org/officeDocument/2006/relationships/hyperlink" Target="https://pbs.twimg.com/profile_banners/947587280/1544019616" TargetMode="External" /><Relationship Id="rId187" Type="http://schemas.openxmlformats.org/officeDocument/2006/relationships/hyperlink" Target="https://pbs.twimg.com/profile_banners/30133564/1525147632" TargetMode="External" /><Relationship Id="rId188" Type="http://schemas.openxmlformats.org/officeDocument/2006/relationships/hyperlink" Target="https://pbs.twimg.com/profile_banners/554432774/1481639660" TargetMode="External" /><Relationship Id="rId189" Type="http://schemas.openxmlformats.org/officeDocument/2006/relationships/hyperlink" Target="https://pbs.twimg.com/profile_banners/2653767276/1533025088" TargetMode="External" /><Relationship Id="rId190" Type="http://schemas.openxmlformats.org/officeDocument/2006/relationships/hyperlink" Target="https://pbs.twimg.com/profile_banners/430595346/1545779323" TargetMode="External" /><Relationship Id="rId191" Type="http://schemas.openxmlformats.org/officeDocument/2006/relationships/hyperlink" Target="https://pbs.twimg.com/profile_banners/513350418/1467898102" TargetMode="External" /><Relationship Id="rId192" Type="http://schemas.openxmlformats.org/officeDocument/2006/relationships/hyperlink" Target="https://pbs.twimg.com/profile_banners/872864131598209028/1546338358" TargetMode="External" /><Relationship Id="rId193" Type="http://schemas.openxmlformats.org/officeDocument/2006/relationships/hyperlink" Target="https://pbs.twimg.com/profile_banners/17023762/1480966899" TargetMode="External" /><Relationship Id="rId194" Type="http://schemas.openxmlformats.org/officeDocument/2006/relationships/hyperlink" Target="https://pbs.twimg.com/profile_banners/2893772003/1417132109" TargetMode="External" /><Relationship Id="rId195" Type="http://schemas.openxmlformats.org/officeDocument/2006/relationships/hyperlink" Target="https://pbs.twimg.com/profile_banners/47539748/1398394293" TargetMode="External" /><Relationship Id="rId196" Type="http://schemas.openxmlformats.org/officeDocument/2006/relationships/hyperlink" Target="https://pbs.twimg.com/profile_banners/152930834/1411164667" TargetMode="External" /><Relationship Id="rId197" Type="http://schemas.openxmlformats.org/officeDocument/2006/relationships/hyperlink" Target="https://pbs.twimg.com/profile_banners/113963/1393564200" TargetMode="External" /><Relationship Id="rId198" Type="http://schemas.openxmlformats.org/officeDocument/2006/relationships/hyperlink" Target="https://pbs.twimg.com/profile_banners/507197671/1452182171" TargetMode="External" /><Relationship Id="rId199" Type="http://schemas.openxmlformats.org/officeDocument/2006/relationships/hyperlink" Target="https://pbs.twimg.com/profile_banners/456324717/1432207740" TargetMode="External" /><Relationship Id="rId200" Type="http://schemas.openxmlformats.org/officeDocument/2006/relationships/hyperlink" Target="https://pbs.twimg.com/profile_banners/864438647076081669/1530693998" TargetMode="External" /><Relationship Id="rId201" Type="http://schemas.openxmlformats.org/officeDocument/2006/relationships/hyperlink" Target="https://pbs.twimg.com/profile_banners/33956529/1506372572" TargetMode="External" /><Relationship Id="rId202" Type="http://schemas.openxmlformats.org/officeDocument/2006/relationships/hyperlink" Target="https://pbs.twimg.com/profile_banners/9273802/1507918741" TargetMode="External" /><Relationship Id="rId203" Type="http://schemas.openxmlformats.org/officeDocument/2006/relationships/hyperlink" Target="https://pbs.twimg.com/profile_banners/113161858/1398378426" TargetMode="External" /><Relationship Id="rId204" Type="http://schemas.openxmlformats.org/officeDocument/2006/relationships/hyperlink" Target="https://pbs.twimg.com/profile_banners/1018942247260360704/1532672652" TargetMode="External" /><Relationship Id="rId205" Type="http://schemas.openxmlformats.org/officeDocument/2006/relationships/hyperlink" Target="https://pbs.twimg.com/profile_banners/385342934/1453104429" TargetMode="External" /><Relationship Id="rId206" Type="http://schemas.openxmlformats.org/officeDocument/2006/relationships/hyperlink" Target="https://pbs.twimg.com/profile_banners/14813149/1533713878" TargetMode="External" /><Relationship Id="rId207" Type="http://schemas.openxmlformats.org/officeDocument/2006/relationships/hyperlink" Target="https://pbs.twimg.com/profile_banners/2540794650/1401691758" TargetMode="External" /><Relationship Id="rId208" Type="http://schemas.openxmlformats.org/officeDocument/2006/relationships/hyperlink" Target="https://pbs.twimg.com/profile_banners/17779492/1410182803" TargetMode="External" /><Relationship Id="rId209" Type="http://schemas.openxmlformats.org/officeDocument/2006/relationships/hyperlink" Target="https://pbs.twimg.com/profile_banners/23751307/1500055626" TargetMode="External" /><Relationship Id="rId210" Type="http://schemas.openxmlformats.org/officeDocument/2006/relationships/hyperlink" Target="https://pbs.twimg.com/profile_banners/2773133102/1546606063" TargetMode="External" /><Relationship Id="rId211" Type="http://schemas.openxmlformats.org/officeDocument/2006/relationships/hyperlink" Target="https://pbs.twimg.com/profile_banners/144823753/1546527175" TargetMode="External" /><Relationship Id="rId212" Type="http://schemas.openxmlformats.org/officeDocument/2006/relationships/hyperlink" Target="https://pbs.twimg.com/profile_banners/7103832/1426880997" TargetMode="External" /><Relationship Id="rId213" Type="http://schemas.openxmlformats.org/officeDocument/2006/relationships/hyperlink" Target="https://pbs.twimg.com/profile_banners/14932709/1424179907" TargetMode="External" /><Relationship Id="rId214" Type="http://schemas.openxmlformats.org/officeDocument/2006/relationships/hyperlink" Target="https://pbs.twimg.com/profile_banners/2867945827/1547047603" TargetMode="External" /><Relationship Id="rId215" Type="http://schemas.openxmlformats.org/officeDocument/2006/relationships/hyperlink" Target="https://pbs.twimg.com/profile_banners/191385163/1464335208" TargetMode="External" /><Relationship Id="rId216" Type="http://schemas.openxmlformats.org/officeDocument/2006/relationships/hyperlink" Target="https://pbs.twimg.com/profile_banners/18612267/1516468055" TargetMode="External" /><Relationship Id="rId217" Type="http://schemas.openxmlformats.org/officeDocument/2006/relationships/hyperlink" Target="https://pbs.twimg.com/profile_banners/495086976/1544141415" TargetMode="External" /><Relationship Id="rId218" Type="http://schemas.openxmlformats.org/officeDocument/2006/relationships/hyperlink" Target="https://pbs.twimg.com/profile_banners/17972106/1548151053" TargetMode="External" /><Relationship Id="rId219" Type="http://schemas.openxmlformats.org/officeDocument/2006/relationships/hyperlink" Target="https://pbs.twimg.com/profile_banners/5776022/1547801189" TargetMode="External" /><Relationship Id="rId220" Type="http://schemas.openxmlformats.org/officeDocument/2006/relationships/hyperlink" Target="https://pbs.twimg.com/profile_banners/24735447/1547325995" TargetMode="External" /><Relationship Id="rId221" Type="http://schemas.openxmlformats.org/officeDocument/2006/relationships/hyperlink" Target="https://pbs.twimg.com/profile_banners/426819093/1435648103" TargetMode="External" /><Relationship Id="rId222" Type="http://schemas.openxmlformats.org/officeDocument/2006/relationships/hyperlink" Target="https://pbs.twimg.com/profile_banners/51382962/1515778300" TargetMode="External" /><Relationship Id="rId223" Type="http://schemas.openxmlformats.org/officeDocument/2006/relationships/hyperlink" Target="https://pbs.twimg.com/profile_banners/770824699/1400756424" TargetMode="External" /><Relationship Id="rId224" Type="http://schemas.openxmlformats.org/officeDocument/2006/relationships/hyperlink" Target="https://pbs.twimg.com/profile_banners/14813573/1511251361" TargetMode="External" /><Relationship Id="rId225" Type="http://schemas.openxmlformats.org/officeDocument/2006/relationships/hyperlink" Target="https://pbs.twimg.com/profile_banners/772731924511064064/1473151206" TargetMode="External" /><Relationship Id="rId226" Type="http://schemas.openxmlformats.org/officeDocument/2006/relationships/hyperlink" Target="https://pbs.twimg.com/profile_banners/15040978/1537964874" TargetMode="External" /><Relationship Id="rId227" Type="http://schemas.openxmlformats.org/officeDocument/2006/relationships/hyperlink" Target="https://pbs.twimg.com/profile_banners/1511732268/1485547275" TargetMode="External" /><Relationship Id="rId228" Type="http://schemas.openxmlformats.org/officeDocument/2006/relationships/hyperlink" Target="https://pbs.twimg.com/profile_banners/576944140/1529733672" TargetMode="External" /><Relationship Id="rId229" Type="http://schemas.openxmlformats.org/officeDocument/2006/relationships/hyperlink" Target="https://pbs.twimg.com/profile_banners/10387152/1513244309" TargetMode="External" /><Relationship Id="rId230" Type="http://schemas.openxmlformats.org/officeDocument/2006/relationships/hyperlink" Target="https://pbs.twimg.com/profile_banners/71220744/1459786921" TargetMode="External" /><Relationship Id="rId231" Type="http://schemas.openxmlformats.org/officeDocument/2006/relationships/hyperlink" Target="https://pbs.twimg.com/profile_banners/343890284/1517217305" TargetMode="External" /><Relationship Id="rId232" Type="http://schemas.openxmlformats.org/officeDocument/2006/relationships/hyperlink" Target="https://pbs.twimg.com/profile_banners/764378018819309568/1548078112" TargetMode="External" /><Relationship Id="rId233" Type="http://schemas.openxmlformats.org/officeDocument/2006/relationships/hyperlink" Target="https://pbs.twimg.com/profile_banners/16254017/1547193710" TargetMode="External" /><Relationship Id="rId234" Type="http://schemas.openxmlformats.org/officeDocument/2006/relationships/hyperlink" Target="https://pbs.twimg.com/profile_banners/18016521/1435670290" TargetMode="External" /><Relationship Id="rId235" Type="http://schemas.openxmlformats.org/officeDocument/2006/relationships/hyperlink" Target="https://pbs.twimg.com/profile_banners/51112296/1471630282" TargetMode="External" /><Relationship Id="rId236" Type="http://schemas.openxmlformats.org/officeDocument/2006/relationships/hyperlink" Target="https://pbs.twimg.com/profile_banners/24870448/1443693918" TargetMode="External" /><Relationship Id="rId237" Type="http://schemas.openxmlformats.org/officeDocument/2006/relationships/hyperlink" Target="https://pbs.twimg.com/profile_banners/24868354/1402666353" TargetMode="External" /><Relationship Id="rId238" Type="http://schemas.openxmlformats.org/officeDocument/2006/relationships/hyperlink" Target="https://pbs.twimg.com/profile_banners/414338861/1359400773" TargetMode="External" /><Relationship Id="rId239" Type="http://schemas.openxmlformats.org/officeDocument/2006/relationships/hyperlink" Target="https://pbs.twimg.com/profile_banners/39840403/1537698613" TargetMode="External" /><Relationship Id="rId240" Type="http://schemas.openxmlformats.org/officeDocument/2006/relationships/hyperlink" Target="https://pbs.twimg.com/profile_banners/21315152/1496529335" TargetMode="External" /><Relationship Id="rId241" Type="http://schemas.openxmlformats.org/officeDocument/2006/relationships/hyperlink" Target="https://pbs.twimg.com/profile_banners/60487132/1508186709" TargetMode="External" /><Relationship Id="rId242" Type="http://schemas.openxmlformats.org/officeDocument/2006/relationships/hyperlink" Target="https://pbs.twimg.com/profile_banners/3255720070/1543237891" TargetMode="External" /><Relationship Id="rId243" Type="http://schemas.openxmlformats.org/officeDocument/2006/relationships/hyperlink" Target="https://pbs.twimg.com/profile_banners/1061609682/1375108063" TargetMode="External" /><Relationship Id="rId244" Type="http://schemas.openxmlformats.org/officeDocument/2006/relationships/hyperlink" Target="https://pbs.twimg.com/profile_banners/3008535123/1548190304" TargetMode="External" /><Relationship Id="rId245" Type="http://schemas.openxmlformats.org/officeDocument/2006/relationships/hyperlink" Target="https://pbs.twimg.com/profile_banners/948226952292454401/1538083559" TargetMode="External" /><Relationship Id="rId246" Type="http://schemas.openxmlformats.org/officeDocument/2006/relationships/hyperlink" Target="https://pbs.twimg.com/profile_banners/123568642/1531060606" TargetMode="External" /><Relationship Id="rId247" Type="http://schemas.openxmlformats.org/officeDocument/2006/relationships/hyperlink" Target="https://pbs.twimg.com/profile_banners/585991302/1539087025" TargetMode="External" /><Relationship Id="rId248" Type="http://schemas.openxmlformats.org/officeDocument/2006/relationships/hyperlink" Target="https://pbs.twimg.com/profile_banners/14455527/1356217957" TargetMode="External" /><Relationship Id="rId249" Type="http://schemas.openxmlformats.org/officeDocument/2006/relationships/hyperlink" Target="https://pbs.twimg.com/profile_banners/2162322210/1529326825" TargetMode="External" /><Relationship Id="rId250" Type="http://schemas.openxmlformats.org/officeDocument/2006/relationships/hyperlink" Target="https://pbs.twimg.com/profile_banners/2425151/1506715336" TargetMode="External" /><Relationship Id="rId251" Type="http://schemas.openxmlformats.org/officeDocument/2006/relationships/hyperlink" Target="https://pbs.twimg.com/profile_banners/6774282/1473429940" TargetMode="External" /><Relationship Id="rId252" Type="http://schemas.openxmlformats.org/officeDocument/2006/relationships/hyperlink" Target="https://pbs.twimg.com/profile_banners/18047862/1434382914" TargetMode="External" /><Relationship Id="rId253" Type="http://schemas.openxmlformats.org/officeDocument/2006/relationships/hyperlink" Target="https://pbs.twimg.com/profile_banners/83164302/1425724464" TargetMode="External" /><Relationship Id="rId254" Type="http://schemas.openxmlformats.org/officeDocument/2006/relationships/hyperlink" Target="https://pbs.twimg.com/profile_banners/24944296/1537563178" TargetMode="External" /><Relationship Id="rId255" Type="http://schemas.openxmlformats.org/officeDocument/2006/relationships/hyperlink" Target="https://pbs.twimg.com/profile_banners/912791429554098178/1509130083" TargetMode="External" /><Relationship Id="rId256" Type="http://schemas.openxmlformats.org/officeDocument/2006/relationships/hyperlink" Target="https://pbs.twimg.com/profile_banners/858656793597292545/1495236680" TargetMode="External" /><Relationship Id="rId257" Type="http://schemas.openxmlformats.org/officeDocument/2006/relationships/hyperlink" Target="https://pbs.twimg.com/profile_banners/2971291040/1539184055" TargetMode="External" /><Relationship Id="rId258" Type="http://schemas.openxmlformats.org/officeDocument/2006/relationships/hyperlink" Target="https://pbs.twimg.com/profile_banners/14329416/1517870061" TargetMode="External" /><Relationship Id="rId259" Type="http://schemas.openxmlformats.org/officeDocument/2006/relationships/hyperlink" Target="https://pbs.twimg.com/profile_banners/18279623/1456570924" TargetMode="External" /><Relationship Id="rId260" Type="http://schemas.openxmlformats.org/officeDocument/2006/relationships/hyperlink" Target="https://pbs.twimg.com/profile_banners/23969186/1545938231" TargetMode="External" /><Relationship Id="rId261" Type="http://schemas.openxmlformats.org/officeDocument/2006/relationships/hyperlink" Target="https://pbs.twimg.com/profile_banners/169478804/1463630986" TargetMode="External" /><Relationship Id="rId262" Type="http://schemas.openxmlformats.org/officeDocument/2006/relationships/hyperlink" Target="https://pbs.twimg.com/profile_banners/976786691024441344/1533138272" TargetMode="External" /><Relationship Id="rId263" Type="http://schemas.openxmlformats.org/officeDocument/2006/relationships/hyperlink" Target="https://pbs.twimg.com/profile_banners/613733682/1492393792" TargetMode="External" /><Relationship Id="rId264" Type="http://schemas.openxmlformats.org/officeDocument/2006/relationships/hyperlink" Target="https://pbs.twimg.com/profile_banners/17919396/1376552332" TargetMode="External" /><Relationship Id="rId265" Type="http://schemas.openxmlformats.org/officeDocument/2006/relationships/hyperlink" Target="https://pbs.twimg.com/profile_banners/777774566873690112/1537872778" TargetMode="External" /><Relationship Id="rId266" Type="http://schemas.openxmlformats.org/officeDocument/2006/relationships/hyperlink" Target="https://pbs.twimg.com/profile_banners/14680596/1515808170" TargetMode="External" /><Relationship Id="rId267" Type="http://schemas.openxmlformats.org/officeDocument/2006/relationships/hyperlink" Target="https://pbs.twimg.com/profile_banners/28403766/1538189401" TargetMode="External" /><Relationship Id="rId268" Type="http://schemas.openxmlformats.org/officeDocument/2006/relationships/hyperlink" Target="https://pbs.twimg.com/profile_banners/1046812773961912323/1538415257" TargetMode="External" /><Relationship Id="rId269" Type="http://schemas.openxmlformats.org/officeDocument/2006/relationships/hyperlink" Target="https://pbs.twimg.com/profile_banners/311486896/1474986502" TargetMode="External" /><Relationship Id="rId270" Type="http://schemas.openxmlformats.org/officeDocument/2006/relationships/hyperlink" Target="https://pbs.twimg.com/profile_banners/72816261/1467444283" TargetMode="External" /><Relationship Id="rId271" Type="http://schemas.openxmlformats.org/officeDocument/2006/relationships/hyperlink" Target="https://pbs.twimg.com/profile_banners/563023585/1429620399" TargetMode="External" /><Relationship Id="rId272" Type="http://schemas.openxmlformats.org/officeDocument/2006/relationships/hyperlink" Target="https://pbs.twimg.com/profile_banners/1055207442236297216/1540416249" TargetMode="External" /><Relationship Id="rId273" Type="http://schemas.openxmlformats.org/officeDocument/2006/relationships/hyperlink" Target="https://pbs.twimg.com/profile_banners/14681336/1422573345" TargetMode="External" /><Relationship Id="rId274" Type="http://schemas.openxmlformats.org/officeDocument/2006/relationships/hyperlink" Target="https://pbs.twimg.com/profile_banners/177659802/1378479866" TargetMode="External" /><Relationship Id="rId275" Type="http://schemas.openxmlformats.org/officeDocument/2006/relationships/hyperlink" Target="https://pbs.twimg.com/profile_banners/1080127296441409537/1546357576" TargetMode="External" /><Relationship Id="rId276" Type="http://schemas.openxmlformats.org/officeDocument/2006/relationships/hyperlink" Target="https://pbs.twimg.com/profile_banners/98468608/1492001588" TargetMode="External" /><Relationship Id="rId277" Type="http://schemas.openxmlformats.org/officeDocument/2006/relationships/hyperlink" Target="https://pbs.twimg.com/profile_banners/268814269/1401813687" TargetMode="External" /><Relationship Id="rId278" Type="http://schemas.openxmlformats.org/officeDocument/2006/relationships/hyperlink" Target="https://pbs.twimg.com/profile_banners/2618864096/1529683504" TargetMode="External" /><Relationship Id="rId279" Type="http://schemas.openxmlformats.org/officeDocument/2006/relationships/hyperlink" Target="https://pbs.twimg.com/profile_banners/298744336/1464617938" TargetMode="External" /><Relationship Id="rId280" Type="http://schemas.openxmlformats.org/officeDocument/2006/relationships/hyperlink" Target="https://pbs.twimg.com/profile_banners/406430870/1480083494" TargetMode="External" /><Relationship Id="rId281" Type="http://schemas.openxmlformats.org/officeDocument/2006/relationships/hyperlink" Target="https://pbs.twimg.com/profile_banners/3698340141/1538483802" TargetMode="External" /><Relationship Id="rId282" Type="http://schemas.openxmlformats.org/officeDocument/2006/relationships/hyperlink" Target="https://pbs.twimg.com/profile_banners/734562841/1486398505" TargetMode="External" /><Relationship Id="rId283" Type="http://schemas.openxmlformats.org/officeDocument/2006/relationships/hyperlink" Target="https://pbs.twimg.com/profile_banners/861835458/1437689102" TargetMode="External" /><Relationship Id="rId284" Type="http://schemas.openxmlformats.org/officeDocument/2006/relationships/hyperlink" Target="https://pbs.twimg.com/profile_banners/61602390/1398595771" TargetMode="External" /><Relationship Id="rId285" Type="http://schemas.openxmlformats.org/officeDocument/2006/relationships/hyperlink" Target="https://pbs.twimg.com/profile_banners/1359109070/1544093902" TargetMode="External" /><Relationship Id="rId286" Type="http://schemas.openxmlformats.org/officeDocument/2006/relationships/hyperlink" Target="https://pbs.twimg.com/profile_banners/201331580/1531764231" TargetMode="External" /><Relationship Id="rId287" Type="http://schemas.openxmlformats.org/officeDocument/2006/relationships/hyperlink" Target="https://pbs.twimg.com/profile_banners/1053361368/1360355531" TargetMode="External" /><Relationship Id="rId288" Type="http://schemas.openxmlformats.org/officeDocument/2006/relationships/hyperlink" Target="https://pbs.twimg.com/profile_banners/27879588/1546859803" TargetMode="External" /><Relationship Id="rId289" Type="http://schemas.openxmlformats.org/officeDocument/2006/relationships/hyperlink" Target="https://pbs.twimg.com/profile_banners/966430446484586496/1520510088" TargetMode="External" /><Relationship Id="rId290" Type="http://schemas.openxmlformats.org/officeDocument/2006/relationships/hyperlink" Target="https://pbs.twimg.com/profile_banners/1968575383/1536008388" TargetMode="External" /><Relationship Id="rId291" Type="http://schemas.openxmlformats.org/officeDocument/2006/relationships/hyperlink" Target="https://pbs.twimg.com/profile_banners/26289604/1516651819" TargetMode="External" /><Relationship Id="rId292" Type="http://schemas.openxmlformats.org/officeDocument/2006/relationships/hyperlink" Target="https://pbs.twimg.com/profile_banners/271169106/1417539948" TargetMode="External" /><Relationship Id="rId293" Type="http://schemas.openxmlformats.org/officeDocument/2006/relationships/hyperlink" Target="https://pbs.twimg.com/profile_banners/1971988639/1504131088" TargetMode="External" /><Relationship Id="rId294" Type="http://schemas.openxmlformats.org/officeDocument/2006/relationships/hyperlink" Target="https://pbs.twimg.com/profile_banners/230287527/1474696315" TargetMode="External" /><Relationship Id="rId295" Type="http://schemas.openxmlformats.org/officeDocument/2006/relationships/hyperlink" Target="https://pbs.twimg.com/profile_banners/590140953/1547759679" TargetMode="External" /><Relationship Id="rId296" Type="http://schemas.openxmlformats.org/officeDocument/2006/relationships/hyperlink" Target="https://pbs.twimg.com/profile_banners/221588197/1531887278" TargetMode="External" /><Relationship Id="rId297" Type="http://schemas.openxmlformats.org/officeDocument/2006/relationships/hyperlink" Target="https://pbs.twimg.com/profile_banners/763846549/1544531482" TargetMode="External" /><Relationship Id="rId298" Type="http://schemas.openxmlformats.org/officeDocument/2006/relationships/hyperlink" Target="https://pbs.twimg.com/profile_banners/21185883/1542320038" TargetMode="External" /><Relationship Id="rId299" Type="http://schemas.openxmlformats.org/officeDocument/2006/relationships/hyperlink" Target="https://pbs.twimg.com/profile_banners/157951708/1478454729" TargetMode="External" /><Relationship Id="rId300" Type="http://schemas.openxmlformats.org/officeDocument/2006/relationships/hyperlink" Target="https://pbs.twimg.com/profile_banners/16904101/1538475115" TargetMode="External" /><Relationship Id="rId301" Type="http://schemas.openxmlformats.org/officeDocument/2006/relationships/hyperlink" Target="https://pbs.twimg.com/profile_banners/58195442/1439572941" TargetMode="External" /><Relationship Id="rId302" Type="http://schemas.openxmlformats.org/officeDocument/2006/relationships/hyperlink" Target="https://pbs.twimg.com/profile_banners/296516757/1358625248" TargetMode="External" /><Relationship Id="rId303" Type="http://schemas.openxmlformats.org/officeDocument/2006/relationships/hyperlink" Target="https://pbs.twimg.com/profile_banners/18045145/1547741207" TargetMode="External" /><Relationship Id="rId304" Type="http://schemas.openxmlformats.org/officeDocument/2006/relationships/hyperlink" Target="https://pbs.twimg.com/profile_banners/974022708131434499/1545588884" TargetMode="External" /><Relationship Id="rId305" Type="http://schemas.openxmlformats.org/officeDocument/2006/relationships/hyperlink" Target="https://pbs.twimg.com/profile_banners/17295262/1471600766" TargetMode="External" /><Relationship Id="rId306" Type="http://schemas.openxmlformats.org/officeDocument/2006/relationships/hyperlink" Target="https://pbs.twimg.com/profile_banners/197352549/1398430283" TargetMode="External" /><Relationship Id="rId307" Type="http://schemas.openxmlformats.org/officeDocument/2006/relationships/hyperlink" Target="https://pbs.twimg.com/profile_banners/26204785/1527499588" TargetMode="External" /><Relationship Id="rId308" Type="http://schemas.openxmlformats.org/officeDocument/2006/relationships/hyperlink" Target="https://pbs.twimg.com/profile_banners/834025733228003328/1547619510" TargetMode="External" /><Relationship Id="rId309" Type="http://schemas.openxmlformats.org/officeDocument/2006/relationships/hyperlink" Target="https://pbs.twimg.com/profile_banners/318012903/1546446037" TargetMode="External" /><Relationship Id="rId310" Type="http://schemas.openxmlformats.org/officeDocument/2006/relationships/hyperlink" Target="https://pbs.twimg.com/profile_banners/1161969229/1432807012" TargetMode="External" /><Relationship Id="rId311" Type="http://schemas.openxmlformats.org/officeDocument/2006/relationships/hyperlink" Target="https://pbs.twimg.com/profile_banners/13666/1546630677" TargetMode="External" /><Relationship Id="rId312" Type="http://schemas.openxmlformats.org/officeDocument/2006/relationships/hyperlink" Target="https://pbs.twimg.com/profile_banners/114053642/1398235745" TargetMode="External" /><Relationship Id="rId313" Type="http://schemas.openxmlformats.org/officeDocument/2006/relationships/hyperlink" Target="https://pbs.twimg.com/profile_banners/153749006/1413202647" TargetMode="External" /><Relationship Id="rId314" Type="http://schemas.openxmlformats.org/officeDocument/2006/relationships/hyperlink" Target="https://pbs.twimg.com/profile_banners/388346603/1484936882" TargetMode="External" /><Relationship Id="rId315" Type="http://schemas.openxmlformats.org/officeDocument/2006/relationships/hyperlink" Target="https://pbs.twimg.com/profile_banners/14858300/1474903127" TargetMode="External" /><Relationship Id="rId316" Type="http://schemas.openxmlformats.org/officeDocument/2006/relationships/hyperlink" Target="https://pbs.twimg.com/profile_banners/236320634/1457324015" TargetMode="External" /><Relationship Id="rId317" Type="http://schemas.openxmlformats.org/officeDocument/2006/relationships/hyperlink" Target="https://pbs.twimg.com/profile_banners/828943952850083840/1486477583" TargetMode="External" /><Relationship Id="rId318" Type="http://schemas.openxmlformats.org/officeDocument/2006/relationships/hyperlink" Target="https://pbs.twimg.com/profile_banners/2412957696/1494492856" TargetMode="External" /><Relationship Id="rId319" Type="http://schemas.openxmlformats.org/officeDocument/2006/relationships/hyperlink" Target="https://pbs.twimg.com/profile_banners/37536731/1506264589" TargetMode="External" /><Relationship Id="rId320" Type="http://schemas.openxmlformats.org/officeDocument/2006/relationships/hyperlink" Target="https://pbs.twimg.com/profile_banners/264675922/1540855620" TargetMode="External" /><Relationship Id="rId321" Type="http://schemas.openxmlformats.org/officeDocument/2006/relationships/hyperlink" Target="https://pbs.twimg.com/profile_banners/20389312/1484174910" TargetMode="External" /><Relationship Id="rId322" Type="http://schemas.openxmlformats.org/officeDocument/2006/relationships/hyperlink" Target="https://pbs.twimg.com/profile_banners/871806739678670848/1496691419" TargetMode="External" /><Relationship Id="rId323" Type="http://schemas.openxmlformats.org/officeDocument/2006/relationships/hyperlink" Target="https://pbs.twimg.com/profile_banners/153925839/1534292414" TargetMode="External" /><Relationship Id="rId324" Type="http://schemas.openxmlformats.org/officeDocument/2006/relationships/hyperlink" Target="https://pbs.twimg.com/profile_banners/907863065798082561/1541679544" TargetMode="External" /><Relationship Id="rId325" Type="http://schemas.openxmlformats.org/officeDocument/2006/relationships/hyperlink" Target="https://pbs.twimg.com/profile_banners/974614661885808640/1521273872" TargetMode="External" /><Relationship Id="rId326" Type="http://schemas.openxmlformats.org/officeDocument/2006/relationships/hyperlink" Target="https://pbs.twimg.com/profile_banners/3439169505/1531386390" TargetMode="External" /><Relationship Id="rId327" Type="http://schemas.openxmlformats.org/officeDocument/2006/relationships/hyperlink" Target="https://pbs.twimg.com/profile_banners/24893938/1498017988" TargetMode="External" /><Relationship Id="rId328" Type="http://schemas.openxmlformats.org/officeDocument/2006/relationships/hyperlink" Target="https://pbs.twimg.com/profile_banners/2903635972/1447524921" TargetMode="External" /><Relationship Id="rId329" Type="http://schemas.openxmlformats.org/officeDocument/2006/relationships/hyperlink" Target="https://pbs.twimg.com/profile_banners/3431735625/1530517953" TargetMode="External" /><Relationship Id="rId330" Type="http://schemas.openxmlformats.org/officeDocument/2006/relationships/hyperlink" Target="https://pbs.twimg.com/profile_banners/290643086/1440013823" TargetMode="External" /><Relationship Id="rId331" Type="http://schemas.openxmlformats.org/officeDocument/2006/relationships/hyperlink" Target="https://pbs.twimg.com/profile_banners/260771406/1458658327" TargetMode="External" /><Relationship Id="rId332" Type="http://schemas.openxmlformats.org/officeDocument/2006/relationships/hyperlink" Target="https://pbs.twimg.com/profile_banners/37956761/1511823102" TargetMode="External" /><Relationship Id="rId333" Type="http://schemas.openxmlformats.org/officeDocument/2006/relationships/hyperlink" Target="https://pbs.twimg.com/profile_banners/169480559/1532530342" TargetMode="External" /><Relationship Id="rId334" Type="http://schemas.openxmlformats.org/officeDocument/2006/relationships/hyperlink" Target="https://pbs.twimg.com/profile_banners/229767690/1505479103" TargetMode="External" /><Relationship Id="rId335" Type="http://schemas.openxmlformats.org/officeDocument/2006/relationships/hyperlink" Target="https://pbs.twimg.com/profile_banners/884488442062807040/1536135141" TargetMode="External" /><Relationship Id="rId336" Type="http://schemas.openxmlformats.org/officeDocument/2006/relationships/hyperlink" Target="https://pbs.twimg.com/profile_banners/1066722474560290816/1547426630" TargetMode="External" /><Relationship Id="rId337" Type="http://schemas.openxmlformats.org/officeDocument/2006/relationships/hyperlink" Target="https://pbs.twimg.com/profile_banners/2385273733/1545042794" TargetMode="External" /><Relationship Id="rId338" Type="http://schemas.openxmlformats.org/officeDocument/2006/relationships/hyperlink" Target="https://pbs.twimg.com/profile_banners/240750646/1528993795" TargetMode="External" /><Relationship Id="rId339" Type="http://schemas.openxmlformats.org/officeDocument/2006/relationships/hyperlink" Target="https://pbs.twimg.com/profile_banners/23964268/1539851635" TargetMode="External" /><Relationship Id="rId340" Type="http://schemas.openxmlformats.org/officeDocument/2006/relationships/hyperlink" Target="https://pbs.twimg.com/profile_banners/4256288049/1518528154" TargetMode="External" /><Relationship Id="rId341" Type="http://schemas.openxmlformats.org/officeDocument/2006/relationships/hyperlink" Target="https://pbs.twimg.com/profile_banners/7015112/1357876315" TargetMode="External" /><Relationship Id="rId342" Type="http://schemas.openxmlformats.org/officeDocument/2006/relationships/hyperlink" Target="https://pbs.twimg.com/profile_banners/18178087/1469616527" TargetMode="External" /><Relationship Id="rId343" Type="http://schemas.openxmlformats.org/officeDocument/2006/relationships/hyperlink" Target="https://pbs.twimg.com/profile_banners/14897963/1445343612" TargetMode="External" /><Relationship Id="rId344" Type="http://schemas.openxmlformats.org/officeDocument/2006/relationships/hyperlink" Target="https://pbs.twimg.com/profile_banners/3505608734/1497016971" TargetMode="External" /><Relationship Id="rId345" Type="http://schemas.openxmlformats.org/officeDocument/2006/relationships/hyperlink" Target="https://pbs.twimg.com/profile_banners/29489091/1475948749" TargetMode="External" /><Relationship Id="rId346" Type="http://schemas.openxmlformats.org/officeDocument/2006/relationships/hyperlink" Target="https://pbs.twimg.com/profile_banners/101171135/1467838284" TargetMode="External" /><Relationship Id="rId347" Type="http://schemas.openxmlformats.org/officeDocument/2006/relationships/hyperlink" Target="https://pbs.twimg.com/profile_banners/21409956/1547430659" TargetMode="External" /><Relationship Id="rId348" Type="http://schemas.openxmlformats.org/officeDocument/2006/relationships/hyperlink" Target="https://pbs.twimg.com/profile_banners/834544453/1501708950" TargetMode="External" /><Relationship Id="rId349" Type="http://schemas.openxmlformats.org/officeDocument/2006/relationships/hyperlink" Target="https://pbs.twimg.com/profile_banners/413853051/1444404355" TargetMode="External" /><Relationship Id="rId350" Type="http://schemas.openxmlformats.org/officeDocument/2006/relationships/hyperlink" Target="https://pbs.twimg.com/profile_banners/23573016/1494104099" TargetMode="External" /><Relationship Id="rId351" Type="http://schemas.openxmlformats.org/officeDocument/2006/relationships/hyperlink" Target="https://pbs.twimg.com/profile_banners/2485139720/1545319771" TargetMode="External" /><Relationship Id="rId352" Type="http://schemas.openxmlformats.org/officeDocument/2006/relationships/hyperlink" Target="https://pbs.twimg.com/profile_banners/38927264/1541797472" TargetMode="External" /><Relationship Id="rId353" Type="http://schemas.openxmlformats.org/officeDocument/2006/relationships/hyperlink" Target="https://pbs.twimg.com/profile_banners/66180831/1400659416" TargetMode="External" /><Relationship Id="rId354" Type="http://schemas.openxmlformats.org/officeDocument/2006/relationships/hyperlink" Target="https://pbs.twimg.com/profile_banners/106837463/1545073273" TargetMode="External" /><Relationship Id="rId355" Type="http://schemas.openxmlformats.org/officeDocument/2006/relationships/hyperlink" Target="https://pbs.twimg.com/profile_banners/10504552/1483873078" TargetMode="External" /><Relationship Id="rId356" Type="http://schemas.openxmlformats.org/officeDocument/2006/relationships/hyperlink" Target="https://pbs.twimg.com/profile_banners/221594162/1498156400" TargetMode="External" /><Relationship Id="rId357" Type="http://schemas.openxmlformats.org/officeDocument/2006/relationships/hyperlink" Target="https://pbs.twimg.com/profile_banners/14762148/1410458406" TargetMode="External" /><Relationship Id="rId358" Type="http://schemas.openxmlformats.org/officeDocument/2006/relationships/hyperlink" Target="https://pbs.twimg.com/profile_banners/2989309947/1493844008" TargetMode="External" /><Relationship Id="rId359" Type="http://schemas.openxmlformats.org/officeDocument/2006/relationships/hyperlink" Target="https://pbs.twimg.com/profile_banners/14946614/1381628987" TargetMode="External" /><Relationship Id="rId360" Type="http://schemas.openxmlformats.org/officeDocument/2006/relationships/hyperlink" Target="https://pbs.twimg.com/profile_banners/3844499800/1537524082" TargetMode="External" /><Relationship Id="rId361" Type="http://schemas.openxmlformats.org/officeDocument/2006/relationships/hyperlink" Target="https://pbs.twimg.com/profile_banners/16905041/1547633876" TargetMode="External" /><Relationship Id="rId362" Type="http://schemas.openxmlformats.org/officeDocument/2006/relationships/hyperlink" Target="https://pbs.twimg.com/profile_banners/358504373/1352831539" TargetMode="External" /><Relationship Id="rId363" Type="http://schemas.openxmlformats.org/officeDocument/2006/relationships/hyperlink" Target="https://pbs.twimg.com/profile_banners/79710162/1538951790" TargetMode="External" /><Relationship Id="rId364" Type="http://schemas.openxmlformats.org/officeDocument/2006/relationships/hyperlink" Target="https://pbs.twimg.com/profile_banners/926558698012585984/1510328449" TargetMode="External" /><Relationship Id="rId365" Type="http://schemas.openxmlformats.org/officeDocument/2006/relationships/hyperlink" Target="https://pbs.twimg.com/profile_banners/756120624741965824/1470256800" TargetMode="External" /><Relationship Id="rId366" Type="http://schemas.openxmlformats.org/officeDocument/2006/relationships/hyperlink" Target="https://pbs.twimg.com/profile_banners/94646926/1486449272" TargetMode="External" /><Relationship Id="rId367" Type="http://schemas.openxmlformats.org/officeDocument/2006/relationships/hyperlink" Target="https://pbs.twimg.com/profile_banners/310313616/1486654883" TargetMode="External" /><Relationship Id="rId368" Type="http://schemas.openxmlformats.org/officeDocument/2006/relationships/hyperlink" Target="https://pbs.twimg.com/profile_banners/21312954/1534438341" TargetMode="External" /><Relationship Id="rId369" Type="http://schemas.openxmlformats.org/officeDocument/2006/relationships/hyperlink" Target="https://pbs.twimg.com/profile_banners/1533341258/1371718942" TargetMode="External" /><Relationship Id="rId370" Type="http://schemas.openxmlformats.org/officeDocument/2006/relationships/hyperlink" Target="https://pbs.twimg.com/profile_banners/252028583/1539634635" TargetMode="External" /><Relationship Id="rId371" Type="http://schemas.openxmlformats.org/officeDocument/2006/relationships/hyperlink" Target="https://pbs.twimg.com/profile_banners/3030995828/1466973608" TargetMode="External" /><Relationship Id="rId372" Type="http://schemas.openxmlformats.org/officeDocument/2006/relationships/hyperlink" Target="https://pbs.twimg.com/profile_banners/824364013391933441/1498300187" TargetMode="External" /><Relationship Id="rId373" Type="http://schemas.openxmlformats.org/officeDocument/2006/relationships/hyperlink" Target="https://pbs.twimg.com/profile_banners/217876317/1473196283" TargetMode="External" /><Relationship Id="rId374" Type="http://schemas.openxmlformats.org/officeDocument/2006/relationships/hyperlink" Target="https://pbs.twimg.com/profile_banners/2320583466/1547646962" TargetMode="External" /><Relationship Id="rId375" Type="http://schemas.openxmlformats.org/officeDocument/2006/relationships/hyperlink" Target="https://pbs.twimg.com/profile_banners/2343843470/1478535471" TargetMode="External" /><Relationship Id="rId376" Type="http://schemas.openxmlformats.org/officeDocument/2006/relationships/hyperlink" Target="https://pbs.twimg.com/profile_banners/1872399366/1545864575" TargetMode="External" /><Relationship Id="rId377" Type="http://schemas.openxmlformats.org/officeDocument/2006/relationships/hyperlink" Target="https://pbs.twimg.com/profile_banners/300738705/1406543389" TargetMode="External" /><Relationship Id="rId378" Type="http://schemas.openxmlformats.org/officeDocument/2006/relationships/hyperlink" Target="https://pbs.twimg.com/profile_banners/256900512/1501193552" TargetMode="External" /><Relationship Id="rId379" Type="http://schemas.openxmlformats.org/officeDocument/2006/relationships/hyperlink" Target="https://pbs.twimg.com/profile_banners/91724586/1480130962" TargetMode="External" /><Relationship Id="rId380" Type="http://schemas.openxmlformats.org/officeDocument/2006/relationships/hyperlink" Target="https://pbs.twimg.com/profile_banners/24858978/1527865553" TargetMode="External" /><Relationship Id="rId381" Type="http://schemas.openxmlformats.org/officeDocument/2006/relationships/hyperlink" Target="https://pbs.twimg.com/profile_banners/2330850942/1535467321" TargetMode="External" /><Relationship Id="rId382" Type="http://schemas.openxmlformats.org/officeDocument/2006/relationships/hyperlink" Target="https://pbs.twimg.com/profile_banners/300279901/1398942918" TargetMode="External" /><Relationship Id="rId383" Type="http://schemas.openxmlformats.org/officeDocument/2006/relationships/hyperlink" Target="https://pbs.twimg.com/profile_banners/625585322/1528734136" TargetMode="External" /><Relationship Id="rId384" Type="http://schemas.openxmlformats.org/officeDocument/2006/relationships/hyperlink" Target="https://pbs.twimg.com/profile_banners/88276582/1493805752" TargetMode="External" /><Relationship Id="rId385" Type="http://schemas.openxmlformats.org/officeDocument/2006/relationships/hyperlink" Target="https://pbs.twimg.com/profile_banners/2375632620/1491855255" TargetMode="External" /><Relationship Id="rId386" Type="http://schemas.openxmlformats.org/officeDocument/2006/relationships/hyperlink" Target="https://pbs.twimg.com/profile_banners/2838512603/1502341915" TargetMode="External" /><Relationship Id="rId387" Type="http://schemas.openxmlformats.org/officeDocument/2006/relationships/hyperlink" Target="https://pbs.twimg.com/profile_banners/150803210/1399567750" TargetMode="External" /><Relationship Id="rId388" Type="http://schemas.openxmlformats.org/officeDocument/2006/relationships/hyperlink" Target="https://pbs.twimg.com/profile_banners/141009810/1518625892" TargetMode="External" /><Relationship Id="rId389" Type="http://schemas.openxmlformats.org/officeDocument/2006/relationships/hyperlink" Target="https://pbs.twimg.com/profile_banners/27795567/1495754335" TargetMode="External" /><Relationship Id="rId390" Type="http://schemas.openxmlformats.org/officeDocument/2006/relationships/hyperlink" Target="https://pbs.twimg.com/profile_banners/415347145/1378305775" TargetMode="External" /><Relationship Id="rId391" Type="http://schemas.openxmlformats.org/officeDocument/2006/relationships/hyperlink" Target="https://pbs.twimg.com/profile_banners/214675099/1545262639" TargetMode="External" /><Relationship Id="rId392" Type="http://schemas.openxmlformats.org/officeDocument/2006/relationships/hyperlink" Target="https://pbs.twimg.com/profile_banners/466369716/1530522230" TargetMode="External" /><Relationship Id="rId393" Type="http://schemas.openxmlformats.org/officeDocument/2006/relationships/hyperlink" Target="https://pbs.twimg.com/profile_banners/20278766/1371469789" TargetMode="External" /><Relationship Id="rId394" Type="http://schemas.openxmlformats.org/officeDocument/2006/relationships/hyperlink" Target="https://pbs.twimg.com/profile_banners/2767445086/1410466082" TargetMode="External" /><Relationship Id="rId395" Type="http://schemas.openxmlformats.org/officeDocument/2006/relationships/hyperlink" Target="https://pbs.twimg.com/profile_banners/16319797/1488777423" TargetMode="External" /><Relationship Id="rId396" Type="http://schemas.openxmlformats.org/officeDocument/2006/relationships/hyperlink" Target="https://pbs.twimg.com/profile_banners/1115889296/1430254230"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6/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6/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9/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4/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8/bg.gif" TargetMode="External" /><Relationship Id="rId421" Type="http://schemas.openxmlformats.org/officeDocument/2006/relationships/hyperlink" Target="http://abs.twimg.com/images/themes/theme5/bg.gif" TargetMode="External" /><Relationship Id="rId422" Type="http://schemas.openxmlformats.org/officeDocument/2006/relationships/hyperlink" Target="http://abs.twimg.com/images/themes/theme5/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3/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7/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5/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9/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4/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2/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5/bg.gif" TargetMode="External" /><Relationship Id="rId450" Type="http://schemas.openxmlformats.org/officeDocument/2006/relationships/hyperlink" Target="http://abs.twimg.com/images/themes/theme15/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8/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6/bg.gif" TargetMode="External" /><Relationship Id="rId457" Type="http://schemas.openxmlformats.org/officeDocument/2006/relationships/hyperlink" Target="http://abs.twimg.com/images/themes/theme7/bg.gif" TargetMode="External" /><Relationship Id="rId458" Type="http://schemas.openxmlformats.org/officeDocument/2006/relationships/hyperlink" Target="http://abs.twimg.com/images/themes/theme7/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5/bg.png" TargetMode="External" /><Relationship Id="rId464" Type="http://schemas.openxmlformats.org/officeDocument/2006/relationships/hyperlink" Target="http://abs.twimg.com/images/themes/theme19/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2/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6/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9/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7/bg.gif" TargetMode="External" /><Relationship Id="rId486" Type="http://schemas.openxmlformats.org/officeDocument/2006/relationships/hyperlink" Target="http://abs.twimg.com/images/themes/theme15/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5/bg.png" TargetMode="External" /><Relationship Id="rId490" Type="http://schemas.openxmlformats.org/officeDocument/2006/relationships/hyperlink" Target="http://abs.twimg.com/images/themes/theme2/bg.gif"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5/bg.png" TargetMode="External" /><Relationship Id="rId495" Type="http://schemas.openxmlformats.org/officeDocument/2006/relationships/hyperlink" Target="http://abs.twimg.com/images/themes/theme6/bg.gif" TargetMode="External" /><Relationship Id="rId496" Type="http://schemas.openxmlformats.org/officeDocument/2006/relationships/hyperlink" Target="http://abs.twimg.com/images/themes/theme9/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6/bg.gif"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9/bg.gif"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9/bg.gif"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9/bg.gif"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4/bg.gif" TargetMode="External" /><Relationship Id="rId513" Type="http://schemas.openxmlformats.org/officeDocument/2006/relationships/hyperlink" Target="http://abs.twimg.com/images/themes/theme14/bg.gif"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6/bg.gif"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4/bg.gif"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7/bg.gif"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4/bg.gif"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5/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4/bg.gif"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4/bg.gif"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0/bg.gif" TargetMode="External" /><Relationship Id="rId553" Type="http://schemas.openxmlformats.org/officeDocument/2006/relationships/hyperlink" Target="http://abs.twimg.com/images/themes/theme4/bg.gif"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5/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2/bg.gif"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6/bg.gif"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5/bg.pn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9/bg.gif"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5/bg.png"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7/bg.gif"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5/bg.gif"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9/bg.gif"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5/bg.gif" TargetMode="External" /><Relationship Id="rId596" Type="http://schemas.openxmlformats.org/officeDocument/2006/relationships/hyperlink" Target="http://abs.twimg.com/images/themes/theme18/bg.gif"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4/bg.gif"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4/bg.gif"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5/bg.gif" TargetMode="External" /><Relationship Id="rId618" Type="http://schemas.openxmlformats.org/officeDocument/2006/relationships/hyperlink" Target="http://abs.twimg.com/images/themes/theme8/bg.gif"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8/bg.gif"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4/bg.gif"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9/bg.gif" TargetMode="External" /><Relationship Id="rId629" Type="http://schemas.openxmlformats.org/officeDocument/2006/relationships/hyperlink" Target="http://abs.twimg.com/images/themes/theme10/bg.gif"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0/bg.gif" TargetMode="External" /><Relationship Id="rId632" Type="http://schemas.openxmlformats.org/officeDocument/2006/relationships/hyperlink" Target="http://abs.twimg.com/images/themes/theme14/bg.gif"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12/bg.gif" TargetMode="External" /><Relationship Id="rId635" Type="http://schemas.openxmlformats.org/officeDocument/2006/relationships/hyperlink" Target="http://abs.twimg.com/images/themes/theme4/bg.gif"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14/bg.gif"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1/bg.png"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bg.png" TargetMode="External" /><Relationship Id="rId649" Type="http://schemas.openxmlformats.org/officeDocument/2006/relationships/hyperlink" Target="http://pbs.twimg.com/profile_images/1050412409675046914/FkrGTIH2_normal.jpg" TargetMode="External" /><Relationship Id="rId650" Type="http://schemas.openxmlformats.org/officeDocument/2006/relationships/hyperlink" Target="http://pbs.twimg.com/profile_images/927870887092719616/w9NjKhdD_normal.jpg" TargetMode="External" /><Relationship Id="rId651" Type="http://schemas.openxmlformats.org/officeDocument/2006/relationships/hyperlink" Target="http://pbs.twimg.com/profile_images/1242429836/41561_1291084653_307_q_normal.jpg" TargetMode="External" /><Relationship Id="rId652" Type="http://schemas.openxmlformats.org/officeDocument/2006/relationships/hyperlink" Target="http://pbs.twimg.com/profile_images/925044875707535360/0mGjwlih_normal.jpg" TargetMode="External" /><Relationship Id="rId653" Type="http://schemas.openxmlformats.org/officeDocument/2006/relationships/hyperlink" Target="http://pbs.twimg.com/profile_images/969164513978343424/kfQj4Er9_normal.jpg" TargetMode="External" /><Relationship Id="rId654" Type="http://schemas.openxmlformats.org/officeDocument/2006/relationships/hyperlink" Target="http://pbs.twimg.com/profile_images/922251315723485184/sNWb8Wu7_normal.jpg" TargetMode="External" /><Relationship Id="rId655" Type="http://schemas.openxmlformats.org/officeDocument/2006/relationships/hyperlink" Target="http://pbs.twimg.com/profile_images/810852632675938304/bC02Ub2t_normal.jpg" TargetMode="External" /><Relationship Id="rId656" Type="http://schemas.openxmlformats.org/officeDocument/2006/relationships/hyperlink" Target="http://pbs.twimg.com/profile_images/835901301624082434/DKIZM4Ai_normal.jpg" TargetMode="External" /><Relationship Id="rId657" Type="http://schemas.openxmlformats.org/officeDocument/2006/relationships/hyperlink" Target="http://pbs.twimg.com/profile_images/2585363654/ituxjm03lhpf2y5011qj_normal.jpeg" TargetMode="External" /><Relationship Id="rId658" Type="http://schemas.openxmlformats.org/officeDocument/2006/relationships/hyperlink" Target="http://abs.twimg.com/sticky/default_profile_images/default_profile_normal.png" TargetMode="External" /><Relationship Id="rId659" Type="http://schemas.openxmlformats.org/officeDocument/2006/relationships/hyperlink" Target="http://pbs.twimg.com/profile_images/778156095433039872/YIFaTODq_normal.jpg" TargetMode="External" /><Relationship Id="rId660" Type="http://schemas.openxmlformats.org/officeDocument/2006/relationships/hyperlink" Target="http://pbs.twimg.com/profile_images/522803137824845824/o4kcuT0z_normal.jpeg" TargetMode="External" /><Relationship Id="rId661" Type="http://schemas.openxmlformats.org/officeDocument/2006/relationships/hyperlink" Target="http://pbs.twimg.com/profile_images/3085704096/f2c3c707a10a4b3eca56215a4c667448_normal.jpeg" TargetMode="External" /><Relationship Id="rId662" Type="http://schemas.openxmlformats.org/officeDocument/2006/relationships/hyperlink" Target="http://pbs.twimg.com/profile_images/1063081950963998721/pVZLdfl6_normal.jpg" TargetMode="External" /><Relationship Id="rId663" Type="http://schemas.openxmlformats.org/officeDocument/2006/relationships/hyperlink" Target="http://pbs.twimg.com/profile_images/832195157772611584/cRocADew_normal.jpg" TargetMode="External" /><Relationship Id="rId664" Type="http://schemas.openxmlformats.org/officeDocument/2006/relationships/hyperlink" Target="http://pbs.twimg.com/profile_images/874276857629290497/wf0dbxsJ_normal.jpg" TargetMode="External" /><Relationship Id="rId665" Type="http://schemas.openxmlformats.org/officeDocument/2006/relationships/hyperlink" Target="http://pbs.twimg.com/profile_images/1014140276351397888/R_QdjKvw_normal.jpg" TargetMode="External" /><Relationship Id="rId666" Type="http://schemas.openxmlformats.org/officeDocument/2006/relationships/hyperlink" Target="http://pbs.twimg.com/profile_images/881437817087418369/oNteiO0R_normal.jpg" TargetMode="External" /><Relationship Id="rId667" Type="http://schemas.openxmlformats.org/officeDocument/2006/relationships/hyperlink" Target="http://pbs.twimg.com/profile_images/264971169/Bill_Gross_Thumbnail_normal.jpg" TargetMode="External" /><Relationship Id="rId668" Type="http://schemas.openxmlformats.org/officeDocument/2006/relationships/hyperlink" Target="http://pbs.twimg.com/profile_images/513088393606356992/qzl7Xqmm_normal.jpeg" TargetMode="External" /><Relationship Id="rId669" Type="http://schemas.openxmlformats.org/officeDocument/2006/relationships/hyperlink" Target="http://pbs.twimg.com/profile_images/563188960394891264/z3-Rh11q_normal.jpeg" TargetMode="External" /><Relationship Id="rId670" Type="http://schemas.openxmlformats.org/officeDocument/2006/relationships/hyperlink" Target="http://pbs.twimg.com/profile_images/673820689489612801/DcWpr0i2_normal.png" TargetMode="External" /><Relationship Id="rId671" Type="http://schemas.openxmlformats.org/officeDocument/2006/relationships/hyperlink" Target="http://pbs.twimg.com/profile_images/1030420714799751168/q-_6tVdT_normal.jpg" TargetMode="External" /><Relationship Id="rId672" Type="http://schemas.openxmlformats.org/officeDocument/2006/relationships/hyperlink" Target="http://pbs.twimg.com/profile_images/864440643736686593/zhSmtK9L_normal.jpg" TargetMode="External" /><Relationship Id="rId673" Type="http://schemas.openxmlformats.org/officeDocument/2006/relationships/hyperlink" Target="http://pbs.twimg.com/profile_images/1037774346289393664/28PrwHC7_normal.jpg" TargetMode="External" /><Relationship Id="rId674" Type="http://schemas.openxmlformats.org/officeDocument/2006/relationships/hyperlink" Target="http://pbs.twimg.com/profile_images/2340026837/e0whbyp1r1uy16o0vtz1_normal.jpeg" TargetMode="External" /><Relationship Id="rId675" Type="http://schemas.openxmlformats.org/officeDocument/2006/relationships/hyperlink" Target="http://pbs.twimg.com/profile_images/1176668883/Tas_Face_small_normal.jpg" TargetMode="External" /><Relationship Id="rId676" Type="http://schemas.openxmlformats.org/officeDocument/2006/relationships/hyperlink" Target="http://pbs.twimg.com/profile_images/1037614094050832384/Yd_uOno4_normal.jpg" TargetMode="External" /><Relationship Id="rId677" Type="http://schemas.openxmlformats.org/officeDocument/2006/relationships/hyperlink" Target="http://pbs.twimg.com/profile_images/688993901508595712/2A4g_2V3_normal.png" TargetMode="External" /><Relationship Id="rId678" Type="http://schemas.openxmlformats.org/officeDocument/2006/relationships/hyperlink" Target="http://pbs.twimg.com/profile_images/934884010794340355/2bYb6h0k_normal.jpg" TargetMode="External" /><Relationship Id="rId679" Type="http://schemas.openxmlformats.org/officeDocument/2006/relationships/hyperlink" Target="http://pbs.twimg.com/profile_images/942749041758228480/TupBRYOE_normal.jpg" TargetMode="External" /><Relationship Id="rId680" Type="http://schemas.openxmlformats.org/officeDocument/2006/relationships/hyperlink" Target="http://pbs.twimg.com/profile_images/703124216640475137/0hhPPSZK_normal.jpg" TargetMode="External" /><Relationship Id="rId681" Type="http://schemas.openxmlformats.org/officeDocument/2006/relationships/hyperlink" Target="http://pbs.twimg.com/profile_images/473340564511813632/MAjcpOk0_normal.jpeg" TargetMode="External" /><Relationship Id="rId682" Type="http://schemas.openxmlformats.org/officeDocument/2006/relationships/hyperlink" Target="http://pbs.twimg.com/profile_images/682218300328161281/wwWox9zS_normal.jpg" TargetMode="External" /><Relationship Id="rId683" Type="http://schemas.openxmlformats.org/officeDocument/2006/relationships/hyperlink" Target="http://pbs.twimg.com/profile_images/1463555721/sharkeatingpandaeagle_normal.png" TargetMode="External" /><Relationship Id="rId684" Type="http://schemas.openxmlformats.org/officeDocument/2006/relationships/hyperlink" Target="http://pbs.twimg.com/profile_images/877231654661742592/lIWa2_lD_normal.jpg" TargetMode="External" /><Relationship Id="rId685" Type="http://schemas.openxmlformats.org/officeDocument/2006/relationships/hyperlink" Target="http://pbs.twimg.com/profile_images/659751112178851840/HamxnTM3_normal.jpg" TargetMode="External" /><Relationship Id="rId686" Type="http://schemas.openxmlformats.org/officeDocument/2006/relationships/hyperlink" Target="http://pbs.twimg.com/profile_images/413298185692385280/I3-EnckE_normal.jpeg" TargetMode="External" /><Relationship Id="rId687" Type="http://schemas.openxmlformats.org/officeDocument/2006/relationships/hyperlink" Target="http://pbs.twimg.com/profile_images/1067332723675734016/Gmr_Vrev_normal.jpg" TargetMode="External" /><Relationship Id="rId688" Type="http://schemas.openxmlformats.org/officeDocument/2006/relationships/hyperlink" Target="http://pbs.twimg.com/profile_images/660494366755135489/zhdTCkOB_normal.jpg" TargetMode="External" /><Relationship Id="rId689" Type="http://schemas.openxmlformats.org/officeDocument/2006/relationships/hyperlink" Target="http://pbs.twimg.com/profile_images/448052517553721345/v1n08ycC_normal.jpeg" TargetMode="External" /><Relationship Id="rId690" Type="http://schemas.openxmlformats.org/officeDocument/2006/relationships/hyperlink" Target="http://pbs.twimg.com/profile_images/1875564632/Petra_Twitter_normal.PNG" TargetMode="External" /><Relationship Id="rId691" Type="http://schemas.openxmlformats.org/officeDocument/2006/relationships/hyperlink" Target="http://pbs.twimg.com/profile_images/1070333248725807107/464km0kM_normal.jpg" TargetMode="External" /><Relationship Id="rId692" Type="http://schemas.openxmlformats.org/officeDocument/2006/relationships/hyperlink" Target="http://pbs.twimg.com/profile_images/736101034037116930/unQ0yWnm_normal.jpg" TargetMode="External" /><Relationship Id="rId693" Type="http://schemas.openxmlformats.org/officeDocument/2006/relationships/hyperlink" Target="http://pbs.twimg.com/profile_images/600205644419969024/PEIFYvWC_normal.jpg" TargetMode="External" /><Relationship Id="rId694" Type="http://schemas.openxmlformats.org/officeDocument/2006/relationships/hyperlink" Target="http://pbs.twimg.com/profile_images/423350922408767488/nlA_m2WH_normal.jpeg" TargetMode="External" /><Relationship Id="rId695" Type="http://schemas.openxmlformats.org/officeDocument/2006/relationships/hyperlink" Target="http://pbs.twimg.com/profile_images/823539129011044352/Xnd_b9tj_normal.jpg" TargetMode="External" /><Relationship Id="rId696" Type="http://schemas.openxmlformats.org/officeDocument/2006/relationships/hyperlink" Target="http://pbs.twimg.com/profile_images/66773901/dld_normal.png" TargetMode="External" /><Relationship Id="rId697" Type="http://schemas.openxmlformats.org/officeDocument/2006/relationships/hyperlink" Target="http://abs.twimg.com/sticky/default_profile_images/default_profile_normal.png" TargetMode="External" /><Relationship Id="rId698" Type="http://schemas.openxmlformats.org/officeDocument/2006/relationships/hyperlink" Target="http://pbs.twimg.com/profile_images/864850500088455169/RhrXxWdw_normal.jpg" TargetMode="External" /><Relationship Id="rId699" Type="http://schemas.openxmlformats.org/officeDocument/2006/relationships/hyperlink" Target="http://pbs.twimg.com/profile_images/1065708981103022080/LHBdn3Im_normal.jpg" TargetMode="External" /><Relationship Id="rId700" Type="http://schemas.openxmlformats.org/officeDocument/2006/relationships/hyperlink" Target="http://pbs.twimg.com/profile_images/3566104038/8a47999ec6e048fb22297aa39080ee86_normal.jpeg" TargetMode="External" /><Relationship Id="rId701" Type="http://schemas.openxmlformats.org/officeDocument/2006/relationships/hyperlink" Target="http://pbs.twimg.com/profile_images/999619782482640897/iHE5dxAc_normal.jpg" TargetMode="External" /><Relationship Id="rId702" Type="http://schemas.openxmlformats.org/officeDocument/2006/relationships/hyperlink" Target="http://pbs.twimg.com/profile_images/760272898/DSC00033_normal.JPG" TargetMode="External" /><Relationship Id="rId703" Type="http://schemas.openxmlformats.org/officeDocument/2006/relationships/hyperlink" Target="http://pbs.twimg.com/profile_images/3081663228/88abc0ec2a86ff1dd93450e6ce519418_normal.jpeg" TargetMode="External" /><Relationship Id="rId704" Type="http://schemas.openxmlformats.org/officeDocument/2006/relationships/hyperlink" Target="http://pbs.twimg.com/profile_images/989101718037295104/RnavgxFR_normal.jpg" TargetMode="External" /><Relationship Id="rId705" Type="http://schemas.openxmlformats.org/officeDocument/2006/relationships/hyperlink" Target="http://pbs.twimg.com/profile_images/772791731410665472/wEQoc3dl_normal.jpg" TargetMode="External" /><Relationship Id="rId706" Type="http://schemas.openxmlformats.org/officeDocument/2006/relationships/hyperlink" Target="http://pbs.twimg.com/profile_images/643020582188130304/nh8hXpkM_normal.jpg" TargetMode="External" /><Relationship Id="rId707" Type="http://schemas.openxmlformats.org/officeDocument/2006/relationships/hyperlink" Target="http://pbs.twimg.com/profile_images/1019175812627664897/WhLyz-Ec_normal.jpg" TargetMode="External" /><Relationship Id="rId708" Type="http://schemas.openxmlformats.org/officeDocument/2006/relationships/hyperlink" Target="http://pbs.twimg.com/profile_images/777605190035865600/g1OgkAwv_normal.jpg" TargetMode="External" /><Relationship Id="rId709" Type="http://schemas.openxmlformats.org/officeDocument/2006/relationships/hyperlink" Target="http://pbs.twimg.com/profile_images/846387567381663745/ZLmO76i__normal.jpg" TargetMode="External" /><Relationship Id="rId710" Type="http://schemas.openxmlformats.org/officeDocument/2006/relationships/hyperlink" Target="http://pbs.twimg.com/profile_images/941240896451997696/x5a6yojl_normal.jpg" TargetMode="External" /><Relationship Id="rId711" Type="http://schemas.openxmlformats.org/officeDocument/2006/relationships/hyperlink" Target="http://pbs.twimg.com/profile_images/717023999398711296/4BRcXOQD_normal.jpg" TargetMode="External" /><Relationship Id="rId712" Type="http://schemas.openxmlformats.org/officeDocument/2006/relationships/hyperlink" Target="http://pbs.twimg.com/profile_images/884754616029777920/YrtUPQ7g_normal.jpg" TargetMode="External" /><Relationship Id="rId713" Type="http://schemas.openxmlformats.org/officeDocument/2006/relationships/hyperlink" Target="http://pbs.twimg.com/profile_images/1087337562660921345/lXmDwAzf_normal.jpg" TargetMode="External" /><Relationship Id="rId714" Type="http://schemas.openxmlformats.org/officeDocument/2006/relationships/hyperlink" Target="http://pbs.twimg.com/profile_images/1610942452/IBC_normal.jpg" TargetMode="External" /><Relationship Id="rId715" Type="http://schemas.openxmlformats.org/officeDocument/2006/relationships/hyperlink" Target="http://pbs.twimg.com/profile_images/793762977413468160/ETyRjT15_normal.jpg" TargetMode="External" /><Relationship Id="rId716" Type="http://schemas.openxmlformats.org/officeDocument/2006/relationships/hyperlink" Target="http://pbs.twimg.com/profile_images/477439590232358913/xbZaJ1Ms_normal.jpeg" TargetMode="External" /><Relationship Id="rId717" Type="http://schemas.openxmlformats.org/officeDocument/2006/relationships/hyperlink" Target="http://pbs.twimg.com/profile_images/766699081477525504/GzoABI6W_normal.jpg" TargetMode="External" /><Relationship Id="rId718" Type="http://schemas.openxmlformats.org/officeDocument/2006/relationships/hyperlink" Target="http://pbs.twimg.com/profile_images/2429989687/image_normal.jpg" TargetMode="External" /><Relationship Id="rId719" Type="http://schemas.openxmlformats.org/officeDocument/2006/relationships/hyperlink" Target="http://pbs.twimg.com/profile_images/477440204932796419/Ubdok5z2_normal.jpeg" TargetMode="External" /><Relationship Id="rId720" Type="http://schemas.openxmlformats.org/officeDocument/2006/relationships/hyperlink" Target="http://pbs.twimg.com/profile_images/477443424241463296/bKWNQp65_normal.jpeg" TargetMode="External" /><Relationship Id="rId721" Type="http://schemas.openxmlformats.org/officeDocument/2006/relationships/hyperlink" Target="http://pbs.twimg.com/profile_images/1834219958/Romy_web_normal.jpg" TargetMode="External" /><Relationship Id="rId722" Type="http://schemas.openxmlformats.org/officeDocument/2006/relationships/hyperlink" Target="http://pbs.twimg.com/profile_images/1043809751648411648/HeiPDzRk_normal.jpg" TargetMode="External" /><Relationship Id="rId723" Type="http://schemas.openxmlformats.org/officeDocument/2006/relationships/hyperlink" Target="http://pbs.twimg.com/profile_images/2845252081/af938af53db3030872001ee3b1b66b74_normal.png" TargetMode="External" /><Relationship Id="rId724" Type="http://schemas.openxmlformats.org/officeDocument/2006/relationships/hyperlink" Target="http://pbs.twimg.com/profile_images/1076489363918389248/wMXbzwy4_normal.jpg" TargetMode="External" /><Relationship Id="rId725" Type="http://schemas.openxmlformats.org/officeDocument/2006/relationships/hyperlink" Target="http://pbs.twimg.com/profile_images/750702345227501568/-GjKAtau_normal.jpg" TargetMode="External" /><Relationship Id="rId726" Type="http://schemas.openxmlformats.org/officeDocument/2006/relationships/hyperlink" Target="http://pbs.twimg.com/profile_images/987382494751322113/IgCOrEGe_normal.jpg" TargetMode="External" /><Relationship Id="rId727" Type="http://schemas.openxmlformats.org/officeDocument/2006/relationships/hyperlink" Target="http://pbs.twimg.com/profile_images/1067032932123070465/1Jubub_-_normal.jpg" TargetMode="External" /><Relationship Id="rId728" Type="http://schemas.openxmlformats.org/officeDocument/2006/relationships/hyperlink" Target="http://pbs.twimg.com/profile_images/1052311287244283904/PIiPwkfr_normal.jpg" TargetMode="External" /><Relationship Id="rId729" Type="http://schemas.openxmlformats.org/officeDocument/2006/relationships/hyperlink" Target="http://abs.twimg.com/sticky/default_profile_images/default_profile_normal.png" TargetMode="External" /><Relationship Id="rId730" Type="http://schemas.openxmlformats.org/officeDocument/2006/relationships/hyperlink" Target="http://pbs.twimg.com/profile_images/1085669473430847488/KQKL53C2_normal.jpg" TargetMode="External" /><Relationship Id="rId731" Type="http://schemas.openxmlformats.org/officeDocument/2006/relationships/hyperlink" Target="http://pbs.twimg.com/profile_images/3296258792/7852b77f95bc153cf32db2ba07fb879c_normal.jpeg" TargetMode="External" /><Relationship Id="rId732" Type="http://schemas.openxmlformats.org/officeDocument/2006/relationships/hyperlink" Target="http://pbs.twimg.com/profile_images/1078019589290819586/BdViXTbB_normal.jpg" TargetMode="External" /><Relationship Id="rId733" Type="http://schemas.openxmlformats.org/officeDocument/2006/relationships/hyperlink" Target="http://pbs.twimg.com/profile_images/984025408902397953/ufly33dP_normal.jpg" TargetMode="External" /><Relationship Id="rId734" Type="http://schemas.openxmlformats.org/officeDocument/2006/relationships/hyperlink" Target="http://pbs.twimg.com/profile_images/1076613841767796736/ToTG7bpg_normal.jpg" TargetMode="External" /><Relationship Id="rId735" Type="http://schemas.openxmlformats.org/officeDocument/2006/relationships/hyperlink" Target="http://pbs.twimg.com/profile_images/1049632829980758016/mst1fy_e_normal.jpg" TargetMode="External" /><Relationship Id="rId736" Type="http://schemas.openxmlformats.org/officeDocument/2006/relationships/hyperlink" Target="http://pbs.twimg.com/profile_images/982530166676180993/fou0xrKn_normal.jpg" TargetMode="External" /><Relationship Id="rId737" Type="http://schemas.openxmlformats.org/officeDocument/2006/relationships/hyperlink" Target="http://pbs.twimg.com/profile_images/513983068630028288/bZfjdSGT_normal.jpeg" TargetMode="External" /><Relationship Id="rId738" Type="http://schemas.openxmlformats.org/officeDocument/2006/relationships/hyperlink" Target="http://pbs.twimg.com/profile_images/751449557691686912/XemNbw72_normal.jpg" TargetMode="External" /><Relationship Id="rId739" Type="http://schemas.openxmlformats.org/officeDocument/2006/relationships/hyperlink" Target="http://pbs.twimg.com/profile_images/3513354941/24aaffa670e634a7da9a087bfa83abe6_normal.png" TargetMode="External" /><Relationship Id="rId740" Type="http://schemas.openxmlformats.org/officeDocument/2006/relationships/hyperlink" Target="http://pbs.twimg.com/profile_images/1282069722/eightbit-a84b401b-0e66-40d5-bae5-949d5eddd3b9_normal.png" TargetMode="External" /><Relationship Id="rId741" Type="http://schemas.openxmlformats.org/officeDocument/2006/relationships/hyperlink" Target="http://pbs.twimg.com/profile_images/477438671151304705/8XlAQ509_normal.jpeg" TargetMode="External" /><Relationship Id="rId742" Type="http://schemas.openxmlformats.org/officeDocument/2006/relationships/hyperlink" Target="http://pbs.twimg.com/profile_images/1459294703/110711_r21057_p233_normal.jpg" TargetMode="External" /><Relationship Id="rId743" Type="http://schemas.openxmlformats.org/officeDocument/2006/relationships/hyperlink" Target="http://pbs.twimg.com/profile_images/759716817233285120/GCrWMyf__normal.jpg" TargetMode="External" /><Relationship Id="rId744" Type="http://schemas.openxmlformats.org/officeDocument/2006/relationships/hyperlink" Target="http://pbs.twimg.com/profile_images/1087149907582935041/yf6vTvqw_normal.jpg" TargetMode="External" /><Relationship Id="rId745" Type="http://schemas.openxmlformats.org/officeDocument/2006/relationships/hyperlink" Target="http://pbs.twimg.com/profile_images/923983433872920577/coLmvD2z_normal.jpg" TargetMode="External" /><Relationship Id="rId746" Type="http://schemas.openxmlformats.org/officeDocument/2006/relationships/hyperlink" Target="http://pbs.twimg.com/profile_images/887229370108182528/X9fTsiOe_normal.jpg" TargetMode="External" /><Relationship Id="rId747" Type="http://schemas.openxmlformats.org/officeDocument/2006/relationships/hyperlink" Target="http://pbs.twimg.com/profile_images/906742702628159488/H-I6JdRp_normal.jpg" TargetMode="External" /><Relationship Id="rId748" Type="http://schemas.openxmlformats.org/officeDocument/2006/relationships/hyperlink" Target="http://pbs.twimg.com/profile_images/1068765654822596608/1W7LYNRC_normal.jpg" TargetMode="External" /><Relationship Id="rId749" Type="http://schemas.openxmlformats.org/officeDocument/2006/relationships/hyperlink" Target="http://pbs.twimg.com/profile_images/378800000620056856/36ce8fe5afb430b8b3e3fc45a7ffde67_normal.jpeg" TargetMode="External" /><Relationship Id="rId750" Type="http://schemas.openxmlformats.org/officeDocument/2006/relationships/hyperlink" Target="http://pbs.twimg.com/profile_images/1076306874759372800/AzQgbrvq_normal.jpg" TargetMode="External" /><Relationship Id="rId751" Type="http://schemas.openxmlformats.org/officeDocument/2006/relationships/hyperlink" Target="http://pbs.twimg.com/profile_images/733147454757998592/_CmN-q0B_normal.jpg" TargetMode="External" /><Relationship Id="rId752" Type="http://schemas.openxmlformats.org/officeDocument/2006/relationships/hyperlink" Target="http://pbs.twimg.com/profile_images/978913964598980609/W0qPWTV4_normal.jpg" TargetMode="External" /><Relationship Id="rId753" Type="http://schemas.openxmlformats.org/officeDocument/2006/relationships/hyperlink" Target="http://pbs.twimg.com/profile_images/646104515238825984/k7kWxH7H_normal.jpg" TargetMode="External" /><Relationship Id="rId754" Type="http://schemas.openxmlformats.org/officeDocument/2006/relationships/hyperlink" Target="http://pbs.twimg.com/profile_images/766255767766896640/5g_irQrt_normal.jpg" TargetMode="External" /><Relationship Id="rId755" Type="http://schemas.openxmlformats.org/officeDocument/2006/relationships/hyperlink" Target="http://pbs.twimg.com/profile_images/820909632105414657/rCG19lPu_normal.jpg" TargetMode="External" /><Relationship Id="rId756" Type="http://schemas.openxmlformats.org/officeDocument/2006/relationships/hyperlink" Target="http://pbs.twimg.com/profile_images/1035939148199329794/avJf7YSx_normal.jpg" TargetMode="External" /><Relationship Id="rId757" Type="http://schemas.openxmlformats.org/officeDocument/2006/relationships/hyperlink" Target="http://pbs.twimg.com/profile_images/885613313412931584/0qn--91n_normal.jpg" TargetMode="External" /><Relationship Id="rId758" Type="http://schemas.openxmlformats.org/officeDocument/2006/relationships/hyperlink" Target="http://pbs.twimg.com/profile_images/1036180614842527744/BkEZyxDG_normal.jpg" TargetMode="External" /><Relationship Id="rId759" Type="http://schemas.openxmlformats.org/officeDocument/2006/relationships/hyperlink" Target="http://pbs.twimg.com/profile_images/1046815424225202177/wY0lIQFY_normal.jpg" TargetMode="External" /><Relationship Id="rId760" Type="http://schemas.openxmlformats.org/officeDocument/2006/relationships/hyperlink" Target="http://pbs.twimg.com/profile_images/793839490569793536/jKBIMbZP_normal.jpg" TargetMode="External" /><Relationship Id="rId761" Type="http://schemas.openxmlformats.org/officeDocument/2006/relationships/hyperlink" Target="http://pbs.twimg.com/profile_images/840266898373767168/7tNBOQuN_normal.jpg" TargetMode="External" /><Relationship Id="rId762" Type="http://schemas.openxmlformats.org/officeDocument/2006/relationships/hyperlink" Target="http://abs.twimg.com/sticky/default_profile_images/default_profile_normal.png" TargetMode="External" /><Relationship Id="rId763" Type="http://schemas.openxmlformats.org/officeDocument/2006/relationships/hyperlink" Target="http://pbs.twimg.com/profile_images/744506260930760704/NQVnWAgf_normal.jpg" TargetMode="External" /><Relationship Id="rId764" Type="http://schemas.openxmlformats.org/officeDocument/2006/relationships/hyperlink" Target="http://pbs.twimg.com/profile_images/2276476145/syhci9z667uqe9fn0uoo_normal.jpeg" TargetMode="External" /><Relationship Id="rId765" Type="http://schemas.openxmlformats.org/officeDocument/2006/relationships/hyperlink" Target="http://pbs.twimg.com/profile_images/1055208278433652737/IVVibdWe_normal.jpg" TargetMode="External" /><Relationship Id="rId766" Type="http://schemas.openxmlformats.org/officeDocument/2006/relationships/hyperlink" Target="http://pbs.twimg.com/profile_images/623192492029022208/Yx-kbGbI_normal.jpg" TargetMode="External" /><Relationship Id="rId767" Type="http://schemas.openxmlformats.org/officeDocument/2006/relationships/hyperlink" Target="http://pbs.twimg.com/profile_images/1021750757119459328/e0we6gLt_normal.jpg" TargetMode="External" /><Relationship Id="rId768" Type="http://schemas.openxmlformats.org/officeDocument/2006/relationships/hyperlink" Target="http://pbs.twimg.com/profile_images/1080127915839365120/bduw_6vA_normal.jpg" TargetMode="External" /><Relationship Id="rId769" Type="http://schemas.openxmlformats.org/officeDocument/2006/relationships/hyperlink" Target="http://pbs.twimg.com/profile_images/852142549800292352/SvosEyQX_normal.jpg" TargetMode="External" /><Relationship Id="rId770" Type="http://schemas.openxmlformats.org/officeDocument/2006/relationships/hyperlink" Target="http://pbs.twimg.com/profile_images/857976514981355520/QF4t2dPZ_normal.jpg" TargetMode="External" /><Relationship Id="rId771" Type="http://schemas.openxmlformats.org/officeDocument/2006/relationships/hyperlink" Target="http://pbs.twimg.com/profile_images/1017467005748875264/5oTcWo1p_normal.jpg" TargetMode="External" /><Relationship Id="rId772" Type="http://schemas.openxmlformats.org/officeDocument/2006/relationships/hyperlink" Target="http://pbs.twimg.com/profile_images/600586344633540608/n0GI3Rj4_normal.jpg" TargetMode="External" /><Relationship Id="rId773" Type="http://schemas.openxmlformats.org/officeDocument/2006/relationships/hyperlink" Target="http://pbs.twimg.com/profile_images/799210873604763648/fDJafzSX_normal.jpg" TargetMode="External" /><Relationship Id="rId774" Type="http://schemas.openxmlformats.org/officeDocument/2006/relationships/hyperlink" Target="http://pbs.twimg.com/profile_images/992830427088982016/rh9YShtl_normal.jpg" TargetMode="External" /><Relationship Id="rId775" Type="http://schemas.openxmlformats.org/officeDocument/2006/relationships/hyperlink" Target="http://pbs.twimg.com/profile_images/847016533276721152/z9gAkrO5_normal.jpg" TargetMode="External" /><Relationship Id="rId776" Type="http://schemas.openxmlformats.org/officeDocument/2006/relationships/hyperlink" Target="http://pbs.twimg.com/profile_images/1069627240521043968/L4Entt8E_normal.jpg" TargetMode="External" /><Relationship Id="rId777" Type="http://schemas.openxmlformats.org/officeDocument/2006/relationships/hyperlink" Target="http://pbs.twimg.com/profile_images/535812208362795008/YSCi-74h_normal.jpeg" TargetMode="External" /><Relationship Id="rId778" Type="http://schemas.openxmlformats.org/officeDocument/2006/relationships/hyperlink" Target="http://pbs.twimg.com/profile_images/548588979310710785/db08AEmd_normal.jpeg" TargetMode="External" /><Relationship Id="rId779" Type="http://schemas.openxmlformats.org/officeDocument/2006/relationships/hyperlink" Target="http://pbs.twimg.com/profile_images/828637262795653122/frzTH_-9_normal.jpg" TargetMode="External" /><Relationship Id="rId780" Type="http://schemas.openxmlformats.org/officeDocument/2006/relationships/hyperlink" Target="http://pbs.twimg.com/profile_images/1000097471375306752/tpT4ayI6_normal.jpg" TargetMode="External" /><Relationship Id="rId781" Type="http://schemas.openxmlformats.org/officeDocument/2006/relationships/hyperlink" Target="http://pbs.twimg.com/profile_images/442580660591403008/UsaK6C1-_normal.jpeg" TargetMode="External" /><Relationship Id="rId782" Type="http://schemas.openxmlformats.org/officeDocument/2006/relationships/hyperlink" Target="http://pbs.twimg.com/profile_images/2680842524/670d37ad52e65bd3fd63266af8afa0aa_normal.png" TargetMode="External" /><Relationship Id="rId783" Type="http://schemas.openxmlformats.org/officeDocument/2006/relationships/hyperlink" Target="http://abs.twimg.com/sticky/default_profile_images/default_profile_normal.png" TargetMode="External" /><Relationship Id="rId784" Type="http://schemas.openxmlformats.org/officeDocument/2006/relationships/hyperlink" Target="http://pbs.twimg.com/profile_images/963682098614808576/XbhTNDIc_normal.jpg" TargetMode="External" /><Relationship Id="rId785" Type="http://schemas.openxmlformats.org/officeDocument/2006/relationships/hyperlink" Target="http://pbs.twimg.com/profile_images/864883396006354945/kHdwMbU3_normal.jpg" TargetMode="External" /><Relationship Id="rId786" Type="http://schemas.openxmlformats.org/officeDocument/2006/relationships/hyperlink" Target="http://abs.twimg.com/sticky/default_profile_images/default_profile_normal.png" TargetMode="External" /><Relationship Id="rId787" Type="http://schemas.openxmlformats.org/officeDocument/2006/relationships/hyperlink" Target="http://pbs.twimg.com/profile_images/1019316878467129344/d9lyktfy_normal.jpg" TargetMode="External" /><Relationship Id="rId788" Type="http://schemas.openxmlformats.org/officeDocument/2006/relationships/hyperlink" Target="http://pbs.twimg.com/profile_images/3051524219/c767bab24eca22ae4c9d730c72c5a10e_normal.jpeg" TargetMode="External" /><Relationship Id="rId789" Type="http://schemas.openxmlformats.org/officeDocument/2006/relationships/hyperlink" Target="http://pbs.twimg.com/profile_images/1082234387578667008/rFc92G_X_normal.jpg" TargetMode="External" /><Relationship Id="rId790" Type="http://schemas.openxmlformats.org/officeDocument/2006/relationships/hyperlink" Target="http://pbs.twimg.com/profile_images/971716005130055685/zIEVX25Y_normal.jpg" TargetMode="External" /><Relationship Id="rId791" Type="http://schemas.openxmlformats.org/officeDocument/2006/relationships/hyperlink" Target="http://pbs.twimg.com/profile_images/1057570912994766849/EMByqspc_normal.jpg" TargetMode="External" /><Relationship Id="rId792" Type="http://schemas.openxmlformats.org/officeDocument/2006/relationships/hyperlink" Target="http://pbs.twimg.com/profile_images/459310596354109441/7SDvEB0-_normal.jpeg" TargetMode="External" /><Relationship Id="rId793" Type="http://schemas.openxmlformats.org/officeDocument/2006/relationships/hyperlink" Target="http://pbs.twimg.com/profile_images/857019737011781633/Ce19eTKc_normal.jpg" TargetMode="External" /><Relationship Id="rId794" Type="http://schemas.openxmlformats.org/officeDocument/2006/relationships/hyperlink" Target="http://pbs.twimg.com/profile_images/1008797832785092608/paO50ZES_normal.jpg" TargetMode="External" /><Relationship Id="rId795" Type="http://schemas.openxmlformats.org/officeDocument/2006/relationships/hyperlink" Target="http://pbs.twimg.com/profile_images/1475208412/image_normal.jpg" TargetMode="External" /><Relationship Id="rId796" Type="http://schemas.openxmlformats.org/officeDocument/2006/relationships/hyperlink" Target="http://pbs.twimg.com/profile_images/581821098003681280/ym_OIlTB_normal.jpg" TargetMode="External" /><Relationship Id="rId797" Type="http://schemas.openxmlformats.org/officeDocument/2006/relationships/hyperlink" Target="http://pbs.twimg.com/profile_images/1086013423425601536/Uq3tHdGz_normal.jpg" TargetMode="External" /><Relationship Id="rId798" Type="http://schemas.openxmlformats.org/officeDocument/2006/relationships/hyperlink" Target="http://pbs.twimg.com/profile_images/1019429838946492416/o6vs_6CS_normal.jpg" TargetMode="External" /><Relationship Id="rId799" Type="http://schemas.openxmlformats.org/officeDocument/2006/relationships/hyperlink" Target="http://pbs.twimg.com/profile_images/1033246580881670144/sbJAOXao_normal.jpg" TargetMode="External" /><Relationship Id="rId800" Type="http://schemas.openxmlformats.org/officeDocument/2006/relationships/hyperlink" Target="http://pbs.twimg.com/profile_images/1029280158497300480/fA7corG8_normal.jpg" TargetMode="External" /><Relationship Id="rId801" Type="http://schemas.openxmlformats.org/officeDocument/2006/relationships/hyperlink" Target="http://pbs.twimg.com/profile_images/519843521587474433/T41m2pAp_normal.jpeg" TargetMode="External" /><Relationship Id="rId802" Type="http://schemas.openxmlformats.org/officeDocument/2006/relationships/hyperlink" Target="http://pbs.twimg.com/profile_images/1067472695930077185/NsY1ReaL_normal.jpg" TargetMode="External" /><Relationship Id="rId803" Type="http://schemas.openxmlformats.org/officeDocument/2006/relationships/hyperlink" Target="http://pbs.twimg.com/profile_images/1069127329765621760/sa41u2Il_normal.jpg" TargetMode="External" /><Relationship Id="rId804" Type="http://schemas.openxmlformats.org/officeDocument/2006/relationships/hyperlink" Target="http://pbs.twimg.com/profile_images/917702824225574913/WhG9THts_normal.jpg" TargetMode="External" /><Relationship Id="rId805" Type="http://schemas.openxmlformats.org/officeDocument/2006/relationships/hyperlink" Target="http://pbs.twimg.com/profile_images/950293660712816640/8icPxB4n_normal.jpg" TargetMode="External" /><Relationship Id="rId806" Type="http://schemas.openxmlformats.org/officeDocument/2006/relationships/hyperlink" Target="http://pbs.twimg.com/profile_images/1078545052316651520/8fXf1-HV_normal.jpg" TargetMode="External" /><Relationship Id="rId807" Type="http://schemas.openxmlformats.org/officeDocument/2006/relationships/hyperlink" Target="http://pbs.twimg.com/profile_images/727462883748143109/F-f8sAwc_normal.jpg" TargetMode="External" /><Relationship Id="rId808" Type="http://schemas.openxmlformats.org/officeDocument/2006/relationships/hyperlink" Target="http://pbs.twimg.com/profile_images/575342670211497985/gUWiFRLM_normal.jpeg" TargetMode="External" /><Relationship Id="rId809" Type="http://schemas.openxmlformats.org/officeDocument/2006/relationships/hyperlink" Target="http://pbs.twimg.com/profile_images/995962546908786688/WTYlAI7b_normal.jpg" TargetMode="External" /><Relationship Id="rId810" Type="http://schemas.openxmlformats.org/officeDocument/2006/relationships/hyperlink" Target="http://pbs.twimg.com/profile_images/920947785322680320/hm3DVQ0z_normal.jpg" TargetMode="External" /><Relationship Id="rId811" Type="http://schemas.openxmlformats.org/officeDocument/2006/relationships/hyperlink" Target="http://pbs.twimg.com/profile_images/816235260149121024/ziqrtyk8_normal.jpg" TargetMode="External" /><Relationship Id="rId812" Type="http://schemas.openxmlformats.org/officeDocument/2006/relationships/hyperlink" Target="http://pbs.twimg.com/profile_images/3353501640/207dbde09fde4bf2aad7f6e6d1516c2b_normal.jpeg" TargetMode="External" /><Relationship Id="rId813" Type="http://schemas.openxmlformats.org/officeDocument/2006/relationships/hyperlink" Target="http://pbs.twimg.com/profile_images/3227571459/8d38beac7f0cc2be629b02d5ff70e174_normal.jpeg" TargetMode="External" /><Relationship Id="rId814" Type="http://schemas.openxmlformats.org/officeDocument/2006/relationships/hyperlink" Target="http://pbs.twimg.com/profile_images/690590097708814337/LoZE0xsJ_normal.jpg" TargetMode="External" /><Relationship Id="rId815" Type="http://schemas.openxmlformats.org/officeDocument/2006/relationships/hyperlink" Target="http://pbs.twimg.com/profile_images/668390067094888448/w18aCM4M_normal.jpg" TargetMode="External" /><Relationship Id="rId816" Type="http://schemas.openxmlformats.org/officeDocument/2006/relationships/hyperlink" Target="http://pbs.twimg.com/profile_images/877752692734558208/T7g77oQy_normal.jpg" TargetMode="External" /><Relationship Id="rId817" Type="http://schemas.openxmlformats.org/officeDocument/2006/relationships/hyperlink" Target="http://pbs.twimg.com/profile_images/1064796719286767621/IVK5LZqH_normal.jpg" TargetMode="External" /><Relationship Id="rId818" Type="http://schemas.openxmlformats.org/officeDocument/2006/relationships/hyperlink" Target="http://pbs.twimg.com/profile_images/1019628444/JanneJ062010b_normal.jpg" TargetMode="External" /><Relationship Id="rId819" Type="http://schemas.openxmlformats.org/officeDocument/2006/relationships/hyperlink" Target="http://pbs.twimg.com/profile_images/713342382/me_normal.jpg" TargetMode="External" /><Relationship Id="rId820" Type="http://schemas.openxmlformats.org/officeDocument/2006/relationships/hyperlink" Target="http://pbs.twimg.com/profile_images/378800000606670856/912fc86d922894263fdd1ff9a9ab68a8_normal.jpeg" TargetMode="External" /><Relationship Id="rId821" Type="http://schemas.openxmlformats.org/officeDocument/2006/relationships/hyperlink" Target="http://pbs.twimg.com/profile_images/781738931599601664/xyiHWwGv_normal.jpg" TargetMode="External" /><Relationship Id="rId822" Type="http://schemas.openxmlformats.org/officeDocument/2006/relationships/hyperlink" Target="http://pbs.twimg.com/profile_images/720865501241409536/SM5wmIhm_normal.jpg" TargetMode="External" /><Relationship Id="rId823" Type="http://schemas.openxmlformats.org/officeDocument/2006/relationships/hyperlink" Target="http://abs.twimg.com/sticky/default_profile_images/default_profile_normal.png" TargetMode="External" /><Relationship Id="rId824" Type="http://schemas.openxmlformats.org/officeDocument/2006/relationships/hyperlink" Target="http://pbs.twimg.com/profile_images/785526220955848709/9bBpJsRX_normal.jpg" TargetMode="External" /><Relationship Id="rId825" Type="http://schemas.openxmlformats.org/officeDocument/2006/relationships/hyperlink" Target="http://pbs.twimg.com/profile_images/1013731825871704064/eItldjDx_normal.jpg" TargetMode="External" /><Relationship Id="rId826" Type="http://schemas.openxmlformats.org/officeDocument/2006/relationships/hyperlink" Target="http://pbs.twimg.com/profile_images/1076060153831669762/vJlxxtxE_normal.jpg" TargetMode="External" /><Relationship Id="rId827" Type="http://schemas.openxmlformats.org/officeDocument/2006/relationships/hyperlink" Target="http://pbs.twimg.com/profile_images/862591723972767745/tjZnLAAP_normal.jpg" TargetMode="External" /><Relationship Id="rId828" Type="http://schemas.openxmlformats.org/officeDocument/2006/relationships/hyperlink" Target="http://pbs.twimg.com/profile_images/754442521338585088/m_dRHN8h_normal.jpg" TargetMode="External" /><Relationship Id="rId829" Type="http://schemas.openxmlformats.org/officeDocument/2006/relationships/hyperlink" Target="http://pbs.twimg.com/profile_images/1057304603484663809/RpACNa-l_normal.jpg" TargetMode="External" /><Relationship Id="rId830" Type="http://schemas.openxmlformats.org/officeDocument/2006/relationships/hyperlink" Target="http://pbs.twimg.com/profile_images/591994463553232896/MApQ6CLM_normal.jpg" TargetMode="External" /><Relationship Id="rId831" Type="http://schemas.openxmlformats.org/officeDocument/2006/relationships/hyperlink" Target="http://pbs.twimg.com/profile_images/871812417793273856/gK8sBcH7_normal.jpg" TargetMode="External" /><Relationship Id="rId832" Type="http://schemas.openxmlformats.org/officeDocument/2006/relationships/hyperlink" Target="http://pbs.twimg.com/profile_images/1081528847261224960/Nse398c0_normal.jpg" TargetMode="External" /><Relationship Id="rId833" Type="http://schemas.openxmlformats.org/officeDocument/2006/relationships/hyperlink" Target="http://pbs.twimg.com/profile_images/913664998840336384/odzWWIC9_normal.jpg" TargetMode="External" /><Relationship Id="rId834" Type="http://schemas.openxmlformats.org/officeDocument/2006/relationships/hyperlink" Target="http://pbs.twimg.com/profile_images/974919119266091008/i_jHedRE_normal.jpg" TargetMode="External" /><Relationship Id="rId835" Type="http://schemas.openxmlformats.org/officeDocument/2006/relationships/hyperlink" Target="http://pbs.twimg.com/profile_images/1123553922/Ludovic___CMUNE__normal.jpg" TargetMode="External" /><Relationship Id="rId836" Type="http://schemas.openxmlformats.org/officeDocument/2006/relationships/hyperlink" Target="http://pbs.twimg.com/profile_images/997439309778055168/tRUrVGx4_normal.jpg" TargetMode="External" /><Relationship Id="rId837" Type="http://schemas.openxmlformats.org/officeDocument/2006/relationships/hyperlink" Target="http://pbs.twimg.com/profile_images/706868384672124931/t43Yk_YQ_normal.jpg" TargetMode="External" /><Relationship Id="rId838" Type="http://schemas.openxmlformats.org/officeDocument/2006/relationships/hyperlink" Target="http://pbs.twimg.com/profile_images/788047526670766081/TraQSxjX_normal.jpg" TargetMode="External" /><Relationship Id="rId839" Type="http://schemas.openxmlformats.org/officeDocument/2006/relationships/hyperlink" Target="http://pbs.twimg.com/profile_images/1013692240940724224/ptSF7hPA_normal.jpg" TargetMode="External" /><Relationship Id="rId840" Type="http://schemas.openxmlformats.org/officeDocument/2006/relationships/hyperlink" Target="http://pbs.twimg.com/profile_images/550741947388686336/kltgfz2w_normal.jpeg" TargetMode="External" /><Relationship Id="rId841" Type="http://schemas.openxmlformats.org/officeDocument/2006/relationships/hyperlink" Target="http://pbs.twimg.com/profile_images/1983216255/KfW_normal.jpg" TargetMode="External" /><Relationship Id="rId842" Type="http://schemas.openxmlformats.org/officeDocument/2006/relationships/hyperlink" Target="http://pbs.twimg.com/profile_images/882526498795683841/H7CPOuii_normal.jpg" TargetMode="External" /><Relationship Id="rId843" Type="http://schemas.openxmlformats.org/officeDocument/2006/relationships/hyperlink" Target="http://pbs.twimg.com/profile_images/1022123114342301702/uV-xRQPm_normal.jpg" TargetMode="External" /><Relationship Id="rId844" Type="http://schemas.openxmlformats.org/officeDocument/2006/relationships/hyperlink" Target="http://pbs.twimg.com/profile_images/908673415766298624/uWv8pwke_normal.jpg" TargetMode="External" /><Relationship Id="rId845" Type="http://schemas.openxmlformats.org/officeDocument/2006/relationships/hyperlink" Target="http://pbs.twimg.com/profile_images/1037252310014013440/UJChM9wR_normal.jpg" TargetMode="External" /><Relationship Id="rId846" Type="http://schemas.openxmlformats.org/officeDocument/2006/relationships/hyperlink" Target="http://pbs.twimg.com/profile_images/1084626466913116161/sESf0jvG_normal.jpg" TargetMode="External" /><Relationship Id="rId847" Type="http://schemas.openxmlformats.org/officeDocument/2006/relationships/hyperlink" Target="http://pbs.twimg.com/profile_images/1538879395/L1003461_normal.jpg" TargetMode="External" /><Relationship Id="rId848" Type="http://schemas.openxmlformats.org/officeDocument/2006/relationships/hyperlink" Target="http://pbs.twimg.com/profile_images/1074613437181890560/nwVT5oDo_normal.jpg" TargetMode="External" /><Relationship Id="rId849" Type="http://schemas.openxmlformats.org/officeDocument/2006/relationships/hyperlink" Target="http://pbs.twimg.com/profile_images/857142222189457408/GCNu1xC-_normal.jpg" TargetMode="External" /><Relationship Id="rId850" Type="http://schemas.openxmlformats.org/officeDocument/2006/relationships/hyperlink" Target="http://pbs.twimg.com/profile_images/910851323565936640/fVmMTeeJ_normal.jpg" TargetMode="External" /><Relationship Id="rId851" Type="http://schemas.openxmlformats.org/officeDocument/2006/relationships/hyperlink" Target="http://pbs.twimg.com/profile_images/728516894324609025/9h8jqilI_normal.jpg" TargetMode="External" /><Relationship Id="rId852" Type="http://schemas.openxmlformats.org/officeDocument/2006/relationships/hyperlink" Target="http://pbs.twimg.com/profile_images/765946112427646976/Wd739abv_normal.jpg" TargetMode="External" /><Relationship Id="rId853" Type="http://schemas.openxmlformats.org/officeDocument/2006/relationships/hyperlink" Target="http://pbs.twimg.com/profile_images/1066082559988244480/YKSe19cT_normal.jpg" TargetMode="External" /><Relationship Id="rId854" Type="http://schemas.openxmlformats.org/officeDocument/2006/relationships/hyperlink" Target="http://pbs.twimg.com/profile_images/845609243453599744/Hic8HGhR_normal.jpg" TargetMode="External" /><Relationship Id="rId855" Type="http://schemas.openxmlformats.org/officeDocument/2006/relationships/hyperlink" Target="http://pbs.twimg.com/profile_images/873178619530534913/tPGa2H56_normal.jpg" TargetMode="External" /><Relationship Id="rId856" Type="http://schemas.openxmlformats.org/officeDocument/2006/relationships/hyperlink" Target="http://pbs.twimg.com/profile_images/962704887724347394/CV7j0Bs8_normal.jpg" TargetMode="External" /><Relationship Id="rId857" Type="http://schemas.openxmlformats.org/officeDocument/2006/relationships/hyperlink" Target="http://pbs.twimg.com/profile_images/720616444099194880/GfP31VjV_normal.jpg" TargetMode="External" /><Relationship Id="rId858" Type="http://schemas.openxmlformats.org/officeDocument/2006/relationships/hyperlink" Target="http://pbs.twimg.com/profile_images/1083511967963328513/o-Q8XIjQ_normal.jpg" TargetMode="External" /><Relationship Id="rId859" Type="http://schemas.openxmlformats.org/officeDocument/2006/relationships/hyperlink" Target="http://pbs.twimg.com/profile_images/899581768701026306/nQDoyAJa_normal.jpg" TargetMode="External" /><Relationship Id="rId860" Type="http://schemas.openxmlformats.org/officeDocument/2006/relationships/hyperlink" Target="http://pbs.twimg.com/profile_images/1061271368522743810/Zw75GH-u_normal.jpg" TargetMode="External" /><Relationship Id="rId861" Type="http://schemas.openxmlformats.org/officeDocument/2006/relationships/hyperlink" Target="http://pbs.twimg.com/profile_images/486567603909840896/RF3aG1E8_normal.jpeg" TargetMode="External" /><Relationship Id="rId862" Type="http://schemas.openxmlformats.org/officeDocument/2006/relationships/hyperlink" Target="http://pbs.twimg.com/profile_images/692436967687077888/VlFg4Ylo_normal.jpg" TargetMode="External" /><Relationship Id="rId863" Type="http://schemas.openxmlformats.org/officeDocument/2006/relationships/hyperlink" Target="http://pbs.twimg.com/profile_images/652616895326085120/XDaw1ti3_normal.jpg" TargetMode="External" /><Relationship Id="rId864" Type="http://schemas.openxmlformats.org/officeDocument/2006/relationships/hyperlink" Target="http://pbs.twimg.com/profile_images/602199586338250752/ViaJzzw8_normal.jpg" TargetMode="External" /><Relationship Id="rId865" Type="http://schemas.openxmlformats.org/officeDocument/2006/relationships/hyperlink" Target="http://pbs.twimg.com/profile_images/246496588/HIA_09_3_normal.jpg" TargetMode="External" /><Relationship Id="rId866" Type="http://schemas.openxmlformats.org/officeDocument/2006/relationships/hyperlink" Target="http://pbs.twimg.com/profile_images/464548781371822080/5dZw2Q74_normal.jpeg" TargetMode="External" /><Relationship Id="rId867" Type="http://schemas.openxmlformats.org/officeDocument/2006/relationships/hyperlink" Target="http://pbs.twimg.com/profile_images/811152579753312256/6_wPmzHg_normal.jpg" TargetMode="External" /><Relationship Id="rId868" Type="http://schemas.openxmlformats.org/officeDocument/2006/relationships/hyperlink" Target="http://pbs.twimg.com/profile_images/1073330941135863808/tlxUStCg_normal.jpg" TargetMode="External" /><Relationship Id="rId869" Type="http://schemas.openxmlformats.org/officeDocument/2006/relationships/hyperlink" Target="http://pbs.twimg.com/profile_images/623105759954472960/bkoScjMN_normal.jpg" TargetMode="External" /><Relationship Id="rId870" Type="http://schemas.openxmlformats.org/officeDocument/2006/relationships/hyperlink" Target="http://pbs.twimg.com/profile_images/1057202710594883584/cq7b4OqX_normal.jpg" TargetMode="External" /><Relationship Id="rId871" Type="http://schemas.openxmlformats.org/officeDocument/2006/relationships/hyperlink" Target="http://pbs.twimg.com/profile_images/743114590209355776/3zLms4Ys_normal.jpg" TargetMode="External" /><Relationship Id="rId872" Type="http://schemas.openxmlformats.org/officeDocument/2006/relationships/hyperlink" Target="http://pbs.twimg.com/profile_images/768146215703719936/sDOBvaTr_normal.jpg" TargetMode="External" /><Relationship Id="rId873" Type="http://schemas.openxmlformats.org/officeDocument/2006/relationships/hyperlink" Target="http://pbs.twimg.com/profile_images/557828588754329600/7fyzsOm8_normal.jpeg" TargetMode="External" /><Relationship Id="rId874" Type="http://schemas.openxmlformats.org/officeDocument/2006/relationships/hyperlink" Target="http://abs.twimg.com/sticky/default_profile_images/default_profile_normal.png" TargetMode="External" /><Relationship Id="rId875" Type="http://schemas.openxmlformats.org/officeDocument/2006/relationships/hyperlink" Target="http://pbs.twimg.com/profile_images/378800000584852770/256162cd0453809b94900e850dc6809b_normal.png" TargetMode="External" /><Relationship Id="rId876" Type="http://schemas.openxmlformats.org/officeDocument/2006/relationships/hyperlink" Target="http://pbs.twimg.com/profile_images/1384988165/pic_normal.jpg" TargetMode="External" /><Relationship Id="rId877" Type="http://schemas.openxmlformats.org/officeDocument/2006/relationships/hyperlink" Target="http://pbs.twimg.com/profile_images/742999695098777600/8jtRMAxB_normal.jpg" TargetMode="External" /><Relationship Id="rId878" Type="http://schemas.openxmlformats.org/officeDocument/2006/relationships/hyperlink" Target="http://pbs.twimg.com/profile_images/524243823451308034/Q-7M6yoB_normal.jpeg" TargetMode="External" /><Relationship Id="rId879" Type="http://schemas.openxmlformats.org/officeDocument/2006/relationships/hyperlink" Target="http://pbs.twimg.com/profile_images/992989946758684672/f-g4ccC__normal.jpg" TargetMode="External" /><Relationship Id="rId880" Type="http://schemas.openxmlformats.org/officeDocument/2006/relationships/hyperlink" Target="http://pbs.twimg.com/profile_images/939952863345893376/OdT1INkN_normal.jpg" TargetMode="External" /><Relationship Id="rId881" Type="http://schemas.openxmlformats.org/officeDocument/2006/relationships/hyperlink" Target="http://pbs.twimg.com/profile_images/928217471496151040/az3UVjjI_normal.jpg" TargetMode="External" /><Relationship Id="rId882" Type="http://schemas.openxmlformats.org/officeDocument/2006/relationships/hyperlink" Target="http://pbs.twimg.com/profile_images/3095113238/6bcc14d452001227b7520849bb3b9a1c_normal.png" TargetMode="External" /><Relationship Id="rId883" Type="http://schemas.openxmlformats.org/officeDocument/2006/relationships/hyperlink" Target="http://pbs.twimg.com/profile_images/757625746907160576/IzdU5XkV_normal.jpg" TargetMode="External" /><Relationship Id="rId884" Type="http://schemas.openxmlformats.org/officeDocument/2006/relationships/hyperlink" Target="http://pbs.twimg.com/profile_images/1064235369665835008/Ey7qsA0I_normal.jpg" TargetMode="External" /><Relationship Id="rId885" Type="http://schemas.openxmlformats.org/officeDocument/2006/relationships/hyperlink" Target="http://pbs.twimg.com/profile_images/3225628270/b2799e2e1962b7e8fbec6acd985e6510_normal.jpeg" TargetMode="External" /><Relationship Id="rId886" Type="http://schemas.openxmlformats.org/officeDocument/2006/relationships/hyperlink" Target="http://pbs.twimg.com/profile_images/637240653404106752/BXjOrIIS_normal.jpg" TargetMode="External" /><Relationship Id="rId887" Type="http://schemas.openxmlformats.org/officeDocument/2006/relationships/hyperlink" Target="http://pbs.twimg.com/profile_images/891624064011382784/BYK-7Zxq_normal.jpg" TargetMode="External" /><Relationship Id="rId888" Type="http://schemas.openxmlformats.org/officeDocument/2006/relationships/hyperlink" Target="http://pbs.twimg.com/profile_images/988555977371848706/vGpq8s61_normal.jpg" TargetMode="External" /><Relationship Id="rId889" Type="http://schemas.openxmlformats.org/officeDocument/2006/relationships/hyperlink" Target="http://abs.twimg.com/sticky/default_profile_images/default_profile_normal.png" TargetMode="External" /><Relationship Id="rId890" Type="http://schemas.openxmlformats.org/officeDocument/2006/relationships/hyperlink" Target="http://abs.twimg.com/sticky/default_profile_images/default_profile_normal.png" TargetMode="External" /><Relationship Id="rId891" Type="http://schemas.openxmlformats.org/officeDocument/2006/relationships/hyperlink" Target="http://pbs.twimg.com/profile_images/378800000019687101/af77812b0b64d5b139d7ea9823cca8be_normal.jpeg" TargetMode="External" /><Relationship Id="rId892" Type="http://schemas.openxmlformats.org/officeDocument/2006/relationships/hyperlink" Target="http://pbs.twimg.com/profile_images/956034812216791040/n7HmXYpp_normal.jpg" TargetMode="External" /><Relationship Id="rId893" Type="http://schemas.openxmlformats.org/officeDocument/2006/relationships/hyperlink" Target="http://pbs.twimg.com/profile_images/747167011222978560/nfc-lIi1_normal.jpg" TargetMode="External" /><Relationship Id="rId894" Type="http://schemas.openxmlformats.org/officeDocument/2006/relationships/hyperlink" Target="http://pbs.twimg.com/profile_images/878557427892965376/vqxfxElb_normal.jpg" TargetMode="External" /><Relationship Id="rId895" Type="http://schemas.openxmlformats.org/officeDocument/2006/relationships/hyperlink" Target="http://pbs.twimg.com/profile_images/457839866294726656/u-aQ3w9-_normal.jpeg" TargetMode="External" /><Relationship Id="rId896" Type="http://schemas.openxmlformats.org/officeDocument/2006/relationships/hyperlink" Target="http://pbs.twimg.com/profile_images/1061987385439911943/jfAs9KL7_normal.jpg" TargetMode="External" /><Relationship Id="rId897" Type="http://schemas.openxmlformats.org/officeDocument/2006/relationships/hyperlink" Target="http://pbs.twimg.com/profile_images/976406947602759680/XtNZ73ij_normal.jpg" TargetMode="External" /><Relationship Id="rId898" Type="http://schemas.openxmlformats.org/officeDocument/2006/relationships/hyperlink" Target="http://pbs.twimg.com/profile_images/1055481860904701952/jcfQAl6x_normal.jpg" TargetMode="External" /><Relationship Id="rId899" Type="http://schemas.openxmlformats.org/officeDocument/2006/relationships/hyperlink" Target="http://pbs.twimg.com/profile_images/1498313865/image_normal.jpg" TargetMode="External" /><Relationship Id="rId900" Type="http://schemas.openxmlformats.org/officeDocument/2006/relationships/hyperlink" Target="http://pbs.twimg.com/profile_images/854703172841025537/0HaCebN__normal.jpg" TargetMode="External" /><Relationship Id="rId901" Type="http://schemas.openxmlformats.org/officeDocument/2006/relationships/hyperlink" Target="http://pbs.twimg.com/profile_images/1023614657565622272/pUfZw3X0_normal.jpg" TargetMode="External" /><Relationship Id="rId902" Type="http://schemas.openxmlformats.org/officeDocument/2006/relationships/hyperlink" Target="http://pbs.twimg.com/profile_images/702539085416677377/W_6qFMix_normal.png" TargetMode="External" /><Relationship Id="rId903" Type="http://schemas.openxmlformats.org/officeDocument/2006/relationships/hyperlink" Target="http://pbs.twimg.com/profile_images/1052502864076128256/aD46r-eF_normal.jpg" TargetMode="External" /><Relationship Id="rId904" Type="http://schemas.openxmlformats.org/officeDocument/2006/relationships/hyperlink" Target="http://pbs.twimg.com/profile_images/1028745228528885762/aJgIyTt-_normal.jpg" TargetMode="External" /><Relationship Id="rId905" Type="http://schemas.openxmlformats.org/officeDocument/2006/relationships/hyperlink" Target="http://pbs.twimg.com/profile_images/1006210948636397568/sPao2ORa_normal.jpg" TargetMode="External" /><Relationship Id="rId906" Type="http://schemas.openxmlformats.org/officeDocument/2006/relationships/hyperlink" Target="http://pbs.twimg.com/profile_images/909670828543012865/0hPa5TBg_normal.jpg" TargetMode="External" /><Relationship Id="rId907" Type="http://schemas.openxmlformats.org/officeDocument/2006/relationships/hyperlink" Target="http://pbs.twimg.com/profile_images/777868818995699712/nIccnJQv_normal.jpg" TargetMode="External" /><Relationship Id="rId908" Type="http://schemas.openxmlformats.org/officeDocument/2006/relationships/hyperlink" Target="http://pbs.twimg.com/profile_images/980981199450595328/hiMRUdRi_normal.jpg" TargetMode="External" /><Relationship Id="rId909" Type="http://schemas.openxmlformats.org/officeDocument/2006/relationships/hyperlink" Target="http://pbs.twimg.com/profile_images/1084974589036380160/Z1-ZkMT9_normal.jpg" TargetMode="External" /><Relationship Id="rId910" Type="http://schemas.openxmlformats.org/officeDocument/2006/relationships/hyperlink" Target="http://pbs.twimg.com/profile_images/464447130241732608/lV26MDAP_normal.png" TargetMode="External" /><Relationship Id="rId911" Type="http://schemas.openxmlformats.org/officeDocument/2006/relationships/hyperlink" Target="http://pbs.twimg.com/profile_images/979327429817913344/-HoLoyzn_normal.jpg" TargetMode="External" /><Relationship Id="rId912" Type="http://schemas.openxmlformats.org/officeDocument/2006/relationships/hyperlink" Target="http://pbs.twimg.com/profile_images/662194323/twitter_normal.gif" TargetMode="External" /><Relationship Id="rId913" Type="http://schemas.openxmlformats.org/officeDocument/2006/relationships/hyperlink" Target="http://pbs.twimg.com/profile_images/378800000030391282/ad4f3d1d5baa4e61e94c6b0c1a250de5_normal.jpeg" TargetMode="External" /><Relationship Id="rId914" Type="http://schemas.openxmlformats.org/officeDocument/2006/relationships/hyperlink" Target="http://pbs.twimg.com/profile_images/378800000679628965/dbe03e21d3138509bfa15b3d7b4fef50_normal.jpeg" TargetMode="External" /><Relationship Id="rId915" Type="http://schemas.openxmlformats.org/officeDocument/2006/relationships/hyperlink" Target="http://pbs.twimg.com/profile_images/535756069293654017/praLaoaY_normal.jpeg" TargetMode="External" /><Relationship Id="rId916" Type="http://schemas.openxmlformats.org/officeDocument/2006/relationships/hyperlink" Target="http://pbs.twimg.com/profile_images/1036514703403569152/kYPpuNay_normal.jpg" TargetMode="External" /><Relationship Id="rId917" Type="http://schemas.openxmlformats.org/officeDocument/2006/relationships/hyperlink" Target="http://pbs.twimg.com/profile_images/651431871054614528/hPDEtyJZ_normal.jpg" TargetMode="External" /><Relationship Id="rId918" Type="http://schemas.openxmlformats.org/officeDocument/2006/relationships/hyperlink" Target="http://pbs.twimg.com/profile_images/510157850174586880/OYspi45M_normal.jpeg" TargetMode="External" /><Relationship Id="rId919" Type="http://schemas.openxmlformats.org/officeDocument/2006/relationships/hyperlink" Target="http://pbs.twimg.com/profile_images/1034144028386779136/jOY5cWBR_normal.jpg" TargetMode="External" /><Relationship Id="rId920" Type="http://schemas.openxmlformats.org/officeDocument/2006/relationships/hyperlink" Target="http://pbs.twimg.com/profile_images/486271863220215809/8iapFZJO_normal.jpeg" TargetMode="External" /><Relationship Id="rId921" Type="http://schemas.openxmlformats.org/officeDocument/2006/relationships/hyperlink" Target="http://pbs.twimg.com/profile_images/981981022056165376/keQTS5OS_normal.jpg" TargetMode="External" /><Relationship Id="rId922" Type="http://schemas.openxmlformats.org/officeDocument/2006/relationships/hyperlink" Target="https://twitter.com/_houseofbb" TargetMode="External" /><Relationship Id="rId923" Type="http://schemas.openxmlformats.org/officeDocument/2006/relationships/hyperlink" Target="https://twitter.com/tsystemscom" TargetMode="External" /><Relationship Id="rId924" Type="http://schemas.openxmlformats.org/officeDocument/2006/relationships/hyperlink" Target="https://twitter.com/akreye" TargetMode="External" /><Relationship Id="rId925" Type="http://schemas.openxmlformats.org/officeDocument/2006/relationships/hyperlink" Target="https://twitter.com/dehubinitiative" TargetMode="External" /><Relationship Id="rId926" Type="http://schemas.openxmlformats.org/officeDocument/2006/relationships/hyperlink" Target="https://twitter.com/bmwi_bund" TargetMode="External" /><Relationship Id="rId927" Type="http://schemas.openxmlformats.org/officeDocument/2006/relationships/hyperlink" Target="https://twitter.com/rachelbotsman" TargetMode="External" /><Relationship Id="rId928" Type="http://schemas.openxmlformats.org/officeDocument/2006/relationships/hyperlink" Target="https://twitter.com/steffidld" TargetMode="External" /><Relationship Id="rId929" Type="http://schemas.openxmlformats.org/officeDocument/2006/relationships/hyperlink" Target="https://twitter.com/woodstock3" TargetMode="External" /><Relationship Id="rId930" Type="http://schemas.openxmlformats.org/officeDocument/2006/relationships/hyperlink" Target="https://twitter.com/yanapeel" TargetMode="External" /><Relationship Id="rId931" Type="http://schemas.openxmlformats.org/officeDocument/2006/relationships/hyperlink" Target="https://twitter.com/katharinagrosse" TargetMode="External" /><Relationship Id="rId932" Type="http://schemas.openxmlformats.org/officeDocument/2006/relationships/hyperlink" Target="https://twitter.com/alueducation" TargetMode="External" /><Relationship Id="rId933" Type="http://schemas.openxmlformats.org/officeDocument/2006/relationships/hyperlink" Target="https://twitter.com/fredswaniker" TargetMode="External" /><Relationship Id="rId934" Type="http://schemas.openxmlformats.org/officeDocument/2006/relationships/hyperlink" Target="https://twitter.com/munsecconf" TargetMode="External" /><Relationship Id="rId935" Type="http://schemas.openxmlformats.org/officeDocument/2006/relationships/hyperlink" Target="https://twitter.com/econoscribe" TargetMode="External" /><Relationship Id="rId936" Type="http://schemas.openxmlformats.org/officeDocument/2006/relationships/hyperlink" Target="https://twitter.com/ischinger" TargetMode="External" /><Relationship Id="rId937" Type="http://schemas.openxmlformats.org/officeDocument/2006/relationships/hyperlink" Target="https://twitter.com/p7s1group" TargetMode="External" /><Relationship Id="rId938" Type="http://schemas.openxmlformats.org/officeDocument/2006/relationships/hyperlink" Target="https://twitter.com/rga" TargetMode="External" /><Relationship Id="rId939" Type="http://schemas.openxmlformats.org/officeDocument/2006/relationships/hyperlink" Target="https://twitter.com/changeling_1" TargetMode="External" /><Relationship Id="rId940" Type="http://schemas.openxmlformats.org/officeDocument/2006/relationships/hyperlink" Target="https://twitter.com/bill_gross" TargetMode="External" /><Relationship Id="rId941" Type="http://schemas.openxmlformats.org/officeDocument/2006/relationships/hyperlink" Target="https://twitter.com/gpalfinger" TargetMode="External" /><Relationship Id="rId942" Type="http://schemas.openxmlformats.org/officeDocument/2006/relationships/hyperlink" Target="https://twitter.com/werner" TargetMode="External" /><Relationship Id="rId943" Type="http://schemas.openxmlformats.org/officeDocument/2006/relationships/hyperlink" Target="https://twitter.com/emundogmbh" TargetMode="External" /><Relationship Id="rId944" Type="http://schemas.openxmlformats.org/officeDocument/2006/relationships/hyperlink" Target="https://twitter.com/echtzeitreise" TargetMode="External" /><Relationship Id="rId945" Type="http://schemas.openxmlformats.org/officeDocument/2006/relationships/hyperlink" Target="https://twitter.com/hawarhelp" TargetMode="External" /><Relationship Id="rId946" Type="http://schemas.openxmlformats.org/officeDocument/2006/relationships/hyperlink" Target="https://twitter.com/samuelward_" TargetMode="External" /><Relationship Id="rId947" Type="http://schemas.openxmlformats.org/officeDocument/2006/relationships/hyperlink" Target="https://twitter.com/profgalloway" TargetMode="External" /><Relationship Id="rId948" Type="http://schemas.openxmlformats.org/officeDocument/2006/relationships/hyperlink" Target="https://twitter.com/clintvs" TargetMode="External" /><Relationship Id="rId949" Type="http://schemas.openxmlformats.org/officeDocument/2006/relationships/hyperlink" Target="https://twitter.com/mottefred" TargetMode="External" /><Relationship Id="rId950" Type="http://schemas.openxmlformats.org/officeDocument/2006/relationships/hyperlink" Target="https://twitter.com/signoffparis" TargetMode="External" /><Relationship Id="rId951" Type="http://schemas.openxmlformats.org/officeDocument/2006/relationships/hyperlink" Target="https://twitter.com/ericscherer" TargetMode="External" /><Relationship Id="rId952" Type="http://schemas.openxmlformats.org/officeDocument/2006/relationships/hyperlink" Target="https://twitter.com/fzuhrt" TargetMode="External" /><Relationship Id="rId953" Type="http://schemas.openxmlformats.org/officeDocument/2006/relationships/hyperlink" Target="https://twitter.com/akr" TargetMode="External" /><Relationship Id="rId954" Type="http://schemas.openxmlformats.org/officeDocument/2006/relationships/hyperlink" Target="https://twitter.com/flixrisk" TargetMode="External" /><Relationship Id="rId955" Type="http://schemas.openxmlformats.org/officeDocument/2006/relationships/hyperlink" Target="https://twitter.com/rohitshorey" TargetMode="External" /><Relationship Id="rId956" Type="http://schemas.openxmlformats.org/officeDocument/2006/relationships/hyperlink" Target="https://twitter.com/pantaloni75" TargetMode="External" /><Relationship Id="rId957" Type="http://schemas.openxmlformats.org/officeDocument/2006/relationships/hyperlink" Target="https://twitter.com/suzehaworth" TargetMode="External" /><Relationship Id="rId958" Type="http://schemas.openxmlformats.org/officeDocument/2006/relationships/hyperlink" Target="https://twitter.com/base_campberlin" TargetMode="External" /><Relationship Id="rId959" Type="http://schemas.openxmlformats.org/officeDocument/2006/relationships/hyperlink" Target="https://twitter.com/telefonica_de" TargetMode="External" /><Relationship Id="rId960" Type="http://schemas.openxmlformats.org/officeDocument/2006/relationships/hyperlink" Target="https://twitter.com/hansensabine" TargetMode="External" /><Relationship Id="rId961" Type="http://schemas.openxmlformats.org/officeDocument/2006/relationships/hyperlink" Target="https://twitter.com/annett" TargetMode="External" /><Relationship Id="rId962" Type="http://schemas.openxmlformats.org/officeDocument/2006/relationships/hyperlink" Target="https://twitter.com/gabized" TargetMode="External" /><Relationship Id="rId963" Type="http://schemas.openxmlformats.org/officeDocument/2006/relationships/hyperlink" Target="https://twitter.com/petrajenner" TargetMode="External" /><Relationship Id="rId964" Type="http://schemas.openxmlformats.org/officeDocument/2006/relationships/hyperlink" Target="https://twitter.com/tijenonaran" TargetMode="External" /><Relationship Id="rId965" Type="http://schemas.openxmlformats.org/officeDocument/2006/relationships/hyperlink" Target="https://twitter.com/sujeetpi" TargetMode="External" /><Relationship Id="rId966" Type="http://schemas.openxmlformats.org/officeDocument/2006/relationships/hyperlink" Target="https://twitter.com/gerhardkuerner" TargetMode="External" /><Relationship Id="rId967" Type="http://schemas.openxmlformats.org/officeDocument/2006/relationships/hyperlink" Target="https://twitter.com/t" TargetMode="External" /><Relationship Id="rId968" Type="http://schemas.openxmlformats.org/officeDocument/2006/relationships/hyperlink" Target="https://twitter.com/paolofabrizio71" TargetMode="External" /><Relationship Id="rId969" Type="http://schemas.openxmlformats.org/officeDocument/2006/relationships/hyperlink" Target="https://twitter.com/dldconference" TargetMode="External" /><Relationship Id="rId970" Type="http://schemas.openxmlformats.org/officeDocument/2006/relationships/hyperlink" Target="https://twitter.com/wnsgh9405" TargetMode="External" /><Relationship Id="rId971" Type="http://schemas.openxmlformats.org/officeDocument/2006/relationships/hyperlink" Target="https://twitter.com/handelsblatt" TargetMode="External" /><Relationship Id="rId972" Type="http://schemas.openxmlformats.org/officeDocument/2006/relationships/hyperlink" Target="https://twitter.com/alexdemling" TargetMode="External" /><Relationship Id="rId973" Type="http://schemas.openxmlformats.org/officeDocument/2006/relationships/hyperlink" Target="https://twitter.com/andreasofthings" TargetMode="External" /><Relationship Id="rId974" Type="http://schemas.openxmlformats.org/officeDocument/2006/relationships/hyperlink" Target="https://twitter.com/shamy786" TargetMode="External" /><Relationship Id="rId975" Type="http://schemas.openxmlformats.org/officeDocument/2006/relationships/hyperlink" Target="https://twitter.com/rollidriver" TargetMode="External" /><Relationship Id="rId976" Type="http://schemas.openxmlformats.org/officeDocument/2006/relationships/hyperlink" Target="https://twitter.com/anujpm" TargetMode="External" /><Relationship Id="rId977" Type="http://schemas.openxmlformats.org/officeDocument/2006/relationships/hyperlink" Target="https://twitter.com/happel" TargetMode="External" /><Relationship Id="rId978" Type="http://schemas.openxmlformats.org/officeDocument/2006/relationships/hyperlink" Target="https://twitter.com/up_nord" TargetMode="External" /><Relationship Id="rId979" Type="http://schemas.openxmlformats.org/officeDocument/2006/relationships/hyperlink" Target="https://twitter.com/holgerschmidt" TargetMode="External" /><Relationship Id="rId980" Type="http://schemas.openxmlformats.org/officeDocument/2006/relationships/hyperlink" Target="https://twitter.com/gidingayri" TargetMode="External" /><Relationship Id="rId981" Type="http://schemas.openxmlformats.org/officeDocument/2006/relationships/hyperlink" Target="https://twitter.com/mirjam_stegherr" TargetMode="External" /><Relationship Id="rId982" Type="http://schemas.openxmlformats.org/officeDocument/2006/relationships/hyperlink" Target="https://twitter.com/peteraltmaier" TargetMode="External" /><Relationship Id="rId983" Type="http://schemas.openxmlformats.org/officeDocument/2006/relationships/hyperlink" Target="https://twitter.com/gruenderszene" TargetMode="External" /><Relationship Id="rId984" Type="http://schemas.openxmlformats.org/officeDocument/2006/relationships/hyperlink" Target="https://twitter.com/onetoone_de" TargetMode="External" /><Relationship Id="rId985" Type="http://schemas.openxmlformats.org/officeDocument/2006/relationships/hyperlink" Target="https://twitter.com/bmz_bund" TargetMode="External" /><Relationship Id="rId986" Type="http://schemas.openxmlformats.org/officeDocument/2006/relationships/hyperlink" Target="https://twitter.com/killersteff" TargetMode="External" /><Relationship Id="rId987" Type="http://schemas.openxmlformats.org/officeDocument/2006/relationships/hyperlink" Target="https://twitter.com/ibcmuenchen" TargetMode="External" /><Relationship Id="rId988" Type="http://schemas.openxmlformats.org/officeDocument/2006/relationships/hyperlink" Target="https://twitter.com/text100de" TargetMode="External" /><Relationship Id="rId989" Type="http://schemas.openxmlformats.org/officeDocument/2006/relationships/hyperlink" Target="https://twitter.com/faz_net" TargetMode="External" /><Relationship Id="rId990" Type="http://schemas.openxmlformats.org/officeDocument/2006/relationships/hyperlink" Target="https://twitter.com/vierzueinser" TargetMode="External" /><Relationship Id="rId991" Type="http://schemas.openxmlformats.org/officeDocument/2006/relationships/hyperlink" Target="https://twitter.com/thiemoheeg" TargetMode="External" /><Relationship Id="rId992" Type="http://schemas.openxmlformats.org/officeDocument/2006/relationships/hyperlink" Target="https://twitter.com/faz_wirtschaft" TargetMode="External" /><Relationship Id="rId993" Type="http://schemas.openxmlformats.org/officeDocument/2006/relationships/hyperlink" Target="https://twitter.com/faz_finance" TargetMode="External" /><Relationship Id="rId994" Type="http://schemas.openxmlformats.org/officeDocument/2006/relationships/hyperlink" Target="https://twitter.com/stuehm" TargetMode="External" /><Relationship Id="rId995" Type="http://schemas.openxmlformats.org/officeDocument/2006/relationships/hyperlink" Target="https://twitter.com/donatoci" TargetMode="External" /><Relationship Id="rId996" Type="http://schemas.openxmlformats.org/officeDocument/2006/relationships/hyperlink" Target="https://twitter.com/czoeps" TargetMode="External" /><Relationship Id="rId997" Type="http://schemas.openxmlformats.org/officeDocument/2006/relationships/hyperlink" Target="https://twitter.com/thomasseidler4" TargetMode="External" /><Relationship Id="rId998" Type="http://schemas.openxmlformats.org/officeDocument/2006/relationships/hyperlink" Target="https://twitter.com/singhyuvraj" TargetMode="External" /><Relationship Id="rId999" Type="http://schemas.openxmlformats.org/officeDocument/2006/relationships/hyperlink" Target="https://twitter.com/l2_digital" TargetMode="External" /><Relationship Id="rId1000" Type="http://schemas.openxmlformats.org/officeDocument/2006/relationships/hyperlink" Target="https://twitter.com/actualicia" TargetMode="External" /><Relationship Id="rId1001" Type="http://schemas.openxmlformats.org/officeDocument/2006/relationships/hyperlink" Target="https://twitter.com/assanepdx" TargetMode="External" /><Relationship Id="rId1002" Type="http://schemas.openxmlformats.org/officeDocument/2006/relationships/hyperlink" Target="https://twitter.com/investors_life" TargetMode="External" /><Relationship Id="rId1003" Type="http://schemas.openxmlformats.org/officeDocument/2006/relationships/hyperlink" Target="https://twitter.com/wangche86322343" TargetMode="External" /><Relationship Id="rId1004" Type="http://schemas.openxmlformats.org/officeDocument/2006/relationships/hyperlink" Target="https://twitter.com/hddoger" TargetMode="External" /><Relationship Id="rId1005" Type="http://schemas.openxmlformats.org/officeDocument/2006/relationships/hyperlink" Target="https://twitter.com/annkristin_s_" TargetMode="External" /><Relationship Id="rId1006" Type="http://schemas.openxmlformats.org/officeDocument/2006/relationships/hyperlink" Target="https://twitter.com/annewill" TargetMode="External" /><Relationship Id="rId1007" Type="http://schemas.openxmlformats.org/officeDocument/2006/relationships/hyperlink" Target="https://twitter.com/135sara" TargetMode="External" /><Relationship Id="rId1008" Type="http://schemas.openxmlformats.org/officeDocument/2006/relationships/hyperlink" Target="https://twitter.com/statistikvirtuo" TargetMode="External" /><Relationship Id="rId1009" Type="http://schemas.openxmlformats.org/officeDocument/2006/relationships/hyperlink" Target="https://twitter.com/hermannarnold" TargetMode="External" /><Relationship Id="rId1010" Type="http://schemas.openxmlformats.org/officeDocument/2006/relationships/hyperlink" Target="https://twitter.com/janinakugel" TargetMode="External" /><Relationship Id="rId1011" Type="http://schemas.openxmlformats.org/officeDocument/2006/relationships/hyperlink" Target="https://twitter.com/hanjo_gergs" TargetMode="External" /><Relationship Id="rId1012" Type="http://schemas.openxmlformats.org/officeDocument/2006/relationships/hyperlink" Target="https://twitter.com/facebook" TargetMode="External" /><Relationship Id="rId1013" Type="http://schemas.openxmlformats.org/officeDocument/2006/relationships/hyperlink" Target="https://twitter.com/ard" TargetMode="External" /><Relationship Id="rId1014" Type="http://schemas.openxmlformats.org/officeDocument/2006/relationships/hyperlink" Target="https://twitter.com/faznet" TargetMode="External" /><Relationship Id="rId1015" Type="http://schemas.openxmlformats.org/officeDocument/2006/relationships/hyperlink" Target="https://twitter.com/sherylsandberg" TargetMode="External" /><Relationship Id="rId1016" Type="http://schemas.openxmlformats.org/officeDocument/2006/relationships/hyperlink" Target="https://twitter.com/andreasboes" TargetMode="External" /><Relationship Id="rId1017" Type="http://schemas.openxmlformats.org/officeDocument/2006/relationships/hyperlink" Target="https://twitter.com/judithmwilliams" TargetMode="External" /><Relationship Id="rId1018" Type="http://schemas.openxmlformats.org/officeDocument/2006/relationships/hyperlink" Target="https://twitter.com/rodoprawo" TargetMode="External" /><Relationship Id="rId1019" Type="http://schemas.openxmlformats.org/officeDocument/2006/relationships/hyperlink" Target="https://twitter.com/meinmittelstand" TargetMode="External" /><Relationship Id="rId1020" Type="http://schemas.openxmlformats.org/officeDocument/2006/relationships/hyperlink" Target="https://twitter.com/syakirharis25" TargetMode="External" /><Relationship Id="rId1021" Type="http://schemas.openxmlformats.org/officeDocument/2006/relationships/hyperlink" Target="https://twitter.com/hansamann" TargetMode="External" /><Relationship Id="rId1022" Type="http://schemas.openxmlformats.org/officeDocument/2006/relationships/hyperlink" Target="https://twitter.com/burtonlee" TargetMode="External" /><Relationship Id="rId1023" Type="http://schemas.openxmlformats.org/officeDocument/2006/relationships/hyperlink" Target="https://twitter.com/jamierusso" TargetMode="External" /><Relationship Id="rId1024" Type="http://schemas.openxmlformats.org/officeDocument/2006/relationships/hyperlink" Target="https://twitter.com/baldoitaly" TargetMode="External" /><Relationship Id="rId1025" Type="http://schemas.openxmlformats.org/officeDocument/2006/relationships/hyperlink" Target="https://twitter.com/scribit_design" TargetMode="External" /><Relationship Id="rId1026" Type="http://schemas.openxmlformats.org/officeDocument/2006/relationships/hyperlink" Target="https://twitter.com/jhernanper" TargetMode="External" /><Relationship Id="rId1027" Type="http://schemas.openxmlformats.org/officeDocument/2006/relationships/hyperlink" Target="https://twitter.com/seproh" TargetMode="External" /><Relationship Id="rId1028" Type="http://schemas.openxmlformats.org/officeDocument/2006/relationships/hyperlink" Target="https://twitter.com/ramezi" TargetMode="External" /><Relationship Id="rId1029" Type="http://schemas.openxmlformats.org/officeDocument/2006/relationships/hyperlink" Target="https://twitter.com/sharmars003" TargetMode="External" /><Relationship Id="rId1030" Type="http://schemas.openxmlformats.org/officeDocument/2006/relationships/hyperlink" Target="https://twitter.com/ajkeen" TargetMode="External" /><Relationship Id="rId1031" Type="http://schemas.openxmlformats.org/officeDocument/2006/relationships/hyperlink" Target="https://twitter.com/paragkhanna" TargetMode="External" /><Relationship Id="rId1032" Type="http://schemas.openxmlformats.org/officeDocument/2006/relationships/hyperlink" Target="https://twitter.com/mw_readwrite" TargetMode="External" /><Relationship Id="rId1033" Type="http://schemas.openxmlformats.org/officeDocument/2006/relationships/hyperlink" Target="https://twitter.com/ikarabasz" TargetMode="External" /><Relationship Id="rId1034" Type="http://schemas.openxmlformats.org/officeDocument/2006/relationships/hyperlink" Target="https://twitter.com/duncancmartin" TargetMode="External" /><Relationship Id="rId1035" Type="http://schemas.openxmlformats.org/officeDocument/2006/relationships/hyperlink" Target="https://twitter.com/artuskg" TargetMode="External" /><Relationship Id="rId1036" Type="http://schemas.openxmlformats.org/officeDocument/2006/relationships/hyperlink" Target="https://twitter.com/kaibaumgartner" TargetMode="External" /><Relationship Id="rId1037" Type="http://schemas.openxmlformats.org/officeDocument/2006/relationships/hyperlink" Target="https://twitter.com/ersinsny" TargetMode="External" /><Relationship Id="rId1038" Type="http://schemas.openxmlformats.org/officeDocument/2006/relationships/hyperlink" Target="https://twitter.com/expertpeer" TargetMode="External" /><Relationship Id="rId1039" Type="http://schemas.openxmlformats.org/officeDocument/2006/relationships/hyperlink" Target="https://twitter.com/drnic1" TargetMode="External" /><Relationship Id="rId1040" Type="http://schemas.openxmlformats.org/officeDocument/2006/relationships/hyperlink" Target="https://twitter.com/aagave" TargetMode="External" /><Relationship Id="rId1041" Type="http://schemas.openxmlformats.org/officeDocument/2006/relationships/hyperlink" Target="https://twitter.com/dellis52426813" TargetMode="External" /><Relationship Id="rId1042" Type="http://schemas.openxmlformats.org/officeDocument/2006/relationships/hyperlink" Target="https://twitter.com/quizbold" TargetMode="External" /><Relationship Id="rId1043" Type="http://schemas.openxmlformats.org/officeDocument/2006/relationships/hyperlink" Target="https://twitter.com/tontxita" TargetMode="External" /><Relationship Id="rId1044" Type="http://schemas.openxmlformats.org/officeDocument/2006/relationships/hyperlink" Target="https://twitter.com/johannaxmaria" TargetMode="External" /><Relationship Id="rId1045" Type="http://schemas.openxmlformats.org/officeDocument/2006/relationships/hyperlink" Target="https://twitter.com/ankitib" TargetMode="External" /><Relationship Id="rId1046" Type="http://schemas.openxmlformats.org/officeDocument/2006/relationships/hyperlink" Target="https://twitter.com/ameliatigg" TargetMode="External" /><Relationship Id="rId1047" Type="http://schemas.openxmlformats.org/officeDocument/2006/relationships/hyperlink" Target="https://twitter.com/abdiomartv" TargetMode="External" /><Relationship Id="rId1048" Type="http://schemas.openxmlformats.org/officeDocument/2006/relationships/hyperlink" Target="https://twitter.com/_hilonet" TargetMode="External" /><Relationship Id="rId1049" Type="http://schemas.openxmlformats.org/officeDocument/2006/relationships/hyperlink" Target="https://twitter.com/wfpinnovation" TargetMode="External" /><Relationship Id="rId1050" Type="http://schemas.openxmlformats.org/officeDocument/2006/relationships/hyperlink" Target="https://twitter.com/opheliaderoy" TargetMode="External" /><Relationship Id="rId1051" Type="http://schemas.openxmlformats.org/officeDocument/2006/relationships/hyperlink" Target="https://twitter.com/infoeco" TargetMode="External" /><Relationship Id="rId1052" Type="http://schemas.openxmlformats.org/officeDocument/2006/relationships/hyperlink" Target="https://twitter.com/biotopiamuseum" TargetMode="External" /><Relationship Id="rId1053" Type="http://schemas.openxmlformats.org/officeDocument/2006/relationships/hyperlink" Target="https://twitter.com/ninamoellers" TargetMode="External" /><Relationship Id="rId1054" Type="http://schemas.openxmlformats.org/officeDocument/2006/relationships/hyperlink" Target="https://twitter.com/andrewmorrisuk" TargetMode="External" /><Relationship Id="rId1055" Type="http://schemas.openxmlformats.org/officeDocument/2006/relationships/hyperlink" Target="https://twitter.com/cabdeplage" TargetMode="External" /><Relationship Id="rId1056" Type="http://schemas.openxmlformats.org/officeDocument/2006/relationships/hyperlink" Target="https://twitter.com/akumamon2" TargetMode="External" /><Relationship Id="rId1057" Type="http://schemas.openxmlformats.org/officeDocument/2006/relationships/hyperlink" Target="https://twitter.com/kroker" TargetMode="External" /><Relationship Id="rId1058" Type="http://schemas.openxmlformats.org/officeDocument/2006/relationships/hyperlink" Target="https://twitter.com/osk_germany" TargetMode="External" /><Relationship Id="rId1059" Type="http://schemas.openxmlformats.org/officeDocument/2006/relationships/hyperlink" Target="https://twitter.com/kimjs_coffee" TargetMode="External" /><Relationship Id="rId1060" Type="http://schemas.openxmlformats.org/officeDocument/2006/relationships/hyperlink" Target="https://twitter.com/alles_anna" TargetMode="External" /><Relationship Id="rId1061" Type="http://schemas.openxmlformats.org/officeDocument/2006/relationships/hyperlink" Target="https://twitter.com/dendrola_gue" TargetMode="External" /><Relationship Id="rId1062" Type="http://schemas.openxmlformats.org/officeDocument/2006/relationships/hyperlink" Target="https://twitter.com/openexchange" TargetMode="External" /><Relationship Id="rId1063" Type="http://schemas.openxmlformats.org/officeDocument/2006/relationships/hyperlink" Target="https://twitter.com/id4me_org" TargetMode="External" /><Relationship Id="rId1064" Type="http://schemas.openxmlformats.org/officeDocument/2006/relationships/hyperlink" Target="https://twitter.com/inspiringfifty" TargetMode="External" /><Relationship Id="rId1065" Type="http://schemas.openxmlformats.org/officeDocument/2006/relationships/hyperlink" Target="https://twitter.com/hrfortmann" TargetMode="External" /><Relationship Id="rId1066" Type="http://schemas.openxmlformats.org/officeDocument/2006/relationships/hyperlink" Target="https://twitter.com/binita_mp" TargetMode="External" /><Relationship Id="rId1067" Type="http://schemas.openxmlformats.org/officeDocument/2006/relationships/hyperlink" Target="https://twitter.com/robertoagodinez" TargetMode="External" /><Relationship Id="rId1068" Type="http://schemas.openxmlformats.org/officeDocument/2006/relationships/hyperlink" Target="https://twitter.com/evanspiegel" TargetMode="External" /><Relationship Id="rId1069" Type="http://schemas.openxmlformats.org/officeDocument/2006/relationships/hyperlink" Target="https://twitter.com/babun1515" TargetMode="External" /><Relationship Id="rId1070" Type="http://schemas.openxmlformats.org/officeDocument/2006/relationships/hyperlink" Target="https://twitter.com/reginakoerner" TargetMode="External" /><Relationship Id="rId1071" Type="http://schemas.openxmlformats.org/officeDocument/2006/relationships/hyperlink" Target="https://twitter.com/edu_spano" TargetMode="External" /><Relationship Id="rId1072" Type="http://schemas.openxmlformats.org/officeDocument/2006/relationships/hyperlink" Target="https://twitter.com/bcn_digital" TargetMode="External" /><Relationship Id="rId1073" Type="http://schemas.openxmlformats.org/officeDocument/2006/relationships/hyperlink" Target="https://twitter.com/francesca_bria" TargetMode="External" /><Relationship Id="rId1074" Type="http://schemas.openxmlformats.org/officeDocument/2006/relationships/hyperlink" Target="https://twitter.com/nothing_to_add" TargetMode="External" /><Relationship Id="rId1075" Type="http://schemas.openxmlformats.org/officeDocument/2006/relationships/hyperlink" Target="https://twitter.com/digitalnaiv" TargetMode="External" /><Relationship Id="rId1076" Type="http://schemas.openxmlformats.org/officeDocument/2006/relationships/hyperlink" Target="https://twitter.com/siamacalexander" TargetMode="External" /><Relationship Id="rId1077" Type="http://schemas.openxmlformats.org/officeDocument/2006/relationships/hyperlink" Target="https://twitter.com/mpenae_2" TargetMode="External" /><Relationship Id="rId1078" Type="http://schemas.openxmlformats.org/officeDocument/2006/relationships/hyperlink" Target="https://twitter.com/mkdirecto" TargetMode="External" /><Relationship Id="rId1079" Type="http://schemas.openxmlformats.org/officeDocument/2006/relationships/hyperlink" Target="https://twitter.com/r1b1vraevgogir3" TargetMode="External" /><Relationship Id="rId1080" Type="http://schemas.openxmlformats.org/officeDocument/2006/relationships/hyperlink" Target="https://twitter.com/jpiedrahita" TargetMode="External" /><Relationship Id="rId1081" Type="http://schemas.openxmlformats.org/officeDocument/2006/relationships/hyperlink" Target="https://twitter.com/deutschepostdhl" TargetMode="External" /><Relationship Id="rId1082" Type="http://schemas.openxmlformats.org/officeDocument/2006/relationships/hyperlink" Target="https://twitter.com/dhlglobal" TargetMode="External" /><Relationship Id="rId1083" Type="http://schemas.openxmlformats.org/officeDocument/2006/relationships/hyperlink" Target="https://twitter.com/medien360g" TargetMode="External" /><Relationship Id="rId1084" Type="http://schemas.openxmlformats.org/officeDocument/2006/relationships/hyperlink" Target="https://twitter.com/mdrpresse" TargetMode="External" /><Relationship Id="rId1085" Type="http://schemas.openxmlformats.org/officeDocument/2006/relationships/hyperlink" Target="https://twitter.com/andreasliebl" TargetMode="External" /><Relationship Id="rId1086" Type="http://schemas.openxmlformats.org/officeDocument/2006/relationships/hyperlink" Target="https://twitter.com/geo4cast" TargetMode="External" /><Relationship Id="rId1087" Type="http://schemas.openxmlformats.org/officeDocument/2006/relationships/hyperlink" Target="https://twitter.com/bodin_ludovic" TargetMode="External" /><Relationship Id="rId1088" Type="http://schemas.openxmlformats.org/officeDocument/2006/relationships/hyperlink" Target="https://twitter.com/mikebutcher" TargetMode="External" /><Relationship Id="rId1089" Type="http://schemas.openxmlformats.org/officeDocument/2006/relationships/hyperlink" Target="https://twitter.com/tabithagold" TargetMode="External" /><Relationship Id="rId1090" Type="http://schemas.openxmlformats.org/officeDocument/2006/relationships/hyperlink" Target="https://twitter.com/annemarthine" TargetMode="External" /><Relationship Id="rId1091" Type="http://schemas.openxmlformats.org/officeDocument/2006/relationships/hyperlink" Target="https://twitter.com/jarvja" TargetMode="External" /><Relationship Id="rId1092" Type="http://schemas.openxmlformats.org/officeDocument/2006/relationships/hyperlink" Target="https://twitter.com/bjornhovstadius" TargetMode="External" /><Relationship Id="rId1093" Type="http://schemas.openxmlformats.org/officeDocument/2006/relationships/hyperlink" Target="https://twitter.com/gditom" TargetMode="External" /><Relationship Id="rId1094" Type="http://schemas.openxmlformats.org/officeDocument/2006/relationships/hyperlink" Target="https://twitter.com/diegopia" TargetMode="External" /><Relationship Id="rId1095" Type="http://schemas.openxmlformats.org/officeDocument/2006/relationships/hyperlink" Target="https://twitter.com/ioggstream" TargetMode="External" /><Relationship Id="rId1096" Type="http://schemas.openxmlformats.org/officeDocument/2006/relationships/hyperlink" Target="https://twitter.com/pramakrishna" TargetMode="External" /><Relationship Id="rId1097" Type="http://schemas.openxmlformats.org/officeDocument/2006/relationships/hyperlink" Target="https://twitter.com/bweddeling" TargetMode="External" /><Relationship Id="rId1098" Type="http://schemas.openxmlformats.org/officeDocument/2006/relationships/hyperlink" Target="https://twitter.com/dalbrecht389" TargetMode="External" /><Relationship Id="rId1099" Type="http://schemas.openxmlformats.org/officeDocument/2006/relationships/hyperlink" Target="https://twitter.com/snsadvtg" TargetMode="External" /><Relationship Id="rId1100" Type="http://schemas.openxmlformats.org/officeDocument/2006/relationships/hyperlink" Target="https://twitter.com/mediennetzwerkb" TargetMode="External" /><Relationship Id="rId1101" Type="http://schemas.openxmlformats.org/officeDocument/2006/relationships/hyperlink" Target="https://twitter.com/aaalee" TargetMode="External" /><Relationship Id="rId1102" Type="http://schemas.openxmlformats.org/officeDocument/2006/relationships/hyperlink" Target="https://twitter.com/eastofaden" TargetMode="External" /><Relationship Id="rId1103" Type="http://schemas.openxmlformats.org/officeDocument/2006/relationships/hyperlink" Target="https://twitter.com/michaeljohng" TargetMode="External" /><Relationship Id="rId1104" Type="http://schemas.openxmlformats.org/officeDocument/2006/relationships/hyperlink" Target="https://twitter.com/mpaunzrif" TargetMode="External" /><Relationship Id="rId1105" Type="http://schemas.openxmlformats.org/officeDocument/2006/relationships/hyperlink" Target="https://twitter.com/glennr1809" TargetMode="External" /><Relationship Id="rId1106" Type="http://schemas.openxmlformats.org/officeDocument/2006/relationships/hyperlink" Target="https://twitter.com/fortiss" TargetMode="External" /><Relationship Id="rId1107" Type="http://schemas.openxmlformats.org/officeDocument/2006/relationships/hyperlink" Target="https://twitter.com/mpfaff82" TargetMode="External" /><Relationship Id="rId1108" Type="http://schemas.openxmlformats.org/officeDocument/2006/relationships/hyperlink" Target="https://twitter.com/ludovicbodin" TargetMode="External" /><Relationship Id="rId1109" Type="http://schemas.openxmlformats.org/officeDocument/2006/relationships/hyperlink" Target="https://twitter.com/utum_muc" TargetMode="External" /><Relationship Id="rId1110" Type="http://schemas.openxmlformats.org/officeDocument/2006/relationships/hyperlink" Target="https://twitter.com/raquellezuzarte" TargetMode="External" /><Relationship Id="rId1111" Type="http://schemas.openxmlformats.org/officeDocument/2006/relationships/hyperlink" Target="https://twitter.com/thecreactivist" TargetMode="External" /><Relationship Id="rId1112" Type="http://schemas.openxmlformats.org/officeDocument/2006/relationships/hyperlink" Target="https://twitter.com/datenoekonomie" TargetMode="External" /><Relationship Id="rId1113" Type="http://schemas.openxmlformats.org/officeDocument/2006/relationships/hyperlink" Target="https://twitter.com/rkeuper" TargetMode="External" /><Relationship Id="rId1114" Type="http://schemas.openxmlformats.org/officeDocument/2006/relationships/hyperlink" Target="https://twitter.com/kfw" TargetMode="External" /><Relationship Id="rId1115" Type="http://schemas.openxmlformats.org/officeDocument/2006/relationships/hyperlink" Target="https://twitter.com/martingaedt" TargetMode="External" /><Relationship Id="rId1116" Type="http://schemas.openxmlformats.org/officeDocument/2006/relationships/hyperlink" Target="https://twitter.com/tmuellerdouglas" TargetMode="External" /><Relationship Id="rId1117" Type="http://schemas.openxmlformats.org/officeDocument/2006/relationships/hyperlink" Target="https://twitter.com/ciokurator" TargetMode="External" /><Relationship Id="rId1118" Type="http://schemas.openxmlformats.org/officeDocument/2006/relationships/hyperlink" Target="https://twitter.com/veusdas" TargetMode="External" /><Relationship Id="rId1119" Type="http://schemas.openxmlformats.org/officeDocument/2006/relationships/hyperlink" Target="https://twitter.com/doggonegiirl" TargetMode="External" /><Relationship Id="rId1120" Type="http://schemas.openxmlformats.org/officeDocument/2006/relationships/hyperlink" Target="https://twitter.com/gnispen" TargetMode="External" /><Relationship Id="rId1121" Type="http://schemas.openxmlformats.org/officeDocument/2006/relationships/hyperlink" Target="https://twitter.com/n26" TargetMode="External" /><Relationship Id="rId1122" Type="http://schemas.openxmlformats.org/officeDocument/2006/relationships/hyperlink" Target="https://twitter.com/valentinstalf" TargetMode="External" /><Relationship Id="rId1123" Type="http://schemas.openxmlformats.org/officeDocument/2006/relationships/hyperlink" Target="https://twitter.com/oxmartinschool" TargetMode="External" /><Relationship Id="rId1124" Type="http://schemas.openxmlformats.org/officeDocument/2006/relationships/hyperlink" Target="https://twitter.com/ian_goldin" TargetMode="External" /><Relationship Id="rId1125" Type="http://schemas.openxmlformats.org/officeDocument/2006/relationships/hyperlink" Target="https://twitter.com/albertwenger" TargetMode="External" /><Relationship Id="rId1126" Type="http://schemas.openxmlformats.org/officeDocument/2006/relationships/hyperlink" Target="https://twitter.com/stephanscherzer" TargetMode="External" /><Relationship Id="rId1127" Type="http://schemas.openxmlformats.org/officeDocument/2006/relationships/hyperlink" Target="https://twitter.com/annmettler" TargetMode="External" /><Relationship Id="rId1128" Type="http://schemas.openxmlformats.org/officeDocument/2006/relationships/hyperlink" Target="https://twitter.com/konikutech" TargetMode="External" /><Relationship Id="rId1129" Type="http://schemas.openxmlformats.org/officeDocument/2006/relationships/hyperlink" Target="https://twitter.com/ismailzain" TargetMode="External" /><Relationship Id="rId1130" Type="http://schemas.openxmlformats.org/officeDocument/2006/relationships/hyperlink" Target="https://twitter.com/markon56" TargetMode="External" /><Relationship Id="rId1131" Type="http://schemas.openxmlformats.org/officeDocument/2006/relationships/hyperlink" Target="https://twitter.com/befani" TargetMode="External" /><Relationship Id="rId1132" Type="http://schemas.openxmlformats.org/officeDocument/2006/relationships/hyperlink" Target="https://twitter.com/kaidiekmann" TargetMode="External" /><Relationship Id="rId1133" Type="http://schemas.openxmlformats.org/officeDocument/2006/relationships/hyperlink" Target="https://twitter.com/mrblazingsaddle" TargetMode="External" /><Relationship Id="rId1134" Type="http://schemas.openxmlformats.org/officeDocument/2006/relationships/hyperlink" Target="https://twitter.com/robf1uk" TargetMode="External" /><Relationship Id="rId1135" Type="http://schemas.openxmlformats.org/officeDocument/2006/relationships/hyperlink" Target="https://twitter.com/alexkopelyan" TargetMode="External" /><Relationship Id="rId1136" Type="http://schemas.openxmlformats.org/officeDocument/2006/relationships/hyperlink" Target="https://twitter.com/onikuo" TargetMode="External" /><Relationship Id="rId1137" Type="http://schemas.openxmlformats.org/officeDocument/2006/relationships/hyperlink" Target="https://twitter.com/ryanbethencourt" TargetMode="External" /><Relationship Id="rId1138" Type="http://schemas.openxmlformats.org/officeDocument/2006/relationships/hyperlink" Target="https://twitter.com/d_elms" TargetMode="External" /><Relationship Id="rId1139" Type="http://schemas.openxmlformats.org/officeDocument/2006/relationships/hyperlink" Target="https://twitter.com/noodyabdelnour" TargetMode="External" /><Relationship Id="rId1140" Type="http://schemas.openxmlformats.org/officeDocument/2006/relationships/hyperlink" Target="https://twitter.com/veryoddrequest" TargetMode="External" /><Relationship Id="rId1141" Type="http://schemas.openxmlformats.org/officeDocument/2006/relationships/hyperlink" Target="https://twitter.com/pinterest" TargetMode="External" /><Relationship Id="rId1142" Type="http://schemas.openxmlformats.org/officeDocument/2006/relationships/hyperlink" Target="https://twitter.com/alaarmbruster" TargetMode="External" /><Relationship Id="rId1143" Type="http://schemas.openxmlformats.org/officeDocument/2006/relationships/hyperlink" Target="https://twitter.com/crackr" TargetMode="External" /><Relationship Id="rId1144" Type="http://schemas.openxmlformats.org/officeDocument/2006/relationships/hyperlink" Target="https://twitter.com/chartwell_ideas" TargetMode="External" /><Relationship Id="rId1145" Type="http://schemas.openxmlformats.org/officeDocument/2006/relationships/hyperlink" Target="https://twitter.com/aaronburke6" TargetMode="External" /><Relationship Id="rId1146" Type="http://schemas.openxmlformats.org/officeDocument/2006/relationships/hyperlink" Target="https://twitter.com/redkitesmoney" TargetMode="External" /><Relationship Id="rId1147" Type="http://schemas.openxmlformats.org/officeDocument/2006/relationships/hyperlink" Target="https://twitter.com/eargollo" TargetMode="External" /><Relationship Id="rId1148" Type="http://schemas.openxmlformats.org/officeDocument/2006/relationships/hyperlink" Target="https://twitter.com/usv" TargetMode="External" /><Relationship Id="rId1149" Type="http://schemas.openxmlformats.org/officeDocument/2006/relationships/hyperlink" Target="https://twitter.com/faridmk" TargetMode="External" /><Relationship Id="rId1150" Type="http://schemas.openxmlformats.org/officeDocument/2006/relationships/hyperlink" Target="https://twitter.com/de_kinemathek" TargetMode="External" /><Relationship Id="rId1151" Type="http://schemas.openxmlformats.org/officeDocument/2006/relationships/hyperlink" Target="https://twitter.com/gsohn" TargetMode="External" /><Relationship Id="rId1152" Type="http://schemas.openxmlformats.org/officeDocument/2006/relationships/hyperlink" Target="https://twitter.com/multi_streaming" TargetMode="External" /><Relationship Id="rId1153" Type="http://schemas.openxmlformats.org/officeDocument/2006/relationships/hyperlink" Target="https://twitter.com/roopeshdhara" TargetMode="External" /><Relationship Id="rId1154" Type="http://schemas.openxmlformats.org/officeDocument/2006/relationships/hyperlink" Target="https://twitter.com/liberalemoderne" TargetMode="External" /><Relationship Id="rId1155" Type="http://schemas.openxmlformats.org/officeDocument/2006/relationships/hyperlink" Target="https://twitter.com/minimalstaat" TargetMode="External" /><Relationship Id="rId1156" Type="http://schemas.openxmlformats.org/officeDocument/2006/relationships/hyperlink" Target="https://twitter.com/leumius" TargetMode="External" /><Relationship Id="rId1157" Type="http://schemas.openxmlformats.org/officeDocument/2006/relationships/hyperlink" Target="https://twitter.com/digitaltransf11" TargetMode="External" /><Relationship Id="rId1158" Type="http://schemas.openxmlformats.org/officeDocument/2006/relationships/hyperlink" Target="https://twitter.com/ferran_aznar" TargetMode="External" /><Relationship Id="rId1159" Type="http://schemas.openxmlformats.org/officeDocument/2006/relationships/hyperlink" Target="https://twitter.com/traiandoc" TargetMode="External" /><Relationship Id="rId1160" Type="http://schemas.openxmlformats.org/officeDocument/2006/relationships/hyperlink" Target="https://twitter.com/thierry_kame" TargetMode="External" /><Relationship Id="rId1161" Type="http://schemas.openxmlformats.org/officeDocument/2006/relationships/hyperlink" Target="https://twitter.com/joannashields" TargetMode="External" /><Relationship Id="rId1162" Type="http://schemas.openxmlformats.org/officeDocument/2006/relationships/hyperlink" Target="https://twitter.com/katharinagr" TargetMode="External" /><Relationship Id="rId1163" Type="http://schemas.openxmlformats.org/officeDocument/2006/relationships/hyperlink" Target="https://twitter.com/stefficzerny" TargetMode="External" /><Relationship Id="rId1164" Type="http://schemas.openxmlformats.org/officeDocument/2006/relationships/hyperlink" Target="https://twitter.com/heikeriel" TargetMode="External" /><Relationship Id="rId1165" Type="http://schemas.openxmlformats.org/officeDocument/2006/relationships/hyperlink" Target="https://twitter.com/rosemarymutunke" TargetMode="External" /><Relationship Id="rId1166" Type="http://schemas.openxmlformats.org/officeDocument/2006/relationships/hyperlink" Target="https://twitter.com/angelopolotto" TargetMode="External" /><Relationship Id="rId1167" Type="http://schemas.openxmlformats.org/officeDocument/2006/relationships/hyperlink" Target="https://twitter.com/sharetrustb2b" TargetMode="External" /><Relationship Id="rId1168" Type="http://schemas.openxmlformats.org/officeDocument/2006/relationships/hyperlink" Target="https://twitter.com/woodgillian" TargetMode="External" /><Relationship Id="rId1169" Type="http://schemas.openxmlformats.org/officeDocument/2006/relationships/hyperlink" Target="https://twitter.com/eitdigitalaccel" TargetMode="External" /><Relationship Id="rId1170" Type="http://schemas.openxmlformats.org/officeDocument/2006/relationships/hyperlink" Target="https://twitter.com/wearekonux" TargetMode="External" /><Relationship Id="rId1171" Type="http://schemas.openxmlformats.org/officeDocument/2006/relationships/hyperlink" Target="https://twitter.com/mesosphere" TargetMode="External" /><Relationship Id="rId1172" Type="http://schemas.openxmlformats.org/officeDocument/2006/relationships/hyperlink" Target="https://twitter.com/zuperpie" TargetMode="External" /><Relationship Id="rId1173" Type="http://schemas.openxmlformats.org/officeDocument/2006/relationships/hyperlink" Target="https://twitter.com/farbodsaraf" TargetMode="External" /><Relationship Id="rId1174" Type="http://schemas.openxmlformats.org/officeDocument/2006/relationships/hyperlink" Target="https://twitter.com/fararizky15" TargetMode="External" /><Relationship Id="rId1175" Type="http://schemas.openxmlformats.org/officeDocument/2006/relationships/hyperlink" Target="https://twitter.com/brainlab" TargetMode="External" /><Relationship Id="rId1176" Type="http://schemas.openxmlformats.org/officeDocument/2006/relationships/hyperlink" Target="https://twitter.com/benevolent_ai" TargetMode="External" /><Relationship Id="rId1177" Type="http://schemas.openxmlformats.org/officeDocument/2006/relationships/hyperlink" Target="https://twitter.com/drfluorine" TargetMode="External" /><Relationship Id="rId1178" Type="http://schemas.openxmlformats.org/officeDocument/2006/relationships/hyperlink" Target="https://twitter.com/socialalex" TargetMode="External" /><Relationship Id="rId1179" Type="http://schemas.openxmlformats.org/officeDocument/2006/relationships/hyperlink" Target="https://twitter.com/langenegger" TargetMode="External" /><Relationship Id="rId1180" Type="http://schemas.openxmlformats.org/officeDocument/2006/relationships/hyperlink" Target="https://twitter.com/bonnerblogs" TargetMode="External" /><Relationship Id="rId1181" Type="http://schemas.openxmlformats.org/officeDocument/2006/relationships/hyperlink" Target="https://twitter.com/emekaokoye" TargetMode="External" /><Relationship Id="rId1182" Type="http://schemas.openxmlformats.org/officeDocument/2006/relationships/hyperlink" Target="https://twitter.com/casteandres93" TargetMode="External" /><Relationship Id="rId1183" Type="http://schemas.openxmlformats.org/officeDocument/2006/relationships/hyperlink" Target="https://twitter.com/idealab" TargetMode="External" /><Relationship Id="rId1184" Type="http://schemas.openxmlformats.org/officeDocument/2006/relationships/hyperlink" Target="https://twitter.com/imagine_garden" TargetMode="External" /><Relationship Id="rId1185" Type="http://schemas.openxmlformats.org/officeDocument/2006/relationships/hyperlink" Target="https://twitter.com/sturodnick" TargetMode="External" /><Relationship Id="rId1186" Type="http://schemas.openxmlformats.org/officeDocument/2006/relationships/hyperlink" Target="https://twitter.com/vc_watcher" TargetMode="External" /><Relationship Id="rId1187" Type="http://schemas.openxmlformats.org/officeDocument/2006/relationships/hyperlink" Target="https://twitter.com/bruskosky" TargetMode="External" /><Relationship Id="rId1188" Type="http://schemas.openxmlformats.org/officeDocument/2006/relationships/hyperlink" Target="https://twitter.com/jungesforum" TargetMode="External" /><Relationship Id="rId1189" Type="http://schemas.openxmlformats.org/officeDocument/2006/relationships/hyperlink" Target="https://twitter.com/isc" TargetMode="External" /><Relationship Id="rId1190" Type="http://schemas.openxmlformats.org/officeDocument/2006/relationships/hyperlink" Target="https://twitter.com/sean_lyons" TargetMode="External" /><Relationship Id="rId1191" Type="http://schemas.openxmlformats.org/officeDocument/2006/relationships/hyperlink" Target="https://twitter.com/ludgerkm" TargetMode="External" /><Relationship Id="rId1192" Type="http://schemas.openxmlformats.org/officeDocument/2006/relationships/hyperlink" Target="https://twitter.com/ibmresearch" TargetMode="External" /><Relationship Id="rId1193" Type="http://schemas.openxmlformats.org/officeDocument/2006/relationships/hyperlink" Target="https://twitter.com/lynnkesterson" TargetMode="External" /><Relationship Id="rId1194" Type="http://schemas.openxmlformats.org/officeDocument/2006/relationships/hyperlink" Target="https://twitter.com/wabm7" TargetMode="External" /><Relationship Id="rId1195" Type="http://schemas.openxmlformats.org/officeDocument/2006/relationships/comments" Target="../comments2.xml" /><Relationship Id="rId1196" Type="http://schemas.openxmlformats.org/officeDocument/2006/relationships/vmlDrawing" Target="../drawings/vmlDrawing2.vml" /><Relationship Id="rId1197" Type="http://schemas.openxmlformats.org/officeDocument/2006/relationships/table" Target="../tables/table2.xml" /><Relationship Id="rId1198" Type="http://schemas.openxmlformats.org/officeDocument/2006/relationships/drawing" Target="../drawings/drawing1.xml" /><Relationship Id="rId11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ciokurator.com/2019/01/22/wird-zuckerberg-in-den-facebook-aufsichtsrat-verbannt-9vor9-dld19-digitalnaiv-profgalloway/" TargetMode="External" /><Relationship Id="rId2" Type="http://schemas.openxmlformats.org/officeDocument/2006/relationships/hyperlink" Target="https://twitter.com/Bill_Gross/status/1086986046401847297" TargetMode="External" /><Relationship Id="rId3" Type="http://schemas.openxmlformats.org/officeDocument/2006/relationships/hyperlink" Target="http://www.marketingdirecto.com/" TargetMode="External" /><Relationship Id="rId4" Type="http://schemas.openxmlformats.org/officeDocument/2006/relationships/hyperlink" Target="https://www.marketingdirecto.com/digital-general/social-media-marketing/marketingdirecto-com-triunfa-dld-2019-mas-25-millones-impactos" TargetMode="External" /><Relationship Id="rId5" Type="http://schemas.openxmlformats.org/officeDocument/2006/relationships/hyperlink" Target="https://www.marketingdirecto.com/anunciantes-general/medios/el-30-del-contenido-de-bloomberg-se-genera-con-inteligencia-artificial" TargetMode="External" /><Relationship Id="rId6" Type="http://schemas.openxmlformats.org/officeDocument/2006/relationships/hyperlink" Target="https://www.faz.net/membership/premium?redirectUrl=L2FrdHVlbGwvd2lydHNjaGFmdC9uZXR6a29uZmVyZW56LWRsZC93aWUtbW96aWxsYS11bmQtY28tZ2VnZW4tZ29vZ2xlLXVuZC1mYWNlYm9vay1iZXN0ZWhlbi0xNTk5NDQwOC5odG1sP3ByZW1pdW0=" TargetMode="External" /><Relationship Id="rId7" Type="http://schemas.openxmlformats.org/officeDocument/2006/relationships/hyperlink" Target="https://www.faz.net/aktuell/wirtschaft/netzkonferenz-dld/ist-facebook-noch-zu-retten-frau-sandberg-15996354.html" TargetMode="External" /><Relationship Id="rId8" Type="http://schemas.openxmlformats.org/officeDocument/2006/relationships/hyperlink" Target="https://www.wiwo.de/unternehmen/it/digitalkonferenz-dld-viel-mantra-fuer-optimismus-und-mut-aber-wenig-aufbruch/23888250.html" TargetMode="External" /><Relationship Id="rId9" Type="http://schemas.openxmlformats.org/officeDocument/2006/relationships/hyperlink" Target="https://www.youtube.com/watch?v=4CyhW1cq1UM&amp;feature=youtu.be" TargetMode="External" /><Relationship Id="rId10" Type="http://schemas.openxmlformats.org/officeDocument/2006/relationships/hyperlink" Target="https://www.l2inc.com/daily-insights/no-mercy-no-malice/2019-predictions" TargetMode="External" /><Relationship Id="rId11" Type="http://schemas.openxmlformats.org/officeDocument/2006/relationships/hyperlink" Target="http://tweetedtimes.com/v/1156" TargetMode="External" /><Relationship Id="rId12" Type="http://schemas.openxmlformats.org/officeDocument/2006/relationships/hyperlink" Target="https://dld-conference.com/videos/jxGo-yoAf1c" TargetMode="External" /><Relationship Id="rId13" Type="http://schemas.openxmlformats.org/officeDocument/2006/relationships/hyperlink" Target="https://www.l2inc.com/daily-insights/no-mercy-no-malice/2019-predictions" TargetMode="External" /><Relationship Id="rId14" Type="http://schemas.openxmlformats.org/officeDocument/2006/relationships/hyperlink" Target="https://www.youtube.com/watch?v=f_nLtyzdbVs" TargetMode="External" /><Relationship Id="rId15" Type="http://schemas.openxmlformats.org/officeDocument/2006/relationships/hyperlink" Target="https://goo.gl/NuCiyL" TargetMode="External" /><Relationship Id="rId16" Type="http://schemas.openxmlformats.org/officeDocument/2006/relationships/hyperlink" Target="https://twitter.com/InsurTechMunich/status/1087660893348028416" TargetMode="External" /><Relationship Id="rId17" Type="http://schemas.openxmlformats.org/officeDocument/2006/relationships/hyperlink" Target="https://www.de-hub.de/blog/d/digital-hub-initiative-pitch-night-2019/" TargetMode="External" /><Relationship Id="rId18" Type="http://schemas.openxmlformats.org/officeDocument/2006/relationships/hyperlink" Target="https://www.youtube.com/watch?v=aIukJlB9QFs&amp;feature=youtu.be" TargetMode="External" /><Relationship Id="rId19" Type="http://schemas.openxmlformats.org/officeDocument/2006/relationships/hyperlink" Target="https://www.youtube.com/watch?v=l93S99rkDg4" TargetMode="External" /><Relationship Id="rId20" Type="http://schemas.openxmlformats.org/officeDocument/2006/relationships/hyperlink" Target="https://twitter.com/Bill_Gross/status/1086986046401847297" TargetMode="External" /><Relationship Id="rId21" Type="http://schemas.openxmlformats.org/officeDocument/2006/relationships/hyperlink" Target="https://www.youtube.com/watch?v=4CyhW1cq1UM&amp;feature=youtu.be" TargetMode="External" /><Relationship Id="rId22" Type="http://schemas.openxmlformats.org/officeDocument/2006/relationships/hyperlink" Target="https://www.youtube.com/watch?v=-vbPXbm8eTw&amp;feature=youtu.be" TargetMode="External" /><Relationship Id="rId23" Type="http://schemas.openxmlformats.org/officeDocument/2006/relationships/hyperlink" Target="https://www.netzoekonom.de/2019/01/21/wenn-daten-das-neue-oel-sind-dann-ist-china-die-neue-opec/" TargetMode="External" /><Relationship Id="rId24" Type="http://schemas.openxmlformats.org/officeDocument/2006/relationships/hyperlink" Target="https://www.youtube.com/watch?v=MnT_Uz5wQJk" TargetMode="External" /><Relationship Id="rId25" Type="http://schemas.openxmlformats.org/officeDocument/2006/relationships/hyperlink" Target="https://www.youtube.com/watch?v=Tj4hfpXAP10&amp;feature=youtu.be" TargetMode="External" /><Relationship Id="rId26" Type="http://schemas.openxmlformats.org/officeDocument/2006/relationships/hyperlink" Target="https://ciokurator.com/2019/01/22/wird-zuckerberg-in-den-facebook-aufsichtsrat-verbannt-9vor9-dld19-digitalnaiv-profgalloway/" TargetMode="External" /><Relationship Id="rId27" Type="http://schemas.openxmlformats.org/officeDocument/2006/relationships/hyperlink" Target="https://www.faz.net/aktuell/wirtschaft/netzkonferenz-dld/ist-facebook-noch-zu-retten-frau-sandberg-15996354.html" TargetMode="External" /><Relationship Id="rId28" Type="http://schemas.openxmlformats.org/officeDocument/2006/relationships/hyperlink" Target="https://ne-na.me/2019/01/22/wird-zuckerberg-in-den-facebook-aufsichtsrat-verbannt-9vor9-dld19-digitalnaiv-profgalloway-cio-kurator/" TargetMode="External" /><Relationship Id="rId29" Type="http://schemas.openxmlformats.org/officeDocument/2006/relationships/hyperlink" Target="https://www.pinterest.com/pin/270145677634470272/" TargetMode="External" /><Relationship Id="rId30" Type="http://schemas.openxmlformats.org/officeDocument/2006/relationships/hyperlink" Target="https://stefanpfeiffer.blog/2019/01/22/9vor9-amazon-google-und-facebook-zerschlagen/" TargetMode="External" /><Relationship Id="rId31" Type="http://schemas.openxmlformats.org/officeDocument/2006/relationships/hyperlink" Target="https://www.pinterest.de/pin/270145677634469163/sent/?sfo=1&amp;sender=270145815056485152&amp;invite_code=d2d5aba408bd40ed8fb91ced5dedfb1a" TargetMode="External" /><Relationship Id="rId32" Type="http://schemas.openxmlformats.org/officeDocument/2006/relationships/hyperlink" Target="https://meedia.de/2019/01/20/scott-galloway-beim-dld-twitter-pinterest-buzzfeed-und-vice-sind-auf-dem-weg-in-die-pleite-sie-wissen-es-nur-noch-nicht/" TargetMode="External" /><Relationship Id="rId33" Type="http://schemas.openxmlformats.org/officeDocument/2006/relationships/hyperlink" Target="https://www.youtube.com/watch?v=zbHabKniYIQ&amp;feature=youtu.be" TargetMode="External" /><Relationship Id="rId34" Type="http://schemas.openxmlformats.org/officeDocument/2006/relationships/hyperlink" Target="https://www.everis.com/spain/es/whatwedo/operations/cloud-SaaS" TargetMode="External" /><Relationship Id="rId35" Type="http://schemas.openxmlformats.org/officeDocument/2006/relationships/hyperlink" Target="http://www.marketingdirecto.com/" TargetMode="External" /><Relationship Id="rId36" Type="http://schemas.openxmlformats.org/officeDocument/2006/relationships/hyperlink" Target="https://www.marketingdirecto.com/digital-general/social-media-marketing/marketingdirecto-com-triunfa-dld-2019-mas-25-millones-impactos" TargetMode="External" /><Relationship Id="rId37" Type="http://schemas.openxmlformats.org/officeDocument/2006/relationships/hyperlink" Target="https://www.marketingdirecto.com/anunciantes-general/medios/el-30-del-contenido-de-bloomberg-se-genera-con-inteligencia-artificial" TargetMode="External" /><Relationship Id="rId38" Type="http://schemas.openxmlformats.org/officeDocument/2006/relationships/hyperlink" Target="https://id.handelsblatt.com/login?service=https%3A%2F%2Fwww.handelsblatt.com%2Funternehmen%2Fit-medien%2Fdigitalkonferenz-dld-scott-galloway-facebook-hat-eine-korrupte-kultur%2F23893690.html&amp;gateway=true" TargetMode="External" /><Relationship Id="rId39" Type="http://schemas.openxmlformats.org/officeDocument/2006/relationships/hyperlink" Target="https://twitter.com/profgalloway/status/1087166335266754561" TargetMode="External" /><Relationship Id="rId40" Type="http://schemas.openxmlformats.org/officeDocument/2006/relationships/hyperlink" Target="https://paper.li/tontxita/1366022864?edition_id=40136e30-1e46-11e9-aee0-002590a5ba2d" TargetMode="External" /><Relationship Id="rId41" Type="http://schemas.openxmlformats.org/officeDocument/2006/relationships/hyperlink" Target="https://lnkd.in/dbJRiRz" TargetMode="External" /><Relationship Id="rId42" Type="http://schemas.openxmlformats.org/officeDocument/2006/relationships/hyperlink" Target="http://www.mediennetzwerk-bayern.de/16074/vertrauen-ist-der-schluessel/" TargetMode="External" /><Relationship Id="rId43" Type="http://schemas.openxmlformats.org/officeDocument/2006/relationships/hyperlink" Target="https://www.flickr.com/short_urls.gne?photoset=aHskQTqfNw" TargetMode="External" /><Relationship Id="rId44" Type="http://schemas.openxmlformats.org/officeDocument/2006/relationships/hyperlink" Target="https://twitter.com/czoeps/status/1087318104588386304" TargetMode="External" /><Relationship Id="rId45" Type="http://schemas.openxmlformats.org/officeDocument/2006/relationships/hyperlink" Target="https://dach.inspiringfifty.org/dach-2019" TargetMode="External" /><Relationship Id="rId46" Type="http://schemas.openxmlformats.org/officeDocument/2006/relationships/hyperlink" Target="https://id.handelsblatt.com/login?service=https%3A%2F%2Fwww.handelsblatt.com%2Funternehmen%2Fit-medien%2Fdld19-afrikanische-start-ups-hoffen-auf-den-grossen-durchbruch%2F23891166.html&amp;gateway=true" TargetMode="External" /><Relationship Id="rId47" Type="http://schemas.openxmlformats.org/officeDocument/2006/relationships/hyperlink" Target="https://twitter.com/WFPInnovation/status/1087381674344808448" TargetMode="Externa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 Id="rId5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3351</v>
      </c>
      <c r="BB2" s="13" t="s">
        <v>3395</v>
      </c>
      <c r="BC2" s="13" t="s">
        <v>3396</v>
      </c>
      <c r="BD2" s="118" t="s">
        <v>4622</v>
      </c>
      <c r="BE2" s="118" t="s">
        <v>4623</v>
      </c>
      <c r="BF2" s="118" t="s">
        <v>4624</v>
      </c>
      <c r="BG2" s="118" t="s">
        <v>4625</v>
      </c>
      <c r="BH2" s="118" t="s">
        <v>4626</v>
      </c>
      <c r="BI2" s="118" t="s">
        <v>4627</v>
      </c>
      <c r="BJ2" s="118" t="s">
        <v>4628</v>
      </c>
      <c r="BK2" s="118" t="s">
        <v>4629</v>
      </c>
      <c r="BL2" s="118" t="s">
        <v>4630</v>
      </c>
    </row>
    <row r="3" spans="1:64" ht="15" customHeight="1">
      <c r="A3" s="64" t="s">
        <v>212</v>
      </c>
      <c r="B3" s="64" t="s">
        <v>412</v>
      </c>
      <c r="C3" s="65" t="s">
        <v>4635</v>
      </c>
      <c r="D3" s="66">
        <v>3</v>
      </c>
      <c r="E3" s="67" t="s">
        <v>132</v>
      </c>
      <c r="F3" s="68">
        <v>32</v>
      </c>
      <c r="G3" s="65"/>
      <c r="H3" s="69"/>
      <c r="I3" s="70"/>
      <c r="J3" s="70"/>
      <c r="K3" s="34" t="s">
        <v>65</v>
      </c>
      <c r="L3" s="71">
        <v>3</v>
      </c>
      <c r="M3" s="71"/>
      <c r="N3" s="72"/>
      <c r="O3" s="78" t="s">
        <v>485</v>
      </c>
      <c r="P3" s="80">
        <v>43486.45019675926</v>
      </c>
      <c r="Q3" s="78" t="s">
        <v>487</v>
      </c>
      <c r="R3" s="82" t="s">
        <v>653</v>
      </c>
      <c r="S3" s="78" t="s">
        <v>706</v>
      </c>
      <c r="T3" s="78" t="s">
        <v>736</v>
      </c>
      <c r="U3" s="78"/>
      <c r="V3" s="82" t="s">
        <v>852</v>
      </c>
      <c r="W3" s="80">
        <v>43486.45019675926</v>
      </c>
      <c r="X3" s="82" t="s">
        <v>1016</v>
      </c>
      <c r="Y3" s="78"/>
      <c r="Z3" s="78"/>
      <c r="AA3" s="84" t="s">
        <v>1264</v>
      </c>
      <c r="AB3" s="78"/>
      <c r="AC3" s="78" t="b">
        <v>0</v>
      </c>
      <c r="AD3" s="78">
        <v>9</v>
      </c>
      <c r="AE3" s="84" t="s">
        <v>1513</v>
      </c>
      <c r="AF3" s="78" t="b">
        <v>0</v>
      </c>
      <c r="AG3" s="78" t="s">
        <v>1517</v>
      </c>
      <c r="AH3" s="78"/>
      <c r="AI3" s="84" t="s">
        <v>1513</v>
      </c>
      <c r="AJ3" s="78" t="b">
        <v>0</v>
      </c>
      <c r="AK3" s="78">
        <v>3</v>
      </c>
      <c r="AL3" s="84" t="s">
        <v>1513</v>
      </c>
      <c r="AM3" s="78" t="s">
        <v>1529</v>
      </c>
      <c r="AN3" s="78" t="b">
        <v>0</v>
      </c>
      <c r="AO3" s="84" t="s">
        <v>1264</v>
      </c>
      <c r="AP3" s="78" t="s">
        <v>1550</v>
      </c>
      <c r="AQ3" s="78">
        <v>0</v>
      </c>
      <c r="AR3" s="78">
        <v>0</v>
      </c>
      <c r="AS3" s="78"/>
      <c r="AT3" s="78"/>
      <c r="AU3" s="78"/>
      <c r="AV3" s="78"/>
      <c r="AW3" s="78"/>
      <c r="AX3" s="78"/>
      <c r="AY3" s="78"/>
      <c r="AZ3" s="78"/>
      <c r="BA3">
        <v>1</v>
      </c>
      <c r="BB3" s="78" t="str">
        <f>REPLACE(INDEX(GroupVertices[Group],MATCH(Edges[[#This Row],[Vertex 1]],GroupVertices[Vertex],0)),1,1,"")</f>
        <v>11</v>
      </c>
      <c r="BC3" s="78" t="str">
        <f>REPLACE(INDEX(GroupVertices[Group],MATCH(Edges[[#This Row],[Vertex 2]],GroupVertices[Vertex],0)),1,1,"")</f>
        <v>11</v>
      </c>
      <c r="BD3" s="48"/>
      <c r="BE3" s="49"/>
      <c r="BF3" s="48"/>
      <c r="BG3" s="49"/>
      <c r="BH3" s="48"/>
      <c r="BI3" s="49"/>
      <c r="BJ3" s="48"/>
      <c r="BK3" s="49"/>
      <c r="BL3" s="48"/>
    </row>
    <row r="4" spans="1:64" ht="15" customHeight="1">
      <c r="A4" s="64" t="s">
        <v>212</v>
      </c>
      <c r="B4" s="64" t="s">
        <v>413</v>
      </c>
      <c r="C4" s="65" t="s">
        <v>4635</v>
      </c>
      <c r="D4" s="66">
        <v>3</v>
      </c>
      <c r="E4" s="67" t="s">
        <v>132</v>
      </c>
      <c r="F4" s="68">
        <v>32</v>
      </c>
      <c r="G4" s="65"/>
      <c r="H4" s="69"/>
      <c r="I4" s="70"/>
      <c r="J4" s="70"/>
      <c r="K4" s="34" t="s">
        <v>65</v>
      </c>
      <c r="L4" s="77">
        <v>4</v>
      </c>
      <c r="M4" s="77"/>
      <c r="N4" s="72"/>
      <c r="O4" s="79" t="s">
        <v>485</v>
      </c>
      <c r="P4" s="81">
        <v>43486.45019675926</v>
      </c>
      <c r="Q4" s="79" t="s">
        <v>487</v>
      </c>
      <c r="R4" s="83" t="s">
        <v>653</v>
      </c>
      <c r="S4" s="79" t="s">
        <v>706</v>
      </c>
      <c r="T4" s="79" t="s">
        <v>736</v>
      </c>
      <c r="U4" s="79"/>
      <c r="V4" s="83" t="s">
        <v>852</v>
      </c>
      <c r="W4" s="81">
        <v>43486.45019675926</v>
      </c>
      <c r="X4" s="83" t="s">
        <v>1016</v>
      </c>
      <c r="Y4" s="79"/>
      <c r="Z4" s="79"/>
      <c r="AA4" s="85" t="s">
        <v>1264</v>
      </c>
      <c r="AB4" s="79"/>
      <c r="AC4" s="79" t="b">
        <v>0</v>
      </c>
      <c r="AD4" s="79">
        <v>9</v>
      </c>
      <c r="AE4" s="85" t="s">
        <v>1513</v>
      </c>
      <c r="AF4" s="79" t="b">
        <v>0</v>
      </c>
      <c r="AG4" s="79" t="s">
        <v>1517</v>
      </c>
      <c r="AH4" s="79"/>
      <c r="AI4" s="85" t="s">
        <v>1513</v>
      </c>
      <c r="AJ4" s="79" t="b">
        <v>0</v>
      </c>
      <c r="AK4" s="79">
        <v>3</v>
      </c>
      <c r="AL4" s="85" t="s">
        <v>1513</v>
      </c>
      <c r="AM4" s="79" t="s">
        <v>1529</v>
      </c>
      <c r="AN4" s="79" t="b">
        <v>0</v>
      </c>
      <c r="AO4" s="85" t="s">
        <v>1264</v>
      </c>
      <c r="AP4" s="79" t="s">
        <v>1550</v>
      </c>
      <c r="AQ4" s="79">
        <v>0</v>
      </c>
      <c r="AR4" s="79">
        <v>0</v>
      </c>
      <c r="AS4" s="79"/>
      <c r="AT4" s="79"/>
      <c r="AU4" s="79"/>
      <c r="AV4" s="79"/>
      <c r="AW4" s="79"/>
      <c r="AX4" s="79"/>
      <c r="AY4" s="79"/>
      <c r="AZ4" s="79"/>
      <c r="BA4">
        <v>1</v>
      </c>
      <c r="BB4" s="78" t="str">
        <f>REPLACE(INDEX(GroupVertices[Group],MATCH(Edges[[#This Row],[Vertex 1]],GroupVertices[Vertex],0)),1,1,"")</f>
        <v>11</v>
      </c>
      <c r="BC4" s="78" t="str">
        <f>REPLACE(INDEX(GroupVertices[Group],MATCH(Edges[[#This Row],[Vertex 2]],GroupVertices[Vertex],0)),1,1,"")</f>
        <v>11</v>
      </c>
      <c r="BD4" s="48"/>
      <c r="BE4" s="49"/>
      <c r="BF4" s="48"/>
      <c r="BG4" s="49"/>
      <c r="BH4" s="48"/>
      <c r="BI4" s="49"/>
      <c r="BJ4" s="48"/>
      <c r="BK4" s="49"/>
      <c r="BL4" s="48"/>
    </row>
    <row r="5" spans="1:64" ht="15">
      <c r="A5" s="64" t="s">
        <v>213</v>
      </c>
      <c r="B5" s="64" t="s">
        <v>414</v>
      </c>
      <c r="C5" s="65" t="s">
        <v>4635</v>
      </c>
      <c r="D5" s="66">
        <v>3</v>
      </c>
      <c r="E5" s="67" t="s">
        <v>132</v>
      </c>
      <c r="F5" s="68">
        <v>32</v>
      </c>
      <c r="G5" s="65"/>
      <c r="H5" s="69"/>
      <c r="I5" s="70"/>
      <c r="J5" s="70"/>
      <c r="K5" s="34" t="s">
        <v>65</v>
      </c>
      <c r="L5" s="77">
        <v>5</v>
      </c>
      <c r="M5" s="77"/>
      <c r="N5" s="72"/>
      <c r="O5" s="79" t="s">
        <v>485</v>
      </c>
      <c r="P5" s="81">
        <v>43486.6568287037</v>
      </c>
      <c r="Q5" s="79" t="s">
        <v>488</v>
      </c>
      <c r="R5" s="83" t="s">
        <v>654</v>
      </c>
      <c r="S5" s="79" t="s">
        <v>707</v>
      </c>
      <c r="T5" s="79" t="s">
        <v>737</v>
      </c>
      <c r="U5" s="79"/>
      <c r="V5" s="83" t="s">
        <v>853</v>
      </c>
      <c r="W5" s="81">
        <v>43486.6568287037</v>
      </c>
      <c r="X5" s="83" t="s">
        <v>1017</v>
      </c>
      <c r="Y5" s="79"/>
      <c r="Z5" s="79"/>
      <c r="AA5" s="85" t="s">
        <v>1265</v>
      </c>
      <c r="AB5" s="79"/>
      <c r="AC5" s="79" t="b">
        <v>0</v>
      </c>
      <c r="AD5" s="79">
        <v>8</v>
      </c>
      <c r="AE5" s="85" t="s">
        <v>1513</v>
      </c>
      <c r="AF5" s="79" t="b">
        <v>0</v>
      </c>
      <c r="AG5" s="79" t="s">
        <v>1517</v>
      </c>
      <c r="AH5" s="79"/>
      <c r="AI5" s="85" t="s">
        <v>1513</v>
      </c>
      <c r="AJ5" s="79" t="b">
        <v>0</v>
      </c>
      <c r="AK5" s="79">
        <v>3</v>
      </c>
      <c r="AL5" s="85" t="s">
        <v>1513</v>
      </c>
      <c r="AM5" s="79" t="s">
        <v>1530</v>
      </c>
      <c r="AN5" s="79" t="b">
        <v>0</v>
      </c>
      <c r="AO5" s="85" t="s">
        <v>1265</v>
      </c>
      <c r="AP5" s="79" t="s">
        <v>1550</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214</v>
      </c>
      <c r="B6" s="64" t="s">
        <v>415</v>
      </c>
      <c r="C6" s="65" t="s">
        <v>4635</v>
      </c>
      <c r="D6" s="66">
        <v>3</v>
      </c>
      <c r="E6" s="67" t="s">
        <v>132</v>
      </c>
      <c r="F6" s="68">
        <v>32</v>
      </c>
      <c r="G6" s="65"/>
      <c r="H6" s="69"/>
      <c r="I6" s="70"/>
      <c r="J6" s="70"/>
      <c r="K6" s="34" t="s">
        <v>65</v>
      </c>
      <c r="L6" s="77">
        <v>6</v>
      </c>
      <c r="M6" s="77"/>
      <c r="N6" s="72"/>
      <c r="O6" s="79" t="s">
        <v>485</v>
      </c>
      <c r="P6" s="81">
        <v>43486.553564814814</v>
      </c>
      <c r="Q6" s="79" t="s">
        <v>489</v>
      </c>
      <c r="R6" s="79"/>
      <c r="S6" s="79"/>
      <c r="T6" s="79" t="s">
        <v>738</v>
      </c>
      <c r="U6" s="83" t="s">
        <v>808</v>
      </c>
      <c r="V6" s="83" t="s">
        <v>808</v>
      </c>
      <c r="W6" s="81">
        <v>43486.553564814814</v>
      </c>
      <c r="X6" s="83" t="s">
        <v>1018</v>
      </c>
      <c r="Y6" s="79"/>
      <c r="Z6" s="79"/>
      <c r="AA6" s="85" t="s">
        <v>1266</v>
      </c>
      <c r="AB6" s="79"/>
      <c r="AC6" s="79" t="b">
        <v>0</v>
      </c>
      <c r="AD6" s="79">
        <v>13</v>
      </c>
      <c r="AE6" s="85" t="s">
        <v>1513</v>
      </c>
      <c r="AF6" s="79" t="b">
        <v>0</v>
      </c>
      <c r="AG6" s="79" t="s">
        <v>1517</v>
      </c>
      <c r="AH6" s="79"/>
      <c r="AI6" s="85" t="s">
        <v>1513</v>
      </c>
      <c r="AJ6" s="79" t="b">
        <v>0</v>
      </c>
      <c r="AK6" s="79">
        <v>1</v>
      </c>
      <c r="AL6" s="85" t="s">
        <v>1513</v>
      </c>
      <c r="AM6" s="79" t="s">
        <v>1531</v>
      </c>
      <c r="AN6" s="79" t="b">
        <v>0</v>
      </c>
      <c r="AO6" s="85" t="s">
        <v>1266</v>
      </c>
      <c r="AP6" s="79" t="s">
        <v>1550</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215</v>
      </c>
      <c r="B7" s="64" t="s">
        <v>416</v>
      </c>
      <c r="C7" s="65" t="s">
        <v>4635</v>
      </c>
      <c r="D7" s="66">
        <v>3</v>
      </c>
      <c r="E7" s="67" t="s">
        <v>132</v>
      </c>
      <c r="F7" s="68">
        <v>32</v>
      </c>
      <c r="G7" s="65"/>
      <c r="H7" s="69"/>
      <c r="I7" s="70"/>
      <c r="J7" s="70"/>
      <c r="K7" s="34" t="s">
        <v>65</v>
      </c>
      <c r="L7" s="77">
        <v>7</v>
      </c>
      <c r="M7" s="77"/>
      <c r="N7" s="72"/>
      <c r="O7" s="79" t="s">
        <v>485</v>
      </c>
      <c r="P7" s="81">
        <v>43485.638865740744</v>
      </c>
      <c r="Q7" s="79" t="s">
        <v>490</v>
      </c>
      <c r="R7" s="79"/>
      <c r="S7" s="79"/>
      <c r="T7" s="79" t="s">
        <v>739</v>
      </c>
      <c r="U7" s="79"/>
      <c r="V7" s="83" t="s">
        <v>854</v>
      </c>
      <c r="W7" s="81">
        <v>43485.638865740744</v>
      </c>
      <c r="X7" s="83" t="s">
        <v>1019</v>
      </c>
      <c r="Y7" s="79"/>
      <c r="Z7" s="79"/>
      <c r="AA7" s="85" t="s">
        <v>1267</v>
      </c>
      <c r="AB7" s="79"/>
      <c r="AC7" s="79" t="b">
        <v>0</v>
      </c>
      <c r="AD7" s="79">
        <v>4</v>
      </c>
      <c r="AE7" s="85" t="s">
        <v>1513</v>
      </c>
      <c r="AF7" s="79" t="b">
        <v>0</v>
      </c>
      <c r="AG7" s="79" t="s">
        <v>1517</v>
      </c>
      <c r="AH7" s="79"/>
      <c r="AI7" s="85" t="s">
        <v>1513</v>
      </c>
      <c r="AJ7" s="79" t="b">
        <v>0</v>
      </c>
      <c r="AK7" s="79">
        <v>1</v>
      </c>
      <c r="AL7" s="85" t="s">
        <v>1513</v>
      </c>
      <c r="AM7" s="79" t="s">
        <v>1532</v>
      </c>
      <c r="AN7" s="79" t="b">
        <v>0</v>
      </c>
      <c r="AO7" s="85" t="s">
        <v>1267</v>
      </c>
      <c r="AP7" s="79" t="s">
        <v>1550</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215</v>
      </c>
      <c r="B8" s="64" t="s">
        <v>417</v>
      </c>
      <c r="C8" s="65" t="s">
        <v>4635</v>
      </c>
      <c r="D8" s="66">
        <v>3</v>
      </c>
      <c r="E8" s="67" t="s">
        <v>132</v>
      </c>
      <c r="F8" s="68">
        <v>32</v>
      </c>
      <c r="G8" s="65"/>
      <c r="H8" s="69"/>
      <c r="I8" s="70"/>
      <c r="J8" s="70"/>
      <c r="K8" s="34" t="s">
        <v>65</v>
      </c>
      <c r="L8" s="77">
        <v>8</v>
      </c>
      <c r="M8" s="77"/>
      <c r="N8" s="72"/>
      <c r="O8" s="79" t="s">
        <v>485</v>
      </c>
      <c r="P8" s="81">
        <v>43485.638865740744</v>
      </c>
      <c r="Q8" s="79" t="s">
        <v>490</v>
      </c>
      <c r="R8" s="79"/>
      <c r="S8" s="79"/>
      <c r="T8" s="79" t="s">
        <v>739</v>
      </c>
      <c r="U8" s="79"/>
      <c r="V8" s="83" t="s">
        <v>854</v>
      </c>
      <c r="W8" s="81">
        <v>43485.638865740744</v>
      </c>
      <c r="X8" s="83" t="s">
        <v>1019</v>
      </c>
      <c r="Y8" s="79"/>
      <c r="Z8" s="79"/>
      <c r="AA8" s="85" t="s">
        <v>1267</v>
      </c>
      <c r="AB8" s="79"/>
      <c r="AC8" s="79" t="b">
        <v>0</v>
      </c>
      <c r="AD8" s="79">
        <v>4</v>
      </c>
      <c r="AE8" s="85" t="s">
        <v>1513</v>
      </c>
      <c r="AF8" s="79" t="b">
        <v>0</v>
      </c>
      <c r="AG8" s="79" t="s">
        <v>1517</v>
      </c>
      <c r="AH8" s="79"/>
      <c r="AI8" s="85" t="s">
        <v>1513</v>
      </c>
      <c r="AJ8" s="79" t="b">
        <v>0</v>
      </c>
      <c r="AK8" s="79">
        <v>1</v>
      </c>
      <c r="AL8" s="85" t="s">
        <v>1513</v>
      </c>
      <c r="AM8" s="79" t="s">
        <v>1532</v>
      </c>
      <c r="AN8" s="79" t="b">
        <v>0</v>
      </c>
      <c r="AO8" s="85" t="s">
        <v>1267</v>
      </c>
      <c r="AP8" s="79" t="s">
        <v>1550</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c r="BE8" s="49"/>
      <c r="BF8" s="48"/>
      <c r="BG8" s="49"/>
      <c r="BH8" s="48"/>
      <c r="BI8" s="49"/>
      <c r="BJ8" s="48"/>
      <c r="BK8" s="49"/>
      <c r="BL8" s="48"/>
    </row>
    <row r="9" spans="1:64" ht="15">
      <c r="A9" s="64" t="s">
        <v>216</v>
      </c>
      <c r="B9" s="64" t="s">
        <v>418</v>
      </c>
      <c r="C9" s="65" t="s">
        <v>4635</v>
      </c>
      <c r="D9" s="66">
        <v>3</v>
      </c>
      <c r="E9" s="67" t="s">
        <v>132</v>
      </c>
      <c r="F9" s="68">
        <v>32</v>
      </c>
      <c r="G9" s="65"/>
      <c r="H9" s="69"/>
      <c r="I9" s="70"/>
      <c r="J9" s="70"/>
      <c r="K9" s="34" t="s">
        <v>65</v>
      </c>
      <c r="L9" s="77">
        <v>9</v>
      </c>
      <c r="M9" s="77"/>
      <c r="N9" s="72"/>
      <c r="O9" s="79" t="s">
        <v>485</v>
      </c>
      <c r="P9" s="81">
        <v>43485.521261574075</v>
      </c>
      <c r="Q9" s="79" t="s">
        <v>491</v>
      </c>
      <c r="R9" s="79"/>
      <c r="S9" s="79"/>
      <c r="T9" s="79" t="s">
        <v>740</v>
      </c>
      <c r="U9" s="83" t="s">
        <v>809</v>
      </c>
      <c r="V9" s="83" t="s">
        <v>809</v>
      </c>
      <c r="W9" s="81">
        <v>43485.521261574075</v>
      </c>
      <c r="X9" s="83" t="s">
        <v>1020</v>
      </c>
      <c r="Y9" s="79"/>
      <c r="Z9" s="79"/>
      <c r="AA9" s="85" t="s">
        <v>1268</v>
      </c>
      <c r="AB9" s="79"/>
      <c r="AC9" s="79" t="b">
        <v>0</v>
      </c>
      <c r="AD9" s="79">
        <v>89</v>
      </c>
      <c r="AE9" s="85" t="s">
        <v>1513</v>
      </c>
      <c r="AF9" s="79" t="b">
        <v>0</v>
      </c>
      <c r="AG9" s="79" t="s">
        <v>1517</v>
      </c>
      <c r="AH9" s="79"/>
      <c r="AI9" s="85" t="s">
        <v>1513</v>
      </c>
      <c r="AJ9" s="79" t="b">
        <v>0</v>
      </c>
      <c r="AK9" s="79">
        <v>24</v>
      </c>
      <c r="AL9" s="85" t="s">
        <v>1513</v>
      </c>
      <c r="AM9" s="79" t="s">
        <v>1530</v>
      </c>
      <c r="AN9" s="79" t="b">
        <v>0</v>
      </c>
      <c r="AO9" s="85" t="s">
        <v>1268</v>
      </c>
      <c r="AP9" s="79" t="s">
        <v>1550</v>
      </c>
      <c r="AQ9" s="79">
        <v>0</v>
      </c>
      <c r="AR9" s="79">
        <v>0</v>
      </c>
      <c r="AS9" s="79"/>
      <c r="AT9" s="79"/>
      <c r="AU9" s="79"/>
      <c r="AV9" s="79"/>
      <c r="AW9" s="79"/>
      <c r="AX9" s="79"/>
      <c r="AY9" s="79"/>
      <c r="AZ9" s="79"/>
      <c r="BA9">
        <v>1</v>
      </c>
      <c r="BB9" s="78" t="str">
        <f>REPLACE(INDEX(GroupVertices[Group],MATCH(Edges[[#This Row],[Vertex 1]],GroupVertices[Vertex],0)),1,1,"")</f>
        <v>20</v>
      </c>
      <c r="BC9" s="78" t="str">
        <f>REPLACE(INDEX(GroupVertices[Group],MATCH(Edges[[#This Row],[Vertex 2]],GroupVertices[Vertex],0)),1,1,"")</f>
        <v>20</v>
      </c>
      <c r="BD9" s="48">
        <v>1</v>
      </c>
      <c r="BE9" s="49">
        <v>2.1739130434782608</v>
      </c>
      <c r="BF9" s="48">
        <v>0</v>
      </c>
      <c r="BG9" s="49">
        <v>0</v>
      </c>
      <c r="BH9" s="48">
        <v>0</v>
      </c>
      <c r="BI9" s="49">
        <v>0</v>
      </c>
      <c r="BJ9" s="48">
        <v>45</v>
      </c>
      <c r="BK9" s="49">
        <v>97.82608695652173</v>
      </c>
      <c r="BL9" s="48">
        <v>46</v>
      </c>
    </row>
    <row r="10" spans="1:64" ht="15">
      <c r="A10" s="64" t="s">
        <v>217</v>
      </c>
      <c r="B10" s="64" t="s">
        <v>419</v>
      </c>
      <c r="C10" s="65" t="s">
        <v>4635</v>
      </c>
      <c r="D10" s="66">
        <v>3</v>
      </c>
      <c r="E10" s="67" t="s">
        <v>132</v>
      </c>
      <c r="F10" s="68">
        <v>32</v>
      </c>
      <c r="G10" s="65"/>
      <c r="H10" s="69"/>
      <c r="I10" s="70"/>
      <c r="J10" s="70"/>
      <c r="K10" s="34" t="s">
        <v>65</v>
      </c>
      <c r="L10" s="77">
        <v>10</v>
      </c>
      <c r="M10" s="77"/>
      <c r="N10" s="72"/>
      <c r="O10" s="79" t="s">
        <v>485</v>
      </c>
      <c r="P10" s="81">
        <v>43486.63366898148</v>
      </c>
      <c r="Q10" s="79" t="s">
        <v>492</v>
      </c>
      <c r="R10" s="83" t="s">
        <v>655</v>
      </c>
      <c r="S10" s="79" t="s">
        <v>708</v>
      </c>
      <c r="T10" s="79" t="s">
        <v>738</v>
      </c>
      <c r="U10" s="79"/>
      <c r="V10" s="83" t="s">
        <v>855</v>
      </c>
      <c r="W10" s="81">
        <v>43486.63366898148</v>
      </c>
      <c r="X10" s="83" t="s">
        <v>1021</v>
      </c>
      <c r="Y10" s="79"/>
      <c r="Z10" s="79"/>
      <c r="AA10" s="85" t="s">
        <v>1269</v>
      </c>
      <c r="AB10" s="79"/>
      <c r="AC10" s="79" t="b">
        <v>0</v>
      </c>
      <c r="AD10" s="79">
        <v>11</v>
      </c>
      <c r="AE10" s="85" t="s">
        <v>1513</v>
      </c>
      <c r="AF10" s="79" t="b">
        <v>0</v>
      </c>
      <c r="AG10" s="79" t="s">
        <v>1517</v>
      </c>
      <c r="AH10" s="79"/>
      <c r="AI10" s="85" t="s">
        <v>1513</v>
      </c>
      <c r="AJ10" s="79" t="b">
        <v>0</v>
      </c>
      <c r="AK10" s="79">
        <v>4</v>
      </c>
      <c r="AL10" s="85" t="s">
        <v>1513</v>
      </c>
      <c r="AM10" s="79" t="s">
        <v>1533</v>
      </c>
      <c r="AN10" s="79" t="b">
        <v>0</v>
      </c>
      <c r="AO10" s="85" t="s">
        <v>1269</v>
      </c>
      <c r="AP10" s="79" t="s">
        <v>1550</v>
      </c>
      <c r="AQ10" s="79">
        <v>0</v>
      </c>
      <c r="AR10" s="79">
        <v>0</v>
      </c>
      <c r="AS10" s="79"/>
      <c r="AT10" s="79"/>
      <c r="AU10" s="79"/>
      <c r="AV10" s="79"/>
      <c r="AW10" s="79"/>
      <c r="AX10" s="79"/>
      <c r="AY10" s="79"/>
      <c r="AZ10" s="79"/>
      <c r="BA10">
        <v>1</v>
      </c>
      <c r="BB10" s="78" t="str">
        <f>REPLACE(INDEX(GroupVertices[Group],MATCH(Edges[[#This Row],[Vertex 1]],GroupVertices[Vertex],0)),1,1,"")</f>
        <v>12</v>
      </c>
      <c r="BC10" s="78" t="str">
        <f>REPLACE(INDEX(GroupVertices[Group],MATCH(Edges[[#This Row],[Vertex 2]],GroupVertices[Vertex],0)),1,1,"")</f>
        <v>12</v>
      </c>
      <c r="BD10" s="48"/>
      <c r="BE10" s="49"/>
      <c r="BF10" s="48"/>
      <c r="BG10" s="49"/>
      <c r="BH10" s="48"/>
      <c r="BI10" s="49"/>
      <c r="BJ10" s="48"/>
      <c r="BK10" s="49"/>
      <c r="BL10" s="48"/>
    </row>
    <row r="11" spans="1:64" ht="15">
      <c r="A11" s="64" t="s">
        <v>217</v>
      </c>
      <c r="B11" s="64" t="s">
        <v>420</v>
      </c>
      <c r="C11" s="65" t="s">
        <v>4635</v>
      </c>
      <c r="D11" s="66">
        <v>3</v>
      </c>
      <c r="E11" s="67" t="s">
        <v>132</v>
      </c>
      <c r="F11" s="68">
        <v>32</v>
      </c>
      <c r="G11" s="65"/>
      <c r="H11" s="69"/>
      <c r="I11" s="70"/>
      <c r="J11" s="70"/>
      <c r="K11" s="34" t="s">
        <v>65</v>
      </c>
      <c r="L11" s="77">
        <v>11</v>
      </c>
      <c r="M11" s="77"/>
      <c r="N11" s="72"/>
      <c r="O11" s="79" t="s">
        <v>485</v>
      </c>
      <c r="P11" s="81">
        <v>43486.63366898148</v>
      </c>
      <c r="Q11" s="79" t="s">
        <v>492</v>
      </c>
      <c r="R11" s="83" t="s">
        <v>655</v>
      </c>
      <c r="S11" s="79" t="s">
        <v>708</v>
      </c>
      <c r="T11" s="79" t="s">
        <v>738</v>
      </c>
      <c r="U11" s="79"/>
      <c r="V11" s="83" t="s">
        <v>855</v>
      </c>
      <c r="W11" s="81">
        <v>43486.63366898148</v>
      </c>
      <c r="X11" s="83" t="s">
        <v>1021</v>
      </c>
      <c r="Y11" s="79"/>
      <c r="Z11" s="79"/>
      <c r="AA11" s="85" t="s">
        <v>1269</v>
      </c>
      <c r="AB11" s="79"/>
      <c r="AC11" s="79" t="b">
        <v>0</v>
      </c>
      <c r="AD11" s="79">
        <v>11</v>
      </c>
      <c r="AE11" s="85" t="s">
        <v>1513</v>
      </c>
      <c r="AF11" s="79" t="b">
        <v>0</v>
      </c>
      <c r="AG11" s="79" t="s">
        <v>1517</v>
      </c>
      <c r="AH11" s="79"/>
      <c r="AI11" s="85" t="s">
        <v>1513</v>
      </c>
      <c r="AJ11" s="79" t="b">
        <v>0</v>
      </c>
      <c r="AK11" s="79">
        <v>4</v>
      </c>
      <c r="AL11" s="85" t="s">
        <v>1513</v>
      </c>
      <c r="AM11" s="79" t="s">
        <v>1533</v>
      </c>
      <c r="AN11" s="79" t="b">
        <v>0</v>
      </c>
      <c r="AO11" s="85" t="s">
        <v>1269</v>
      </c>
      <c r="AP11" s="79" t="s">
        <v>1550</v>
      </c>
      <c r="AQ11" s="79">
        <v>0</v>
      </c>
      <c r="AR11" s="79">
        <v>0</v>
      </c>
      <c r="AS11" s="79"/>
      <c r="AT11" s="79"/>
      <c r="AU11" s="79"/>
      <c r="AV11" s="79"/>
      <c r="AW11" s="79"/>
      <c r="AX11" s="79"/>
      <c r="AY11" s="79"/>
      <c r="AZ11" s="79"/>
      <c r="BA11">
        <v>1</v>
      </c>
      <c r="BB11" s="78" t="str">
        <f>REPLACE(INDEX(GroupVertices[Group],MATCH(Edges[[#This Row],[Vertex 1]],GroupVertices[Vertex],0)),1,1,"")</f>
        <v>12</v>
      </c>
      <c r="BC11" s="78" t="str">
        <f>REPLACE(INDEX(GroupVertices[Group],MATCH(Edges[[#This Row],[Vertex 2]],GroupVertices[Vertex],0)),1,1,"")</f>
        <v>12</v>
      </c>
      <c r="BD11" s="48"/>
      <c r="BE11" s="49"/>
      <c r="BF11" s="48"/>
      <c r="BG11" s="49"/>
      <c r="BH11" s="48"/>
      <c r="BI11" s="49"/>
      <c r="BJ11" s="48"/>
      <c r="BK11" s="49"/>
      <c r="BL11" s="48"/>
    </row>
    <row r="12" spans="1:64" ht="15">
      <c r="A12" s="64" t="s">
        <v>218</v>
      </c>
      <c r="B12" s="64" t="s">
        <v>421</v>
      </c>
      <c r="C12" s="65" t="s">
        <v>4635</v>
      </c>
      <c r="D12" s="66">
        <v>3</v>
      </c>
      <c r="E12" s="67" t="s">
        <v>132</v>
      </c>
      <c r="F12" s="68">
        <v>32</v>
      </c>
      <c r="G12" s="65"/>
      <c r="H12" s="69"/>
      <c r="I12" s="70"/>
      <c r="J12" s="70"/>
      <c r="K12" s="34" t="s">
        <v>65</v>
      </c>
      <c r="L12" s="77">
        <v>12</v>
      </c>
      <c r="M12" s="77"/>
      <c r="N12" s="72"/>
      <c r="O12" s="79" t="s">
        <v>485</v>
      </c>
      <c r="P12" s="81">
        <v>43486.3758912037</v>
      </c>
      <c r="Q12" s="79" t="s">
        <v>493</v>
      </c>
      <c r="R12" s="83" t="s">
        <v>656</v>
      </c>
      <c r="S12" s="79" t="s">
        <v>709</v>
      </c>
      <c r="T12" s="79" t="s">
        <v>738</v>
      </c>
      <c r="U12" s="79"/>
      <c r="V12" s="83" t="s">
        <v>856</v>
      </c>
      <c r="W12" s="81">
        <v>43486.3758912037</v>
      </c>
      <c r="X12" s="83" t="s">
        <v>1022</v>
      </c>
      <c r="Y12" s="79"/>
      <c r="Z12" s="79"/>
      <c r="AA12" s="85" t="s">
        <v>1270</v>
      </c>
      <c r="AB12" s="79"/>
      <c r="AC12" s="79" t="b">
        <v>0</v>
      </c>
      <c r="AD12" s="79">
        <v>1</v>
      </c>
      <c r="AE12" s="85" t="s">
        <v>1513</v>
      </c>
      <c r="AF12" s="79" t="b">
        <v>0</v>
      </c>
      <c r="AG12" s="79" t="s">
        <v>1517</v>
      </c>
      <c r="AH12" s="79"/>
      <c r="AI12" s="85" t="s">
        <v>1513</v>
      </c>
      <c r="AJ12" s="79" t="b">
        <v>0</v>
      </c>
      <c r="AK12" s="79">
        <v>2</v>
      </c>
      <c r="AL12" s="85" t="s">
        <v>1513</v>
      </c>
      <c r="AM12" s="79" t="s">
        <v>1530</v>
      </c>
      <c r="AN12" s="79" t="b">
        <v>0</v>
      </c>
      <c r="AO12" s="85" t="s">
        <v>1270</v>
      </c>
      <c r="AP12" s="79" t="s">
        <v>1550</v>
      </c>
      <c r="AQ12" s="79">
        <v>0</v>
      </c>
      <c r="AR12" s="79">
        <v>0</v>
      </c>
      <c r="AS12" s="79"/>
      <c r="AT12" s="79"/>
      <c r="AU12" s="79"/>
      <c r="AV12" s="79"/>
      <c r="AW12" s="79"/>
      <c r="AX12" s="79"/>
      <c r="AY12" s="79"/>
      <c r="AZ12" s="79"/>
      <c r="BA12">
        <v>1</v>
      </c>
      <c r="BB12" s="78" t="str">
        <f>REPLACE(INDEX(GroupVertices[Group],MATCH(Edges[[#This Row],[Vertex 1]],GroupVertices[Vertex],0)),1,1,"")</f>
        <v>15</v>
      </c>
      <c r="BC12" s="78" t="str">
        <f>REPLACE(INDEX(GroupVertices[Group],MATCH(Edges[[#This Row],[Vertex 2]],GroupVertices[Vertex],0)),1,1,"")</f>
        <v>15</v>
      </c>
      <c r="BD12" s="48"/>
      <c r="BE12" s="49"/>
      <c r="BF12" s="48"/>
      <c r="BG12" s="49"/>
      <c r="BH12" s="48"/>
      <c r="BI12" s="49"/>
      <c r="BJ12" s="48"/>
      <c r="BK12" s="49"/>
      <c r="BL12" s="48"/>
    </row>
    <row r="13" spans="1:64" ht="15">
      <c r="A13" s="64" t="s">
        <v>219</v>
      </c>
      <c r="B13" s="64" t="s">
        <v>410</v>
      </c>
      <c r="C13" s="65" t="s">
        <v>4635</v>
      </c>
      <c r="D13" s="66">
        <v>3</v>
      </c>
      <c r="E13" s="67" t="s">
        <v>132</v>
      </c>
      <c r="F13" s="68">
        <v>32</v>
      </c>
      <c r="G13" s="65"/>
      <c r="H13" s="69"/>
      <c r="I13" s="70"/>
      <c r="J13" s="70"/>
      <c r="K13" s="34" t="s">
        <v>65</v>
      </c>
      <c r="L13" s="77">
        <v>13</v>
      </c>
      <c r="M13" s="77"/>
      <c r="N13" s="72"/>
      <c r="O13" s="79" t="s">
        <v>485</v>
      </c>
      <c r="P13" s="81">
        <v>43487.40862268519</v>
      </c>
      <c r="Q13" s="79" t="s">
        <v>494</v>
      </c>
      <c r="R13" s="79"/>
      <c r="S13" s="79"/>
      <c r="T13" s="79" t="s">
        <v>741</v>
      </c>
      <c r="U13" s="79"/>
      <c r="V13" s="83" t="s">
        <v>857</v>
      </c>
      <c r="W13" s="81">
        <v>43487.40862268519</v>
      </c>
      <c r="X13" s="83" t="s">
        <v>1023</v>
      </c>
      <c r="Y13" s="79"/>
      <c r="Z13" s="79"/>
      <c r="AA13" s="85" t="s">
        <v>1271</v>
      </c>
      <c r="AB13" s="79"/>
      <c r="AC13" s="79" t="b">
        <v>0</v>
      </c>
      <c r="AD13" s="79">
        <v>0</v>
      </c>
      <c r="AE13" s="85" t="s">
        <v>1513</v>
      </c>
      <c r="AF13" s="79" t="b">
        <v>0</v>
      </c>
      <c r="AG13" s="79" t="s">
        <v>1517</v>
      </c>
      <c r="AH13" s="79"/>
      <c r="AI13" s="85" t="s">
        <v>1513</v>
      </c>
      <c r="AJ13" s="79" t="b">
        <v>0</v>
      </c>
      <c r="AK13" s="79">
        <v>250</v>
      </c>
      <c r="AL13" s="85" t="s">
        <v>1509</v>
      </c>
      <c r="AM13" s="79" t="s">
        <v>1534</v>
      </c>
      <c r="AN13" s="79" t="b">
        <v>0</v>
      </c>
      <c r="AO13" s="85" t="s">
        <v>1509</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4.545454545454546</v>
      </c>
      <c r="BF13" s="48">
        <v>0</v>
      </c>
      <c r="BG13" s="49">
        <v>0</v>
      </c>
      <c r="BH13" s="48">
        <v>0</v>
      </c>
      <c r="BI13" s="49">
        <v>0</v>
      </c>
      <c r="BJ13" s="48">
        <v>21</v>
      </c>
      <c r="BK13" s="49">
        <v>95.45454545454545</v>
      </c>
      <c r="BL13" s="48">
        <v>22</v>
      </c>
    </row>
    <row r="14" spans="1:64" ht="15">
      <c r="A14" s="64" t="s">
        <v>220</v>
      </c>
      <c r="B14" s="64" t="s">
        <v>422</v>
      </c>
      <c r="C14" s="65" t="s">
        <v>4635</v>
      </c>
      <c r="D14" s="66">
        <v>3</v>
      </c>
      <c r="E14" s="67" t="s">
        <v>132</v>
      </c>
      <c r="F14" s="68">
        <v>32</v>
      </c>
      <c r="G14" s="65"/>
      <c r="H14" s="69"/>
      <c r="I14" s="70"/>
      <c r="J14" s="70"/>
      <c r="K14" s="34" t="s">
        <v>65</v>
      </c>
      <c r="L14" s="77">
        <v>14</v>
      </c>
      <c r="M14" s="77"/>
      <c r="N14" s="72"/>
      <c r="O14" s="79" t="s">
        <v>485</v>
      </c>
      <c r="P14" s="81">
        <v>43486.377800925926</v>
      </c>
      <c r="Q14" s="79" t="s">
        <v>495</v>
      </c>
      <c r="R14" s="79"/>
      <c r="S14" s="79"/>
      <c r="T14" s="79" t="s">
        <v>738</v>
      </c>
      <c r="U14" s="83" t="s">
        <v>810</v>
      </c>
      <c r="V14" s="83" t="s">
        <v>810</v>
      </c>
      <c r="W14" s="81">
        <v>43486.377800925926</v>
      </c>
      <c r="X14" s="83" t="s">
        <v>1024</v>
      </c>
      <c r="Y14" s="79"/>
      <c r="Z14" s="79"/>
      <c r="AA14" s="85" t="s">
        <v>1272</v>
      </c>
      <c r="AB14" s="79"/>
      <c r="AC14" s="79" t="b">
        <v>0</v>
      </c>
      <c r="AD14" s="79">
        <v>7</v>
      </c>
      <c r="AE14" s="85" t="s">
        <v>1513</v>
      </c>
      <c r="AF14" s="79" t="b">
        <v>0</v>
      </c>
      <c r="AG14" s="79" t="s">
        <v>1517</v>
      </c>
      <c r="AH14" s="79"/>
      <c r="AI14" s="85" t="s">
        <v>1513</v>
      </c>
      <c r="AJ14" s="79" t="b">
        <v>0</v>
      </c>
      <c r="AK14" s="79">
        <v>6</v>
      </c>
      <c r="AL14" s="85" t="s">
        <v>1513</v>
      </c>
      <c r="AM14" s="79" t="s">
        <v>1532</v>
      </c>
      <c r="AN14" s="79" t="b">
        <v>0</v>
      </c>
      <c r="AO14" s="85" t="s">
        <v>1272</v>
      </c>
      <c r="AP14" s="79" t="s">
        <v>1550</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v>0</v>
      </c>
      <c r="BE14" s="49">
        <v>0</v>
      </c>
      <c r="BF14" s="48">
        <v>0</v>
      </c>
      <c r="BG14" s="49">
        <v>0</v>
      </c>
      <c r="BH14" s="48">
        <v>0</v>
      </c>
      <c r="BI14" s="49">
        <v>0</v>
      </c>
      <c r="BJ14" s="48">
        <v>6</v>
      </c>
      <c r="BK14" s="49">
        <v>100</v>
      </c>
      <c r="BL14" s="48">
        <v>6</v>
      </c>
    </row>
    <row r="15" spans="1:64" ht="15">
      <c r="A15" s="64" t="s">
        <v>221</v>
      </c>
      <c r="B15" s="64" t="s">
        <v>220</v>
      </c>
      <c r="C15" s="65" t="s">
        <v>4635</v>
      </c>
      <c r="D15" s="66">
        <v>3</v>
      </c>
      <c r="E15" s="67" t="s">
        <v>132</v>
      </c>
      <c r="F15" s="68">
        <v>32</v>
      </c>
      <c r="G15" s="65"/>
      <c r="H15" s="69"/>
      <c r="I15" s="70"/>
      <c r="J15" s="70"/>
      <c r="K15" s="34" t="s">
        <v>65</v>
      </c>
      <c r="L15" s="77">
        <v>15</v>
      </c>
      <c r="M15" s="77"/>
      <c r="N15" s="72"/>
      <c r="O15" s="79" t="s">
        <v>485</v>
      </c>
      <c r="P15" s="81">
        <v>43487.41228009259</v>
      </c>
      <c r="Q15" s="79" t="s">
        <v>496</v>
      </c>
      <c r="R15" s="79"/>
      <c r="S15" s="79"/>
      <c r="T15" s="79" t="s">
        <v>738</v>
      </c>
      <c r="U15" s="83" t="s">
        <v>810</v>
      </c>
      <c r="V15" s="83" t="s">
        <v>810</v>
      </c>
      <c r="W15" s="81">
        <v>43487.41228009259</v>
      </c>
      <c r="X15" s="83" t="s">
        <v>1025</v>
      </c>
      <c r="Y15" s="79"/>
      <c r="Z15" s="79"/>
      <c r="AA15" s="85" t="s">
        <v>1273</v>
      </c>
      <c r="AB15" s="79"/>
      <c r="AC15" s="79" t="b">
        <v>0</v>
      </c>
      <c r="AD15" s="79">
        <v>0</v>
      </c>
      <c r="AE15" s="85" t="s">
        <v>1513</v>
      </c>
      <c r="AF15" s="79" t="b">
        <v>0</v>
      </c>
      <c r="AG15" s="79" t="s">
        <v>1517</v>
      </c>
      <c r="AH15" s="79"/>
      <c r="AI15" s="85" t="s">
        <v>1513</v>
      </c>
      <c r="AJ15" s="79" t="b">
        <v>0</v>
      </c>
      <c r="AK15" s="79">
        <v>6</v>
      </c>
      <c r="AL15" s="85" t="s">
        <v>1272</v>
      </c>
      <c r="AM15" s="79" t="s">
        <v>1530</v>
      </c>
      <c r="AN15" s="79" t="b">
        <v>0</v>
      </c>
      <c r="AO15" s="85" t="s">
        <v>1272</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221</v>
      </c>
      <c r="B16" s="64" t="s">
        <v>422</v>
      </c>
      <c r="C16" s="65" t="s">
        <v>4635</v>
      </c>
      <c r="D16" s="66">
        <v>3</v>
      </c>
      <c r="E16" s="67" t="s">
        <v>132</v>
      </c>
      <c r="F16" s="68">
        <v>32</v>
      </c>
      <c r="G16" s="65"/>
      <c r="H16" s="69"/>
      <c r="I16" s="70"/>
      <c r="J16" s="70"/>
      <c r="K16" s="34" t="s">
        <v>65</v>
      </c>
      <c r="L16" s="77">
        <v>16</v>
      </c>
      <c r="M16" s="77"/>
      <c r="N16" s="72"/>
      <c r="O16" s="79" t="s">
        <v>485</v>
      </c>
      <c r="P16" s="81">
        <v>43487.41228009259</v>
      </c>
      <c r="Q16" s="79" t="s">
        <v>496</v>
      </c>
      <c r="R16" s="79"/>
      <c r="S16" s="79"/>
      <c r="T16" s="79" t="s">
        <v>738</v>
      </c>
      <c r="U16" s="83" t="s">
        <v>810</v>
      </c>
      <c r="V16" s="83" t="s">
        <v>810</v>
      </c>
      <c r="W16" s="81">
        <v>43487.41228009259</v>
      </c>
      <c r="X16" s="83" t="s">
        <v>1025</v>
      </c>
      <c r="Y16" s="79"/>
      <c r="Z16" s="79"/>
      <c r="AA16" s="85" t="s">
        <v>1273</v>
      </c>
      <c r="AB16" s="79"/>
      <c r="AC16" s="79" t="b">
        <v>0</v>
      </c>
      <c r="AD16" s="79">
        <v>0</v>
      </c>
      <c r="AE16" s="85" t="s">
        <v>1513</v>
      </c>
      <c r="AF16" s="79" t="b">
        <v>0</v>
      </c>
      <c r="AG16" s="79" t="s">
        <v>1517</v>
      </c>
      <c r="AH16" s="79"/>
      <c r="AI16" s="85" t="s">
        <v>1513</v>
      </c>
      <c r="AJ16" s="79" t="b">
        <v>0</v>
      </c>
      <c r="AK16" s="79">
        <v>6</v>
      </c>
      <c r="AL16" s="85" t="s">
        <v>1272</v>
      </c>
      <c r="AM16" s="79" t="s">
        <v>1530</v>
      </c>
      <c r="AN16" s="79" t="b">
        <v>0</v>
      </c>
      <c r="AO16" s="85" t="s">
        <v>1272</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8</v>
      </c>
      <c r="BK16" s="49">
        <v>100</v>
      </c>
      <c r="BL16" s="48">
        <v>8</v>
      </c>
    </row>
    <row r="17" spans="1:64" ht="15">
      <c r="A17" s="64" t="s">
        <v>222</v>
      </c>
      <c r="B17" s="64" t="s">
        <v>289</v>
      </c>
      <c r="C17" s="65" t="s">
        <v>4635</v>
      </c>
      <c r="D17" s="66">
        <v>3</v>
      </c>
      <c r="E17" s="67" t="s">
        <v>132</v>
      </c>
      <c r="F17" s="68">
        <v>32</v>
      </c>
      <c r="G17" s="65"/>
      <c r="H17" s="69"/>
      <c r="I17" s="70"/>
      <c r="J17" s="70"/>
      <c r="K17" s="34" t="s">
        <v>65</v>
      </c>
      <c r="L17" s="77">
        <v>17</v>
      </c>
      <c r="M17" s="77"/>
      <c r="N17" s="72"/>
      <c r="O17" s="79" t="s">
        <v>485</v>
      </c>
      <c r="P17" s="81">
        <v>43487.41302083333</v>
      </c>
      <c r="Q17" s="79" t="s">
        <v>497</v>
      </c>
      <c r="R17" s="79"/>
      <c r="S17" s="79"/>
      <c r="T17" s="79" t="s">
        <v>742</v>
      </c>
      <c r="U17" s="79"/>
      <c r="V17" s="83" t="s">
        <v>858</v>
      </c>
      <c r="W17" s="81">
        <v>43487.41302083333</v>
      </c>
      <c r="X17" s="83" t="s">
        <v>1026</v>
      </c>
      <c r="Y17" s="79"/>
      <c r="Z17" s="79"/>
      <c r="AA17" s="85" t="s">
        <v>1274</v>
      </c>
      <c r="AB17" s="79"/>
      <c r="AC17" s="79" t="b">
        <v>0</v>
      </c>
      <c r="AD17" s="79">
        <v>0</v>
      </c>
      <c r="AE17" s="85" t="s">
        <v>1513</v>
      </c>
      <c r="AF17" s="79" t="b">
        <v>0</v>
      </c>
      <c r="AG17" s="79" t="s">
        <v>1518</v>
      </c>
      <c r="AH17" s="79"/>
      <c r="AI17" s="85" t="s">
        <v>1513</v>
      </c>
      <c r="AJ17" s="79" t="b">
        <v>0</v>
      </c>
      <c r="AK17" s="79">
        <v>4</v>
      </c>
      <c r="AL17" s="85" t="s">
        <v>1345</v>
      </c>
      <c r="AM17" s="79" t="s">
        <v>1532</v>
      </c>
      <c r="AN17" s="79" t="b">
        <v>0</v>
      </c>
      <c r="AO17" s="85" t="s">
        <v>1345</v>
      </c>
      <c r="AP17" s="79" t="s">
        <v>176</v>
      </c>
      <c r="AQ17" s="79">
        <v>0</v>
      </c>
      <c r="AR17" s="79">
        <v>0</v>
      </c>
      <c r="AS17" s="79"/>
      <c r="AT17" s="79"/>
      <c r="AU17" s="79"/>
      <c r="AV17" s="79"/>
      <c r="AW17" s="79"/>
      <c r="AX17" s="79"/>
      <c r="AY17" s="79"/>
      <c r="AZ17" s="79"/>
      <c r="BA17">
        <v>1</v>
      </c>
      <c r="BB17" s="78" t="str">
        <f>REPLACE(INDEX(GroupVertices[Group],MATCH(Edges[[#This Row],[Vertex 1]],GroupVertices[Vertex],0)),1,1,"")</f>
        <v>17</v>
      </c>
      <c r="BC17" s="78" t="str">
        <f>REPLACE(INDEX(GroupVertices[Group],MATCH(Edges[[#This Row],[Vertex 2]],GroupVertices[Vertex],0)),1,1,"")</f>
        <v>17</v>
      </c>
      <c r="BD17" s="48">
        <v>1</v>
      </c>
      <c r="BE17" s="49">
        <v>4.545454545454546</v>
      </c>
      <c r="BF17" s="48">
        <v>0</v>
      </c>
      <c r="BG17" s="49">
        <v>0</v>
      </c>
      <c r="BH17" s="48">
        <v>0</v>
      </c>
      <c r="BI17" s="49">
        <v>0</v>
      </c>
      <c r="BJ17" s="48">
        <v>21</v>
      </c>
      <c r="BK17" s="49">
        <v>95.45454545454545</v>
      </c>
      <c r="BL17" s="48">
        <v>22</v>
      </c>
    </row>
    <row r="18" spans="1:64" ht="15">
      <c r="A18" s="64" t="s">
        <v>223</v>
      </c>
      <c r="B18" s="64" t="s">
        <v>398</v>
      </c>
      <c r="C18" s="65" t="s">
        <v>4635</v>
      </c>
      <c r="D18" s="66">
        <v>3</v>
      </c>
      <c r="E18" s="67" t="s">
        <v>132</v>
      </c>
      <c r="F18" s="68">
        <v>32</v>
      </c>
      <c r="G18" s="65"/>
      <c r="H18" s="69"/>
      <c r="I18" s="70"/>
      <c r="J18" s="70"/>
      <c r="K18" s="34" t="s">
        <v>65</v>
      </c>
      <c r="L18" s="77">
        <v>18</v>
      </c>
      <c r="M18" s="77"/>
      <c r="N18" s="72"/>
      <c r="O18" s="79" t="s">
        <v>485</v>
      </c>
      <c r="P18" s="81">
        <v>43487.422847222224</v>
      </c>
      <c r="Q18" s="79" t="s">
        <v>498</v>
      </c>
      <c r="R18" s="79"/>
      <c r="S18" s="79"/>
      <c r="T18" s="79" t="s">
        <v>738</v>
      </c>
      <c r="U18" s="79"/>
      <c r="V18" s="83" t="s">
        <v>859</v>
      </c>
      <c r="W18" s="81">
        <v>43487.422847222224</v>
      </c>
      <c r="X18" s="83" t="s">
        <v>1027</v>
      </c>
      <c r="Y18" s="79"/>
      <c r="Z18" s="79"/>
      <c r="AA18" s="85" t="s">
        <v>1275</v>
      </c>
      <c r="AB18" s="79"/>
      <c r="AC18" s="79" t="b">
        <v>0</v>
      </c>
      <c r="AD18" s="79">
        <v>0</v>
      </c>
      <c r="AE18" s="85" t="s">
        <v>1513</v>
      </c>
      <c r="AF18" s="79" t="b">
        <v>0</v>
      </c>
      <c r="AG18" s="79" t="s">
        <v>1517</v>
      </c>
      <c r="AH18" s="79"/>
      <c r="AI18" s="85" t="s">
        <v>1513</v>
      </c>
      <c r="AJ18" s="79" t="b">
        <v>0</v>
      </c>
      <c r="AK18" s="79">
        <v>59</v>
      </c>
      <c r="AL18" s="85" t="s">
        <v>1479</v>
      </c>
      <c r="AM18" s="79" t="s">
        <v>1530</v>
      </c>
      <c r="AN18" s="79" t="b">
        <v>0</v>
      </c>
      <c r="AO18" s="85" t="s">
        <v>1479</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0</v>
      </c>
      <c r="BE18" s="49">
        <v>0</v>
      </c>
      <c r="BF18" s="48">
        <v>0</v>
      </c>
      <c r="BG18" s="49">
        <v>0</v>
      </c>
      <c r="BH18" s="48">
        <v>0</v>
      </c>
      <c r="BI18" s="49">
        <v>0</v>
      </c>
      <c r="BJ18" s="48">
        <v>19</v>
      </c>
      <c r="BK18" s="49">
        <v>100</v>
      </c>
      <c r="BL18" s="48">
        <v>19</v>
      </c>
    </row>
    <row r="19" spans="1:64" ht="15">
      <c r="A19" s="64" t="s">
        <v>224</v>
      </c>
      <c r="B19" s="64" t="s">
        <v>410</v>
      </c>
      <c r="C19" s="65" t="s">
        <v>4635</v>
      </c>
      <c r="D19" s="66">
        <v>3</v>
      </c>
      <c r="E19" s="67" t="s">
        <v>132</v>
      </c>
      <c r="F19" s="68">
        <v>32</v>
      </c>
      <c r="G19" s="65"/>
      <c r="H19" s="69"/>
      <c r="I19" s="70"/>
      <c r="J19" s="70"/>
      <c r="K19" s="34" t="s">
        <v>65</v>
      </c>
      <c r="L19" s="77">
        <v>19</v>
      </c>
      <c r="M19" s="77"/>
      <c r="N19" s="72"/>
      <c r="O19" s="79" t="s">
        <v>485</v>
      </c>
      <c r="P19" s="81">
        <v>43487.42408564815</v>
      </c>
      <c r="Q19" s="79" t="s">
        <v>499</v>
      </c>
      <c r="R19" s="79"/>
      <c r="S19" s="79"/>
      <c r="T19" s="79"/>
      <c r="U19" s="79"/>
      <c r="V19" s="83" t="s">
        <v>860</v>
      </c>
      <c r="W19" s="81">
        <v>43487.42408564815</v>
      </c>
      <c r="X19" s="83" t="s">
        <v>1028</v>
      </c>
      <c r="Y19" s="79"/>
      <c r="Z19" s="79"/>
      <c r="AA19" s="85" t="s">
        <v>1276</v>
      </c>
      <c r="AB19" s="79"/>
      <c r="AC19" s="79" t="b">
        <v>0</v>
      </c>
      <c r="AD19" s="79">
        <v>0</v>
      </c>
      <c r="AE19" s="85" t="s">
        <v>1513</v>
      </c>
      <c r="AF19" s="79" t="b">
        <v>0</v>
      </c>
      <c r="AG19" s="79" t="s">
        <v>1517</v>
      </c>
      <c r="AH19" s="79"/>
      <c r="AI19" s="85" t="s">
        <v>1513</v>
      </c>
      <c r="AJ19" s="79" t="b">
        <v>0</v>
      </c>
      <c r="AK19" s="79">
        <v>3881</v>
      </c>
      <c r="AL19" s="85" t="s">
        <v>1510</v>
      </c>
      <c r="AM19" s="79" t="s">
        <v>1529</v>
      </c>
      <c r="AN19" s="79" t="b">
        <v>0</v>
      </c>
      <c r="AO19" s="85" t="s">
        <v>1510</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23</v>
      </c>
      <c r="BK19" s="49">
        <v>100</v>
      </c>
      <c r="BL19" s="48">
        <v>23</v>
      </c>
    </row>
    <row r="20" spans="1:64" ht="15">
      <c r="A20" s="64" t="s">
        <v>225</v>
      </c>
      <c r="B20" s="64" t="s">
        <v>398</v>
      </c>
      <c r="C20" s="65" t="s">
        <v>4635</v>
      </c>
      <c r="D20" s="66">
        <v>3</v>
      </c>
      <c r="E20" s="67" t="s">
        <v>132</v>
      </c>
      <c r="F20" s="68">
        <v>32</v>
      </c>
      <c r="G20" s="65"/>
      <c r="H20" s="69"/>
      <c r="I20" s="70"/>
      <c r="J20" s="70"/>
      <c r="K20" s="34" t="s">
        <v>65</v>
      </c>
      <c r="L20" s="77">
        <v>20</v>
      </c>
      <c r="M20" s="77"/>
      <c r="N20" s="72"/>
      <c r="O20" s="79" t="s">
        <v>485</v>
      </c>
      <c r="P20" s="81">
        <v>43487.42925925926</v>
      </c>
      <c r="Q20" s="79" t="s">
        <v>498</v>
      </c>
      <c r="R20" s="79"/>
      <c r="S20" s="79"/>
      <c r="T20" s="79" t="s">
        <v>738</v>
      </c>
      <c r="U20" s="79"/>
      <c r="V20" s="83" t="s">
        <v>861</v>
      </c>
      <c r="W20" s="81">
        <v>43487.42925925926</v>
      </c>
      <c r="X20" s="83" t="s">
        <v>1029</v>
      </c>
      <c r="Y20" s="79"/>
      <c r="Z20" s="79"/>
      <c r="AA20" s="85" t="s">
        <v>1277</v>
      </c>
      <c r="AB20" s="79"/>
      <c r="AC20" s="79" t="b">
        <v>0</v>
      </c>
      <c r="AD20" s="79">
        <v>0</v>
      </c>
      <c r="AE20" s="85" t="s">
        <v>1513</v>
      </c>
      <c r="AF20" s="79" t="b">
        <v>0</v>
      </c>
      <c r="AG20" s="79" t="s">
        <v>1517</v>
      </c>
      <c r="AH20" s="79"/>
      <c r="AI20" s="85" t="s">
        <v>1513</v>
      </c>
      <c r="AJ20" s="79" t="b">
        <v>0</v>
      </c>
      <c r="AK20" s="79">
        <v>59</v>
      </c>
      <c r="AL20" s="85" t="s">
        <v>1479</v>
      </c>
      <c r="AM20" s="79" t="s">
        <v>1530</v>
      </c>
      <c r="AN20" s="79" t="b">
        <v>0</v>
      </c>
      <c r="AO20" s="85" t="s">
        <v>1479</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v>0</v>
      </c>
      <c r="BE20" s="49">
        <v>0</v>
      </c>
      <c r="BF20" s="48">
        <v>0</v>
      </c>
      <c r="BG20" s="49">
        <v>0</v>
      </c>
      <c r="BH20" s="48">
        <v>0</v>
      </c>
      <c r="BI20" s="49">
        <v>0</v>
      </c>
      <c r="BJ20" s="48">
        <v>19</v>
      </c>
      <c r="BK20" s="49">
        <v>100</v>
      </c>
      <c r="BL20" s="48">
        <v>19</v>
      </c>
    </row>
    <row r="21" spans="1:64" ht="15">
      <c r="A21" s="64" t="s">
        <v>226</v>
      </c>
      <c r="B21" s="64" t="s">
        <v>298</v>
      </c>
      <c r="C21" s="65" t="s">
        <v>4635</v>
      </c>
      <c r="D21" s="66">
        <v>3</v>
      </c>
      <c r="E21" s="67" t="s">
        <v>132</v>
      </c>
      <c r="F21" s="68">
        <v>32</v>
      </c>
      <c r="G21" s="65"/>
      <c r="H21" s="69"/>
      <c r="I21" s="70"/>
      <c r="J21" s="70"/>
      <c r="K21" s="34" t="s">
        <v>65</v>
      </c>
      <c r="L21" s="77">
        <v>21</v>
      </c>
      <c r="M21" s="77"/>
      <c r="N21" s="72"/>
      <c r="O21" s="79" t="s">
        <v>485</v>
      </c>
      <c r="P21" s="81">
        <v>43487.42932870371</v>
      </c>
      <c r="Q21" s="79" t="s">
        <v>500</v>
      </c>
      <c r="R21" s="79"/>
      <c r="S21" s="79"/>
      <c r="T21" s="79"/>
      <c r="U21" s="79"/>
      <c r="V21" s="83" t="s">
        <v>862</v>
      </c>
      <c r="W21" s="81">
        <v>43487.42932870371</v>
      </c>
      <c r="X21" s="83" t="s">
        <v>1030</v>
      </c>
      <c r="Y21" s="79"/>
      <c r="Z21" s="79"/>
      <c r="AA21" s="85" t="s">
        <v>1278</v>
      </c>
      <c r="AB21" s="79"/>
      <c r="AC21" s="79" t="b">
        <v>0</v>
      </c>
      <c r="AD21" s="79">
        <v>0</v>
      </c>
      <c r="AE21" s="85" t="s">
        <v>1513</v>
      </c>
      <c r="AF21" s="79" t="b">
        <v>0</v>
      </c>
      <c r="AG21" s="79" t="s">
        <v>1519</v>
      </c>
      <c r="AH21" s="79"/>
      <c r="AI21" s="85" t="s">
        <v>1513</v>
      </c>
      <c r="AJ21" s="79" t="b">
        <v>0</v>
      </c>
      <c r="AK21" s="79">
        <v>48</v>
      </c>
      <c r="AL21" s="85" t="s">
        <v>1354</v>
      </c>
      <c r="AM21" s="79" t="s">
        <v>1530</v>
      </c>
      <c r="AN21" s="79" t="b">
        <v>0</v>
      </c>
      <c r="AO21" s="85" t="s">
        <v>1354</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v>0</v>
      </c>
      <c r="BE21" s="49">
        <v>0</v>
      </c>
      <c r="BF21" s="48">
        <v>0</v>
      </c>
      <c r="BG21" s="49">
        <v>0</v>
      </c>
      <c r="BH21" s="48">
        <v>0</v>
      </c>
      <c r="BI21" s="49">
        <v>0</v>
      </c>
      <c r="BJ21" s="48">
        <v>23</v>
      </c>
      <c r="BK21" s="49">
        <v>100</v>
      </c>
      <c r="BL21" s="48">
        <v>23</v>
      </c>
    </row>
    <row r="22" spans="1:64" ht="15">
      <c r="A22" s="64" t="s">
        <v>227</v>
      </c>
      <c r="B22" s="64" t="s">
        <v>423</v>
      </c>
      <c r="C22" s="65" t="s">
        <v>4635</v>
      </c>
      <c r="D22" s="66">
        <v>3</v>
      </c>
      <c r="E22" s="67" t="s">
        <v>132</v>
      </c>
      <c r="F22" s="68">
        <v>32</v>
      </c>
      <c r="G22" s="65"/>
      <c r="H22" s="69"/>
      <c r="I22" s="70"/>
      <c r="J22" s="70"/>
      <c r="K22" s="34" t="s">
        <v>65</v>
      </c>
      <c r="L22" s="77">
        <v>22</v>
      </c>
      <c r="M22" s="77"/>
      <c r="N22" s="72"/>
      <c r="O22" s="79" t="s">
        <v>485</v>
      </c>
      <c r="P22" s="81">
        <v>43487.43369212963</v>
      </c>
      <c r="Q22" s="79" t="s">
        <v>501</v>
      </c>
      <c r="R22" s="79"/>
      <c r="S22" s="79"/>
      <c r="T22" s="79" t="s">
        <v>743</v>
      </c>
      <c r="U22" s="79"/>
      <c r="V22" s="83" t="s">
        <v>863</v>
      </c>
      <c r="W22" s="81">
        <v>43487.43369212963</v>
      </c>
      <c r="X22" s="83" t="s">
        <v>1031</v>
      </c>
      <c r="Y22" s="79"/>
      <c r="Z22" s="79"/>
      <c r="AA22" s="85" t="s">
        <v>1279</v>
      </c>
      <c r="AB22" s="79"/>
      <c r="AC22" s="79" t="b">
        <v>0</v>
      </c>
      <c r="AD22" s="79">
        <v>0</v>
      </c>
      <c r="AE22" s="85" t="s">
        <v>1513</v>
      </c>
      <c r="AF22" s="79" t="b">
        <v>0</v>
      </c>
      <c r="AG22" s="79" t="s">
        <v>1517</v>
      </c>
      <c r="AH22" s="79"/>
      <c r="AI22" s="85" t="s">
        <v>1513</v>
      </c>
      <c r="AJ22" s="79" t="b">
        <v>0</v>
      </c>
      <c r="AK22" s="79">
        <v>3</v>
      </c>
      <c r="AL22" s="85" t="s">
        <v>1264</v>
      </c>
      <c r="AM22" s="79" t="s">
        <v>1530</v>
      </c>
      <c r="AN22" s="79" t="b">
        <v>0</v>
      </c>
      <c r="AO22" s="85" t="s">
        <v>1264</v>
      </c>
      <c r="AP22" s="79" t="s">
        <v>176</v>
      </c>
      <c r="AQ22" s="79">
        <v>0</v>
      </c>
      <c r="AR22" s="79">
        <v>0</v>
      </c>
      <c r="AS22" s="79"/>
      <c r="AT22" s="79"/>
      <c r="AU22" s="79"/>
      <c r="AV22" s="79"/>
      <c r="AW22" s="79"/>
      <c r="AX22" s="79"/>
      <c r="AY22" s="79"/>
      <c r="AZ22" s="79"/>
      <c r="BA22">
        <v>1</v>
      </c>
      <c r="BB22" s="78" t="str">
        <f>REPLACE(INDEX(GroupVertices[Group],MATCH(Edges[[#This Row],[Vertex 1]],GroupVertices[Vertex],0)),1,1,"")</f>
        <v>11</v>
      </c>
      <c r="BC22" s="78" t="str">
        <f>REPLACE(INDEX(GroupVertices[Group],MATCH(Edges[[#This Row],[Vertex 2]],GroupVertices[Vertex],0)),1,1,"")</f>
        <v>11</v>
      </c>
      <c r="BD22" s="48"/>
      <c r="BE22" s="49"/>
      <c r="BF22" s="48"/>
      <c r="BG22" s="49"/>
      <c r="BH22" s="48"/>
      <c r="BI22" s="49"/>
      <c r="BJ22" s="48"/>
      <c r="BK22" s="49"/>
      <c r="BL22" s="48"/>
    </row>
    <row r="23" spans="1:64" ht="15">
      <c r="A23" s="64" t="s">
        <v>212</v>
      </c>
      <c r="B23" s="64" t="s">
        <v>424</v>
      </c>
      <c r="C23" s="65" t="s">
        <v>4635</v>
      </c>
      <c r="D23" s="66">
        <v>3</v>
      </c>
      <c r="E23" s="67" t="s">
        <v>132</v>
      </c>
      <c r="F23" s="68">
        <v>32</v>
      </c>
      <c r="G23" s="65"/>
      <c r="H23" s="69"/>
      <c r="I23" s="70"/>
      <c r="J23" s="70"/>
      <c r="K23" s="34" t="s">
        <v>65</v>
      </c>
      <c r="L23" s="77">
        <v>23</v>
      </c>
      <c r="M23" s="77"/>
      <c r="N23" s="72"/>
      <c r="O23" s="79" t="s">
        <v>485</v>
      </c>
      <c r="P23" s="81">
        <v>43486.45019675926</v>
      </c>
      <c r="Q23" s="79" t="s">
        <v>487</v>
      </c>
      <c r="R23" s="83" t="s">
        <v>653</v>
      </c>
      <c r="S23" s="79" t="s">
        <v>706</v>
      </c>
      <c r="T23" s="79" t="s">
        <v>736</v>
      </c>
      <c r="U23" s="79"/>
      <c r="V23" s="83" t="s">
        <v>852</v>
      </c>
      <c r="W23" s="81">
        <v>43486.45019675926</v>
      </c>
      <c r="X23" s="83" t="s">
        <v>1016</v>
      </c>
      <c r="Y23" s="79"/>
      <c r="Z23" s="79"/>
      <c r="AA23" s="85" t="s">
        <v>1264</v>
      </c>
      <c r="AB23" s="79"/>
      <c r="AC23" s="79" t="b">
        <v>0</v>
      </c>
      <c r="AD23" s="79">
        <v>9</v>
      </c>
      <c r="AE23" s="85" t="s">
        <v>1513</v>
      </c>
      <c r="AF23" s="79" t="b">
        <v>0</v>
      </c>
      <c r="AG23" s="79" t="s">
        <v>1517</v>
      </c>
      <c r="AH23" s="79"/>
      <c r="AI23" s="85" t="s">
        <v>1513</v>
      </c>
      <c r="AJ23" s="79" t="b">
        <v>0</v>
      </c>
      <c r="AK23" s="79">
        <v>3</v>
      </c>
      <c r="AL23" s="85" t="s">
        <v>1513</v>
      </c>
      <c r="AM23" s="79" t="s">
        <v>1529</v>
      </c>
      <c r="AN23" s="79" t="b">
        <v>0</v>
      </c>
      <c r="AO23" s="85" t="s">
        <v>1264</v>
      </c>
      <c r="AP23" s="79" t="s">
        <v>1550</v>
      </c>
      <c r="AQ23" s="79">
        <v>0</v>
      </c>
      <c r="AR23" s="79">
        <v>0</v>
      </c>
      <c r="AS23" s="79"/>
      <c r="AT23" s="79"/>
      <c r="AU23" s="79"/>
      <c r="AV23" s="79"/>
      <c r="AW23" s="79"/>
      <c r="AX23" s="79"/>
      <c r="AY23" s="79"/>
      <c r="AZ23" s="79"/>
      <c r="BA23">
        <v>1</v>
      </c>
      <c r="BB23" s="78" t="str">
        <f>REPLACE(INDEX(GroupVertices[Group],MATCH(Edges[[#This Row],[Vertex 1]],GroupVertices[Vertex],0)),1,1,"")</f>
        <v>11</v>
      </c>
      <c r="BC23" s="78" t="str">
        <f>REPLACE(INDEX(GroupVertices[Group],MATCH(Edges[[#This Row],[Vertex 2]],GroupVertices[Vertex],0)),1,1,"")</f>
        <v>11</v>
      </c>
      <c r="BD23" s="48">
        <v>1</v>
      </c>
      <c r="BE23" s="49">
        <v>2.7027027027027026</v>
      </c>
      <c r="BF23" s="48">
        <v>0</v>
      </c>
      <c r="BG23" s="49">
        <v>0</v>
      </c>
      <c r="BH23" s="48">
        <v>0</v>
      </c>
      <c r="BI23" s="49">
        <v>0</v>
      </c>
      <c r="BJ23" s="48">
        <v>36</v>
      </c>
      <c r="BK23" s="49">
        <v>97.29729729729729</v>
      </c>
      <c r="BL23" s="48">
        <v>37</v>
      </c>
    </row>
    <row r="24" spans="1:64" ht="15">
      <c r="A24" s="64" t="s">
        <v>227</v>
      </c>
      <c r="B24" s="64" t="s">
        <v>424</v>
      </c>
      <c r="C24" s="65" t="s">
        <v>4635</v>
      </c>
      <c r="D24" s="66">
        <v>3</v>
      </c>
      <c r="E24" s="67" t="s">
        <v>132</v>
      </c>
      <c r="F24" s="68">
        <v>32</v>
      </c>
      <c r="G24" s="65"/>
      <c r="H24" s="69"/>
      <c r="I24" s="70"/>
      <c r="J24" s="70"/>
      <c r="K24" s="34" t="s">
        <v>65</v>
      </c>
      <c r="L24" s="77">
        <v>24</v>
      </c>
      <c r="M24" s="77"/>
      <c r="N24" s="72"/>
      <c r="O24" s="79" t="s">
        <v>485</v>
      </c>
      <c r="P24" s="81">
        <v>43487.43369212963</v>
      </c>
      <c r="Q24" s="79" t="s">
        <v>501</v>
      </c>
      <c r="R24" s="79"/>
      <c r="S24" s="79"/>
      <c r="T24" s="79" t="s">
        <v>743</v>
      </c>
      <c r="U24" s="79"/>
      <c r="V24" s="83" t="s">
        <v>863</v>
      </c>
      <c r="W24" s="81">
        <v>43487.43369212963</v>
      </c>
      <c r="X24" s="83" t="s">
        <v>1031</v>
      </c>
      <c r="Y24" s="79"/>
      <c r="Z24" s="79"/>
      <c r="AA24" s="85" t="s">
        <v>1279</v>
      </c>
      <c r="AB24" s="79"/>
      <c r="AC24" s="79" t="b">
        <v>0</v>
      </c>
      <c r="AD24" s="79">
        <v>0</v>
      </c>
      <c r="AE24" s="85" t="s">
        <v>1513</v>
      </c>
      <c r="AF24" s="79" t="b">
        <v>0</v>
      </c>
      <c r="AG24" s="79" t="s">
        <v>1517</v>
      </c>
      <c r="AH24" s="79"/>
      <c r="AI24" s="85" t="s">
        <v>1513</v>
      </c>
      <c r="AJ24" s="79" t="b">
        <v>0</v>
      </c>
      <c r="AK24" s="79">
        <v>3</v>
      </c>
      <c r="AL24" s="85" t="s">
        <v>1264</v>
      </c>
      <c r="AM24" s="79" t="s">
        <v>1530</v>
      </c>
      <c r="AN24" s="79" t="b">
        <v>0</v>
      </c>
      <c r="AO24" s="85" t="s">
        <v>1264</v>
      </c>
      <c r="AP24" s="79" t="s">
        <v>176</v>
      </c>
      <c r="AQ24" s="79">
        <v>0</v>
      </c>
      <c r="AR24" s="79">
        <v>0</v>
      </c>
      <c r="AS24" s="79"/>
      <c r="AT24" s="79"/>
      <c r="AU24" s="79"/>
      <c r="AV24" s="79"/>
      <c r="AW24" s="79"/>
      <c r="AX24" s="79"/>
      <c r="AY24" s="79"/>
      <c r="AZ24" s="79"/>
      <c r="BA24">
        <v>1</v>
      </c>
      <c r="BB24" s="78" t="str">
        <f>REPLACE(INDEX(GroupVertices[Group],MATCH(Edges[[#This Row],[Vertex 1]],GroupVertices[Vertex],0)),1,1,"")</f>
        <v>11</v>
      </c>
      <c r="BC24" s="78" t="str">
        <f>REPLACE(INDEX(GroupVertices[Group],MATCH(Edges[[#This Row],[Vertex 2]],GroupVertices[Vertex],0)),1,1,"")</f>
        <v>11</v>
      </c>
      <c r="BD24" s="48">
        <v>1</v>
      </c>
      <c r="BE24" s="49">
        <v>4.545454545454546</v>
      </c>
      <c r="BF24" s="48">
        <v>0</v>
      </c>
      <c r="BG24" s="49">
        <v>0</v>
      </c>
      <c r="BH24" s="48">
        <v>0</v>
      </c>
      <c r="BI24" s="49">
        <v>0</v>
      </c>
      <c r="BJ24" s="48">
        <v>21</v>
      </c>
      <c r="BK24" s="49">
        <v>95.45454545454545</v>
      </c>
      <c r="BL24" s="48">
        <v>22</v>
      </c>
    </row>
    <row r="25" spans="1:64" ht="15">
      <c r="A25" s="64" t="s">
        <v>227</v>
      </c>
      <c r="B25" s="64" t="s">
        <v>212</v>
      </c>
      <c r="C25" s="65" t="s">
        <v>4635</v>
      </c>
      <c r="D25" s="66">
        <v>3</v>
      </c>
      <c r="E25" s="67" t="s">
        <v>132</v>
      </c>
      <c r="F25" s="68">
        <v>32</v>
      </c>
      <c r="G25" s="65"/>
      <c r="H25" s="69"/>
      <c r="I25" s="70"/>
      <c r="J25" s="70"/>
      <c r="K25" s="34" t="s">
        <v>65</v>
      </c>
      <c r="L25" s="77">
        <v>25</v>
      </c>
      <c r="M25" s="77"/>
      <c r="N25" s="72"/>
      <c r="O25" s="79" t="s">
        <v>485</v>
      </c>
      <c r="P25" s="81">
        <v>43487.43369212963</v>
      </c>
      <c r="Q25" s="79" t="s">
        <v>501</v>
      </c>
      <c r="R25" s="79"/>
      <c r="S25" s="79"/>
      <c r="T25" s="79" t="s">
        <v>743</v>
      </c>
      <c r="U25" s="79"/>
      <c r="V25" s="83" t="s">
        <v>863</v>
      </c>
      <c r="W25" s="81">
        <v>43487.43369212963</v>
      </c>
      <c r="X25" s="83" t="s">
        <v>1031</v>
      </c>
      <c r="Y25" s="79"/>
      <c r="Z25" s="79"/>
      <c r="AA25" s="85" t="s">
        <v>1279</v>
      </c>
      <c r="AB25" s="79"/>
      <c r="AC25" s="79" t="b">
        <v>0</v>
      </c>
      <c r="AD25" s="79">
        <v>0</v>
      </c>
      <c r="AE25" s="85" t="s">
        <v>1513</v>
      </c>
      <c r="AF25" s="79" t="b">
        <v>0</v>
      </c>
      <c r="AG25" s="79" t="s">
        <v>1517</v>
      </c>
      <c r="AH25" s="79"/>
      <c r="AI25" s="85" t="s">
        <v>1513</v>
      </c>
      <c r="AJ25" s="79" t="b">
        <v>0</v>
      </c>
      <c r="AK25" s="79">
        <v>3</v>
      </c>
      <c r="AL25" s="85" t="s">
        <v>1264</v>
      </c>
      <c r="AM25" s="79" t="s">
        <v>1530</v>
      </c>
      <c r="AN25" s="79" t="b">
        <v>0</v>
      </c>
      <c r="AO25" s="85" t="s">
        <v>1264</v>
      </c>
      <c r="AP25" s="79" t="s">
        <v>176</v>
      </c>
      <c r="AQ25" s="79">
        <v>0</v>
      </c>
      <c r="AR25" s="79">
        <v>0</v>
      </c>
      <c r="AS25" s="79"/>
      <c r="AT25" s="79"/>
      <c r="AU25" s="79"/>
      <c r="AV25" s="79"/>
      <c r="AW25" s="79"/>
      <c r="AX25" s="79"/>
      <c r="AY25" s="79"/>
      <c r="AZ25" s="79"/>
      <c r="BA25">
        <v>1</v>
      </c>
      <c r="BB25" s="78" t="str">
        <f>REPLACE(INDEX(GroupVertices[Group],MATCH(Edges[[#This Row],[Vertex 1]],GroupVertices[Vertex],0)),1,1,"")</f>
        <v>11</v>
      </c>
      <c r="BC25" s="78" t="str">
        <f>REPLACE(INDEX(GroupVertices[Group],MATCH(Edges[[#This Row],[Vertex 2]],GroupVertices[Vertex],0)),1,1,"")</f>
        <v>11</v>
      </c>
      <c r="BD25" s="48"/>
      <c r="BE25" s="49"/>
      <c r="BF25" s="48"/>
      <c r="BG25" s="49"/>
      <c r="BH25" s="48"/>
      <c r="BI25" s="49"/>
      <c r="BJ25" s="48"/>
      <c r="BK25" s="49"/>
      <c r="BL25" s="48"/>
    </row>
    <row r="26" spans="1:64" ht="15">
      <c r="A26" s="64" t="s">
        <v>228</v>
      </c>
      <c r="B26" s="64" t="s">
        <v>410</v>
      </c>
      <c r="C26" s="65" t="s">
        <v>4635</v>
      </c>
      <c r="D26" s="66">
        <v>3</v>
      </c>
      <c r="E26" s="67" t="s">
        <v>132</v>
      </c>
      <c r="F26" s="68">
        <v>32</v>
      </c>
      <c r="G26" s="65"/>
      <c r="H26" s="69"/>
      <c r="I26" s="70"/>
      <c r="J26" s="70"/>
      <c r="K26" s="34" t="s">
        <v>65</v>
      </c>
      <c r="L26" s="77">
        <v>26</v>
      </c>
      <c r="M26" s="77"/>
      <c r="N26" s="72"/>
      <c r="O26" s="79" t="s">
        <v>485</v>
      </c>
      <c r="P26" s="81">
        <v>43487.43498842593</v>
      </c>
      <c r="Q26" s="79" t="s">
        <v>499</v>
      </c>
      <c r="R26" s="79"/>
      <c r="S26" s="79"/>
      <c r="T26" s="79"/>
      <c r="U26" s="79"/>
      <c r="V26" s="83" t="s">
        <v>864</v>
      </c>
      <c r="W26" s="81">
        <v>43487.43498842593</v>
      </c>
      <c r="X26" s="83" t="s">
        <v>1032</v>
      </c>
      <c r="Y26" s="79"/>
      <c r="Z26" s="79"/>
      <c r="AA26" s="85" t="s">
        <v>1280</v>
      </c>
      <c r="AB26" s="79"/>
      <c r="AC26" s="79" t="b">
        <v>0</v>
      </c>
      <c r="AD26" s="79">
        <v>0</v>
      </c>
      <c r="AE26" s="85" t="s">
        <v>1513</v>
      </c>
      <c r="AF26" s="79" t="b">
        <v>0</v>
      </c>
      <c r="AG26" s="79" t="s">
        <v>1517</v>
      </c>
      <c r="AH26" s="79"/>
      <c r="AI26" s="85" t="s">
        <v>1513</v>
      </c>
      <c r="AJ26" s="79" t="b">
        <v>0</v>
      </c>
      <c r="AK26" s="79">
        <v>3881</v>
      </c>
      <c r="AL26" s="85" t="s">
        <v>1510</v>
      </c>
      <c r="AM26" s="79" t="s">
        <v>1532</v>
      </c>
      <c r="AN26" s="79" t="b">
        <v>0</v>
      </c>
      <c r="AO26" s="85" t="s">
        <v>1510</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23</v>
      </c>
      <c r="BK26" s="49">
        <v>100</v>
      </c>
      <c r="BL26" s="48">
        <v>23</v>
      </c>
    </row>
    <row r="27" spans="1:64" ht="15">
      <c r="A27" s="64" t="s">
        <v>229</v>
      </c>
      <c r="B27" s="64" t="s">
        <v>410</v>
      </c>
      <c r="C27" s="65" t="s">
        <v>4635</v>
      </c>
      <c r="D27" s="66">
        <v>3</v>
      </c>
      <c r="E27" s="67" t="s">
        <v>132</v>
      </c>
      <c r="F27" s="68">
        <v>32</v>
      </c>
      <c r="G27" s="65"/>
      <c r="H27" s="69"/>
      <c r="I27" s="70"/>
      <c r="J27" s="70"/>
      <c r="K27" s="34" t="s">
        <v>65</v>
      </c>
      <c r="L27" s="77">
        <v>27</v>
      </c>
      <c r="M27" s="77"/>
      <c r="N27" s="72"/>
      <c r="O27" s="79" t="s">
        <v>485</v>
      </c>
      <c r="P27" s="81">
        <v>43487.43775462963</v>
      </c>
      <c r="Q27" s="79" t="s">
        <v>494</v>
      </c>
      <c r="R27" s="79"/>
      <c r="S27" s="79"/>
      <c r="T27" s="79" t="s">
        <v>741</v>
      </c>
      <c r="U27" s="79"/>
      <c r="V27" s="83" t="s">
        <v>865</v>
      </c>
      <c r="W27" s="81">
        <v>43487.43775462963</v>
      </c>
      <c r="X27" s="83" t="s">
        <v>1033</v>
      </c>
      <c r="Y27" s="79"/>
      <c r="Z27" s="79"/>
      <c r="AA27" s="85" t="s">
        <v>1281</v>
      </c>
      <c r="AB27" s="79"/>
      <c r="AC27" s="79" t="b">
        <v>0</v>
      </c>
      <c r="AD27" s="79">
        <v>0</v>
      </c>
      <c r="AE27" s="85" t="s">
        <v>1513</v>
      </c>
      <c r="AF27" s="79" t="b">
        <v>0</v>
      </c>
      <c r="AG27" s="79" t="s">
        <v>1517</v>
      </c>
      <c r="AH27" s="79"/>
      <c r="AI27" s="85" t="s">
        <v>1513</v>
      </c>
      <c r="AJ27" s="79" t="b">
        <v>0</v>
      </c>
      <c r="AK27" s="79">
        <v>250</v>
      </c>
      <c r="AL27" s="85" t="s">
        <v>1509</v>
      </c>
      <c r="AM27" s="79" t="s">
        <v>1529</v>
      </c>
      <c r="AN27" s="79" t="b">
        <v>0</v>
      </c>
      <c r="AO27" s="85" t="s">
        <v>1509</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4.545454545454546</v>
      </c>
      <c r="BF27" s="48">
        <v>0</v>
      </c>
      <c r="BG27" s="49">
        <v>0</v>
      </c>
      <c r="BH27" s="48">
        <v>0</v>
      </c>
      <c r="BI27" s="49">
        <v>0</v>
      </c>
      <c r="BJ27" s="48">
        <v>21</v>
      </c>
      <c r="BK27" s="49">
        <v>95.45454545454545</v>
      </c>
      <c r="BL27" s="48">
        <v>22</v>
      </c>
    </row>
    <row r="28" spans="1:64" ht="15">
      <c r="A28" s="64" t="s">
        <v>230</v>
      </c>
      <c r="B28" s="64" t="s">
        <v>410</v>
      </c>
      <c r="C28" s="65" t="s">
        <v>4635</v>
      </c>
      <c r="D28" s="66">
        <v>3</v>
      </c>
      <c r="E28" s="67" t="s">
        <v>132</v>
      </c>
      <c r="F28" s="68">
        <v>32</v>
      </c>
      <c r="G28" s="65"/>
      <c r="H28" s="69"/>
      <c r="I28" s="70"/>
      <c r="J28" s="70"/>
      <c r="K28" s="34" t="s">
        <v>65</v>
      </c>
      <c r="L28" s="77">
        <v>28</v>
      </c>
      <c r="M28" s="77"/>
      <c r="N28" s="72"/>
      <c r="O28" s="79" t="s">
        <v>485</v>
      </c>
      <c r="P28" s="81">
        <v>43487.444085648145</v>
      </c>
      <c r="Q28" s="79" t="s">
        <v>494</v>
      </c>
      <c r="R28" s="79"/>
      <c r="S28" s="79"/>
      <c r="T28" s="79" t="s">
        <v>741</v>
      </c>
      <c r="U28" s="79"/>
      <c r="V28" s="83" t="s">
        <v>866</v>
      </c>
      <c r="W28" s="81">
        <v>43487.444085648145</v>
      </c>
      <c r="X28" s="83" t="s">
        <v>1034</v>
      </c>
      <c r="Y28" s="79"/>
      <c r="Z28" s="79"/>
      <c r="AA28" s="85" t="s">
        <v>1282</v>
      </c>
      <c r="AB28" s="79"/>
      <c r="AC28" s="79" t="b">
        <v>0</v>
      </c>
      <c r="AD28" s="79">
        <v>0</v>
      </c>
      <c r="AE28" s="85" t="s">
        <v>1513</v>
      </c>
      <c r="AF28" s="79" t="b">
        <v>0</v>
      </c>
      <c r="AG28" s="79" t="s">
        <v>1517</v>
      </c>
      <c r="AH28" s="79"/>
      <c r="AI28" s="85" t="s">
        <v>1513</v>
      </c>
      <c r="AJ28" s="79" t="b">
        <v>0</v>
      </c>
      <c r="AK28" s="79">
        <v>250</v>
      </c>
      <c r="AL28" s="85" t="s">
        <v>1509</v>
      </c>
      <c r="AM28" s="79" t="s">
        <v>1532</v>
      </c>
      <c r="AN28" s="79" t="b">
        <v>0</v>
      </c>
      <c r="AO28" s="85" t="s">
        <v>1509</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4.545454545454546</v>
      </c>
      <c r="BF28" s="48">
        <v>0</v>
      </c>
      <c r="BG28" s="49">
        <v>0</v>
      </c>
      <c r="BH28" s="48">
        <v>0</v>
      </c>
      <c r="BI28" s="49">
        <v>0</v>
      </c>
      <c r="BJ28" s="48">
        <v>21</v>
      </c>
      <c r="BK28" s="49">
        <v>95.45454545454545</v>
      </c>
      <c r="BL28" s="48">
        <v>22</v>
      </c>
    </row>
    <row r="29" spans="1:64" ht="15">
      <c r="A29" s="64" t="s">
        <v>231</v>
      </c>
      <c r="B29" s="64" t="s">
        <v>425</v>
      </c>
      <c r="C29" s="65" t="s">
        <v>4635</v>
      </c>
      <c r="D29" s="66">
        <v>3</v>
      </c>
      <c r="E29" s="67" t="s">
        <v>132</v>
      </c>
      <c r="F29" s="68">
        <v>32</v>
      </c>
      <c r="G29" s="65"/>
      <c r="H29" s="69"/>
      <c r="I29" s="70"/>
      <c r="J29" s="70"/>
      <c r="K29" s="34" t="s">
        <v>65</v>
      </c>
      <c r="L29" s="77">
        <v>29</v>
      </c>
      <c r="M29" s="77"/>
      <c r="N29" s="72"/>
      <c r="O29" s="79" t="s">
        <v>485</v>
      </c>
      <c r="P29" s="81">
        <v>43487.44768518519</v>
      </c>
      <c r="Q29" s="79" t="s">
        <v>502</v>
      </c>
      <c r="R29" s="83" t="s">
        <v>657</v>
      </c>
      <c r="S29" s="79" t="s">
        <v>710</v>
      </c>
      <c r="T29" s="79" t="s">
        <v>744</v>
      </c>
      <c r="U29" s="83" t="s">
        <v>811</v>
      </c>
      <c r="V29" s="83" t="s">
        <v>811</v>
      </c>
      <c r="W29" s="81">
        <v>43487.44768518519</v>
      </c>
      <c r="X29" s="83" t="s">
        <v>1035</v>
      </c>
      <c r="Y29" s="79"/>
      <c r="Z29" s="79"/>
      <c r="AA29" s="85" t="s">
        <v>1283</v>
      </c>
      <c r="AB29" s="79"/>
      <c r="AC29" s="79" t="b">
        <v>0</v>
      </c>
      <c r="AD29" s="79">
        <v>2</v>
      </c>
      <c r="AE29" s="85" t="s">
        <v>1513</v>
      </c>
      <c r="AF29" s="79" t="b">
        <v>0</v>
      </c>
      <c r="AG29" s="79" t="s">
        <v>1518</v>
      </c>
      <c r="AH29" s="79"/>
      <c r="AI29" s="85" t="s">
        <v>1513</v>
      </c>
      <c r="AJ29" s="79" t="b">
        <v>0</v>
      </c>
      <c r="AK29" s="79">
        <v>0</v>
      </c>
      <c r="AL29" s="85" t="s">
        <v>1513</v>
      </c>
      <c r="AM29" s="79" t="s">
        <v>1530</v>
      </c>
      <c r="AN29" s="79" t="b">
        <v>0</v>
      </c>
      <c r="AO29" s="85" t="s">
        <v>1283</v>
      </c>
      <c r="AP29" s="79" t="s">
        <v>176</v>
      </c>
      <c r="AQ29" s="79">
        <v>0</v>
      </c>
      <c r="AR29" s="79">
        <v>0</v>
      </c>
      <c r="AS29" s="79"/>
      <c r="AT29" s="79"/>
      <c r="AU29" s="79"/>
      <c r="AV29" s="79"/>
      <c r="AW29" s="79"/>
      <c r="AX29" s="79"/>
      <c r="AY29" s="79"/>
      <c r="AZ29" s="79"/>
      <c r="BA29">
        <v>1</v>
      </c>
      <c r="BB29" s="78" t="str">
        <f>REPLACE(INDEX(GroupVertices[Group],MATCH(Edges[[#This Row],[Vertex 1]],GroupVertices[Vertex],0)),1,1,"")</f>
        <v>30</v>
      </c>
      <c r="BC29" s="78" t="str">
        <f>REPLACE(INDEX(GroupVertices[Group],MATCH(Edges[[#This Row],[Vertex 2]],GroupVertices[Vertex],0)),1,1,"")</f>
        <v>30</v>
      </c>
      <c r="BD29" s="48">
        <v>0</v>
      </c>
      <c r="BE29" s="49">
        <v>0</v>
      </c>
      <c r="BF29" s="48">
        <v>5</v>
      </c>
      <c r="BG29" s="49">
        <v>12.820512820512821</v>
      </c>
      <c r="BH29" s="48">
        <v>0</v>
      </c>
      <c r="BI29" s="49">
        <v>0</v>
      </c>
      <c r="BJ29" s="48">
        <v>34</v>
      </c>
      <c r="BK29" s="49">
        <v>87.17948717948718</v>
      </c>
      <c r="BL29" s="48">
        <v>39</v>
      </c>
    </row>
    <row r="30" spans="1:64" ht="15">
      <c r="A30" s="64" t="s">
        <v>232</v>
      </c>
      <c r="B30" s="64" t="s">
        <v>426</v>
      </c>
      <c r="C30" s="65" t="s">
        <v>4635</v>
      </c>
      <c r="D30" s="66">
        <v>3</v>
      </c>
      <c r="E30" s="67" t="s">
        <v>132</v>
      </c>
      <c r="F30" s="68">
        <v>32</v>
      </c>
      <c r="G30" s="65"/>
      <c r="H30" s="69"/>
      <c r="I30" s="70"/>
      <c r="J30" s="70"/>
      <c r="K30" s="34" t="s">
        <v>65</v>
      </c>
      <c r="L30" s="77">
        <v>30</v>
      </c>
      <c r="M30" s="77"/>
      <c r="N30" s="72"/>
      <c r="O30" s="79" t="s">
        <v>485</v>
      </c>
      <c r="P30" s="81">
        <v>43486.67957175926</v>
      </c>
      <c r="Q30" s="79" t="s">
        <v>503</v>
      </c>
      <c r="R30" s="79"/>
      <c r="S30" s="79"/>
      <c r="T30" s="79" t="s">
        <v>745</v>
      </c>
      <c r="U30" s="83" t="s">
        <v>812</v>
      </c>
      <c r="V30" s="83" t="s">
        <v>812</v>
      </c>
      <c r="W30" s="81">
        <v>43486.67957175926</v>
      </c>
      <c r="X30" s="83" t="s">
        <v>1036</v>
      </c>
      <c r="Y30" s="79"/>
      <c r="Z30" s="79"/>
      <c r="AA30" s="85" t="s">
        <v>1284</v>
      </c>
      <c r="AB30" s="79"/>
      <c r="AC30" s="79" t="b">
        <v>0</v>
      </c>
      <c r="AD30" s="79">
        <v>8</v>
      </c>
      <c r="AE30" s="85" t="s">
        <v>1513</v>
      </c>
      <c r="AF30" s="79" t="b">
        <v>0</v>
      </c>
      <c r="AG30" s="79" t="s">
        <v>1517</v>
      </c>
      <c r="AH30" s="79"/>
      <c r="AI30" s="85" t="s">
        <v>1513</v>
      </c>
      <c r="AJ30" s="79" t="b">
        <v>0</v>
      </c>
      <c r="AK30" s="79">
        <v>1</v>
      </c>
      <c r="AL30" s="85" t="s">
        <v>1513</v>
      </c>
      <c r="AM30" s="79" t="s">
        <v>1532</v>
      </c>
      <c r="AN30" s="79" t="b">
        <v>0</v>
      </c>
      <c r="AO30" s="85" t="s">
        <v>1284</v>
      </c>
      <c r="AP30" s="79" t="s">
        <v>1550</v>
      </c>
      <c r="AQ30" s="79">
        <v>0</v>
      </c>
      <c r="AR30" s="79">
        <v>0</v>
      </c>
      <c r="AS30" s="79"/>
      <c r="AT30" s="79"/>
      <c r="AU30" s="79"/>
      <c r="AV30" s="79"/>
      <c r="AW30" s="79"/>
      <c r="AX30" s="79"/>
      <c r="AY30" s="79"/>
      <c r="AZ30" s="79"/>
      <c r="BA30">
        <v>1</v>
      </c>
      <c r="BB30" s="78" t="str">
        <f>REPLACE(INDEX(GroupVertices[Group],MATCH(Edges[[#This Row],[Vertex 1]],GroupVertices[Vertex],0)),1,1,"")</f>
        <v>7</v>
      </c>
      <c r="BC30" s="78" t="str">
        <f>REPLACE(INDEX(GroupVertices[Group],MATCH(Edges[[#This Row],[Vertex 2]],GroupVertices[Vertex],0)),1,1,"")</f>
        <v>7</v>
      </c>
      <c r="BD30" s="48"/>
      <c r="BE30" s="49"/>
      <c r="BF30" s="48"/>
      <c r="BG30" s="49"/>
      <c r="BH30" s="48"/>
      <c r="BI30" s="49"/>
      <c r="BJ30" s="48"/>
      <c r="BK30" s="49"/>
      <c r="BL30" s="48"/>
    </row>
    <row r="31" spans="1:64" ht="15">
      <c r="A31" s="64" t="s">
        <v>233</v>
      </c>
      <c r="B31" s="64" t="s">
        <v>426</v>
      </c>
      <c r="C31" s="65" t="s">
        <v>4635</v>
      </c>
      <c r="D31" s="66">
        <v>3</v>
      </c>
      <c r="E31" s="67" t="s">
        <v>132</v>
      </c>
      <c r="F31" s="68">
        <v>32</v>
      </c>
      <c r="G31" s="65"/>
      <c r="H31" s="69"/>
      <c r="I31" s="70"/>
      <c r="J31" s="70"/>
      <c r="K31" s="34" t="s">
        <v>65</v>
      </c>
      <c r="L31" s="77">
        <v>31</v>
      </c>
      <c r="M31" s="77"/>
      <c r="N31" s="72"/>
      <c r="O31" s="79" t="s">
        <v>485</v>
      </c>
      <c r="P31" s="81">
        <v>43487.44899305556</v>
      </c>
      <c r="Q31" s="79" t="s">
        <v>504</v>
      </c>
      <c r="R31" s="79"/>
      <c r="S31" s="79"/>
      <c r="T31" s="79" t="s">
        <v>745</v>
      </c>
      <c r="U31" s="83" t="s">
        <v>812</v>
      </c>
      <c r="V31" s="83" t="s">
        <v>812</v>
      </c>
      <c r="W31" s="81">
        <v>43487.44899305556</v>
      </c>
      <c r="X31" s="83" t="s">
        <v>1037</v>
      </c>
      <c r="Y31" s="79"/>
      <c r="Z31" s="79"/>
      <c r="AA31" s="85" t="s">
        <v>1285</v>
      </c>
      <c r="AB31" s="79"/>
      <c r="AC31" s="79" t="b">
        <v>0</v>
      </c>
      <c r="AD31" s="79">
        <v>0</v>
      </c>
      <c r="AE31" s="85" t="s">
        <v>1513</v>
      </c>
      <c r="AF31" s="79" t="b">
        <v>0</v>
      </c>
      <c r="AG31" s="79" t="s">
        <v>1517</v>
      </c>
      <c r="AH31" s="79"/>
      <c r="AI31" s="85" t="s">
        <v>1513</v>
      </c>
      <c r="AJ31" s="79" t="b">
        <v>0</v>
      </c>
      <c r="AK31" s="79">
        <v>1</v>
      </c>
      <c r="AL31" s="85" t="s">
        <v>1284</v>
      </c>
      <c r="AM31" s="79" t="s">
        <v>1532</v>
      </c>
      <c r="AN31" s="79" t="b">
        <v>0</v>
      </c>
      <c r="AO31" s="85" t="s">
        <v>1284</v>
      </c>
      <c r="AP31" s="79" t="s">
        <v>176</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7</v>
      </c>
      <c r="BD31" s="48"/>
      <c r="BE31" s="49"/>
      <c r="BF31" s="48"/>
      <c r="BG31" s="49"/>
      <c r="BH31" s="48"/>
      <c r="BI31" s="49"/>
      <c r="BJ31" s="48"/>
      <c r="BK31" s="49"/>
      <c r="BL31" s="48"/>
    </row>
    <row r="32" spans="1:64" ht="15">
      <c r="A32" s="64" t="s">
        <v>232</v>
      </c>
      <c r="B32" s="64" t="s">
        <v>427</v>
      </c>
      <c r="C32" s="65" t="s">
        <v>4635</v>
      </c>
      <c r="D32" s="66">
        <v>3</v>
      </c>
      <c r="E32" s="67" t="s">
        <v>132</v>
      </c>
      <c r="F32" s="68">
        <v>32</v>
      </c>
      <c r="G32" s="65"/>
      <c r="H32" s="69"/>
      <c r="I32" s="70"/>
      <c r="J32" s="70"/>
      <c r="K32" s="34" t="s">
        <v>65</v>
      </c>
      <c r="L32" s="77">
        <v>32</v>
      </c>
      <c r="M32" s="77"/>
      <c r="N32" s="72"/>
      <c r="O32" s="79" t="s">
        <v>485</v>
      </c>
      <c r="P32" s="81">
        <v>43486.67957175926</v>
      </c>
      <c r="Q32" s="79" t="s">
        <v>503</v>
      </c>
      <c r="R32" s="79"/>
      <c r="S32" s="79"/>
      <c r="T32" s="79" t="s">
        <v>745</v>
      </c>
      <c r="U32" s="83" t="s">
        <v>812</v>
      </c>
      <c r="V32" s="83" t="s">
        <v>812</v>
      </c>
      <c r="W32" s="81">
        <v>43486.67957175926</v>
      </c>
      <c r="X32" s="83" t="s">
        <v>1036</v>
      </c>
      <c r="Y32" s="79"/>
      <c r="Z32" s="79"/>
      <c r="AA32" s="85" t="s">
        <v>1284</v>
      </c>
      <c r="AB32" s="79"/>
      <c r="AC32" s="79" t="b">
        <v>0</v>
      </c>
      <c r="AD32" s="79">
        <v>8</v>
      </c>
      <c r="AE32" s="85" t="s">
        <v>1513</v>
      </c>
      <c r="AF32" s="79" t="b">
        <v>0</v>
      </c>
      <c r="AG32" s="79" t="s">
        <v>1517</v>
      </c>
      <c r="AH32" s="79"/>
      <c r="AI32" s="85" t="s">
        <v>1513</v>
      </c>
      <c r="AJ32" s="79" t="b">
        <v>0</v>
      </c>
      <c r="AK32" s="79">
        <v>1</v>
      </c>
      <c r="AL32" s="85" t="s">
        <v>1513</v>
      </c>
      <c r="AM32" s="79" t="s">
        <v>1532</v>
      </c>
      <c r="AN32" s="79" t="b">
        <v>0</v>
      </c>
      <c r="AO32" s="85" t="s">
        <v>1284</v>
      </c>
      <c r="AP32" s="79" t="s">
        <v>1550</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c r="BE32" s="49"/>
      <c r="BF32" s="48"/>
      <c r="BG32" s="49"/>
      <c r="BH32" s="48"/>
      <c r="BI32" s="49"/>
      <c r="BJ32" s="48"/>
      <c r="BK32" s="49"/>
      <c r="BL32" s="48"/>
    </row>
    <row r="33" spans="1:64" ht="15">
      <c r="A33" s="64" t="s">
        <v>233</v>
      </c>
      <c r="B33" s="64" t="s">
        <v>427</v>
      </c>
      <c r="C33" s="65" t="s">
        <v>4635</v>
      </c>
      <c r="D33" s="66">
        <v>3</v>
      </c>
      <c r="E33" s="67" t="s">
        <v>132</v>
      </c>
      <c r="F33" s="68">
        <v>32</v>
      </c>
      <c r="G33" s="65"/>
      <c r="H33" s="69"/>
      <c r="I33" s="70"/>
      <c r="J33" s="70"/>
      <c r="K33" s="34" t="s">
        <v>65</v>
      </c>
      <c r="L33" s="77">
        <v>33</v>
      </c>
      <c r="M33" s="77"/>
      <c r="N33" s="72"/>
      <c r="O33" s="79" t="s">
        <v>485</v>
      </c>
      <c r="P33" s="81">
        <v>43487.44899305556</v>
      </c>
      <c r="Q33" s="79" t="s">
        <v>504</v>
      </c>
      <c r="R33" s="79"/>
      <c r="S33" s="79"/>
      <c r="T33" s="79" t="s">
        <v>745</v>
      </c>
      <c r="U33" s="83" t="s">
        <v>812</v>
      </c>
      <c r="V33" s="83" t="s">
        <v>812</v>
      </c>
      <c r="W33" s="81">
        <v>43487.44899305556</v>
      </c>
      <c r="X33" s="83" t="s">
        <v>1037</v>
      </c>
      <c r="Y33" s="79"/>
      <c r="Z33" s="79"/>
      <c r="AA33" s="85" t="s">
        <v>1285</v>
      </c>
      <c r="AB33" s="79"/>
      <c r="AC33" s="79" t="b">
        <v>0</v>
      </c>
      <c r="AD33" s="79">
        <v>0</v>
      </c>
      <c r="AE33" s="85" t="s">
        <v>1513</v>
      </c>
      <c r="AF33" s="79" t="b">
        <v>0</v>
      </c>
      <c r="AG33" s="79" t="s">
        <v>1517</v>
      </c>
      <c r="AH33" s="79"/>
      <c r="AI33" s="85" t="s">
        <v>1513</v>
      </c>
      <c r="AJ33" s="79" t="b">
        <v>0</v>
      </c>
      <c r="AK33" s="79">
        <v>1</v>
      </c>
      <c r="AL33" s="85" t="s">
        <v>1284</v>
      </c>
      <c r="AM33" s="79" t="s">
        <v>1532</v>
      </c>
      <c r="AN33" s="79" t="b">
        <v>0</v>
      </c>
      <c r="AO33" s="85" t="s">
        <v>1284</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c r="BE33" s="49"/>
      <c r="BF33" s="48"/>
      <c r="BG33" s="49"/>
      <c r="BH33" s="48"/>
      <c r="BI33" s="49"/>
      <c r="BJ33" s="48"/>
      <c r="BK33" s="49"/>
      <c r="BL33" s="48"/>
    </row>
    <row r="34" spans="1:64" ht="15">
      <c r="A34" s="64" t="s">
        <v>232</v>
      </c>
      <c r="B34" s="64" t="s">
        <v>428</v>
      </c>
      <c r="C34" s="65" t="s">
        <v>4635</v>
      </c>
      <c r="D34" s="66">
        <v>3</v>
      </c>
      <c r="E34" s="67" t="s">
        <v>132</v>
      </c>
      <c r="F34" s="68">
        <v>32</v>
      </c>
      <c r="G34" s="65"/>
      <c r="H34" s="69"/>
      <c r="I34" s="70"/>
      <c r="J34" s="70"/>
      <c r="K34" s="34" t="s">
        <v>65</v>
      </c>
      <c r="L34" s="77">
        <v>34</v>
      </c>
      <c r="M34" s="77"/>
      <c r="N34" s="72"/>
      <c r="O34" s="79" t="s">
        <v>485</v>
      </c>
      <c r="P34" s="81">
        <v>43486.67957175926</v>
      </c>
      <c r="Q34" s="79" t="s">
        <v>503</v>
      </c>
      <c r="R34" s="79"/>
      <c r="S34" s="79"/>
      <c r="T34" s="79" t="s">
        <v>745</v>
      </c>
      <c r="U34" s="83" t="s">
        <v>812</v>
      </c>
      <c r="V34" s="83" t="s">
        <v>812</v>
      </c>
      <c r="W34" s="81">
        <v>43486.67957175926</v>
      </c>
      <c r="X34" s="83" t="s">
        <v>1036</v>
      </c>
      <c r="Y34" s="79"/>
      <c r="Z34" s="79"/>
      <c r="AA34" s="85" t="s">
        <v>1284</v>
      </c>
      <c r="AB34" s="79"/>
      <c r="AC34" s="79" t="b">
        <v>0</v>
      </c>
      <c r="AD34" s="79">
        <v>8</v>
      </c>
      <c r="AE34" s="85" t="s">
        <v>1513</v>
      </c>
      <c r="AF34" s="79" t="b">
        <v>0</v>
      </c>
      <c r="AG34" s="79" t="s">
        <v>1517</v>
      </c>
      <c r="AH34" s="79"/>
      <c r="AI34" s="85" t="s">
        <v>1513</v>
      </c>
      <c r="AJ34" s="79" t="b">
        <v>0</v>
      </c>
      <c r="AK34" s="79">
        <v>1</v>
      </c>
      <c r="AL34" s="85" t="s">
        <v>1513</v>
      </c>
      <c r="AM34" s="79" t="s">
        <v>1532</v>
      </c>
      <c r="AN34" s="79" t="b">
        <v>0</v>
      </c>
      <c r="AO34" s="85" t="s">
        <v>1284</v>
      </c>
      <c r="AP34" s="79" t="s">
        <v>1550</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v>0</v>
      </c>
      <c r="BE34" s="49">
        <v>0</v>
      </c>
      <c r="BF34" s="48">
        <v>0</v>
      </c>
      <c r="BG34" s="49">
        <v>0</v>
      </c>
      <c r="BH34" s="48">
        <v>0</v>
      </c>
      <c r="BI34" s="49">
        <v>0</v>
      </c>
      <c r="BJ34" s="48">
        <v>12</v>
      </c>
      <c r="BK34" s="49">
        <v>100</v>
      </c>
      <c r="BL34" s="48">
        <v>12</v>
      </c>
    </row>
    <row r="35" spans="1:64" ht="15">
      <c r="A35" s="64" t="s">
        <v>233</v>
      </c>
      <c r="B35" s="64" t="s">
        <v>428</v>
      </c>
      <c r="C35" s="65" t="s">
        <v>4635</v>
      </c>
      <c r="D35" s="66">
        <v>3</v>
      </c>
      <c r="E35" s="67" t="s">
        <v>132</v>
      </c>
      <c r="F35" s="68">
        <v>32</v>
      </c>
      <c r="G35" s="65"/>
      <c r="H35" s="69"/>
      <c r="I35" s="70"/>
      <c r="J35" s="70"/>
      <c r="K35" s="34" t="s">
        <v>65</v>
      </c>
      <c r="L35" s="77">
        <v>35</v>
      </c>
      <c r="M35" s="77"/>
      <c r="N35" s="72"/>
      <c r="O35" s="79" t="s">
        <v>485</v>
      </c>
      <c r="P35" s="81">
        <v>43487.44899305556</v>
      </c>
      <c r="Q35" s="79" t="s">
        <v>504</v>
      </c>
      <c r="R35" s="79"/>
      <c r="S35" s="79"/>
      <c r="T35" s="79" t="s">
        <v>745</v>
      </c>
      <c r="U35" s="83" t="s">
        <v>812</v>
      </c>
      <c r="V35" s="83" t="s">
        <v>812</v>
      </c>
      <c r="W35" s="81">
        <v>43487.44899305556</v>
      </c>
      <c r="X35" s="83" t="s">
        <v>1037</v>
      </c>
      <c r="Y35" s="79"/>
      <c r="Z35" s="79"/>
      <c r="AA35" s="85" t="s">
        <v>1285</v>
      </c>
      <c r="AB35" s="79"/>
      <c r="AC35" s="79" t="b">
        <v>0</v>
      </c>
      <c r="AD35" s="79">
        <v>0</v>
      </c>
      <c r="AE35" s="85" t="s">
        <v>1513</v>
      </c>
      <c r="AF35" s="79" t="b">
        <v>0</v>
      </c>
      <c r="AG35" s="79" t="s">
        <v>1517</v>
      </c>
      <c r="AH35" s="79"/>
      <c r="AI35" s="85" t="s">
        <v>1513</v>
      </c>
      <c r="AJ35" s="79" t="b">
        <v>0</v>
      </c>
      <c r="AK35" s="79">
        <v>1</v>
      </c>
      <c r="AL35" s="85" t="s">
        <v>1284</v>
      </c>
      <c r="AM35" s="79" t="s">
        <v>1532</v>
      </c>
      <c r="AN35" s="79" t="b">
        <v>0</v>
      </c>
      <c r="AO35" s="85" t="s">
        <v>1284</v>
      </c>
      <c r="AP35" s="79" t="s">
        <v>176</v>
      </c>
      <c r="AQ35" s="79">
        <v>0</v>
      </c>
      <c r="AR35" s="79">
        <v>0</v>
      </c>
      <c r="AS35" s="79"/>
      <c r="AT35" s="79"/>
      <c r="AU35" s="79"/>
      <c r="AV35" s="79"/>
      <c r="AW35" s="79"/>
      <c r="AX35" s="79"/>
      <c r="AY35" s="79"/>
      <c r="AZ35" s="79"/>
      <c r="BA35">
        <v>1</v>
      </c>
      <c r="BB35" s="78" t="str">
        <f>REPLACE(INDEX(GroupVertices[Group],MATCH(Edges[[#This Row],[Vertex 1]],GroupVertices[Vertex],0)),1,1,"")</f>
        <v>7</v>
      </c>
      <c r="BC35" s="78" t="str">
        <f>REPLACE(INDEX(GroupVertices[Group],MATCH(Edges[[#This Row],[Vertex 2]],GroupVertices[Vertex],0)),1,1,"")</f>
        <v>7</v>
      </c>
      <c r="BD35" s="48">
        <v>0</v>
      </c>
      <c r="BE35" s="49">
        <v>0</v>
      </c>
      <c r="BF35" s="48">
        <v>0</v>
      </c>
      <c r="BG35" s="49">
        <v>0</v>
      </c>
      <c r="BH35" s="48">
        <v>0</v>
      </c>
      <c r="BI35" s="49">
        <v>0</v>
      </c>
      <c r="BJ35" s="48">
        <v>14</v>
      </c>
      <c r="BK35" s="49">
        <v>100</v>
      </c>
      <c r="BL35" s="48">
        <v>14</v>
      </c>
    </row>
    <row r="36" spans="1:64" ht="15">
      <c r="A36" s="64" t="s">
        <v>232</v>
      </c>
      <c r="B36" s="64" t="s">
        <v>233</v>
      </c>
      <c r="C36" s="65" t="s">
        <v>4635</v>
      </c>
      <c r="D36" s="66">
        <v>3</v>
      </c>
      <c r="E36" s="67" t="s">
        <v>132</v>
      </c>
      <c r="F36" s="68">
        <v>32</v>
      </c>
      <c r="G36" s="65"/>
      <c r="H36" s="69"/>
      <c r="I36" s="70"/>
      <c r="J36" s="70"/>
      <c r="K36" s="34" t="s">
        <v>66</v>
      </c>
      <c r="L36" s="77">
        <v>36</v>
      </c>
      <c r="M36" s="77"/>
      <c r="N36" s="72"/>
      <c r="O36" s="79" t="s">
        <v>485</v>
      </c>
      <c r="P36" s="81">
        <v>43486.67957175926</v>
      </c>
      <c r="Q36" s="79" t="s">
        <v>503</v>
      </c>
      <c r="R36" s="79"/>
      <c r="S36" s="79"/>
      <c r="T36" s="79" t="s">
        <v>745</v>
      </c>
      <c r="U36" s="83" t="s">
        <v>812</v>
      </c>
      <c r="V36" s="83" t="s">
        <v>812</v>
      </c>
      <c r="W36" s="81">
        <v>43486.67957175926</v>
      </c>
      <c r="X36" s="83" t="s">
        <v>1036</v>
      </c>
      <c r="Y36" s="79"/>
      <c r="Z36" s="79"/>
      <c r="AA36" s="85" t="s">
        <v>1284</v>
      </c>
      <c r="AB36" s="79"/>
      <c r="AC36" s="79" t="b">
        <v>0</v>
      </c>
      <c r="AD36" s="79">
        <v>8</v>
      </c>
      <c r="AE36" s="85" t="s">
        <v>1513</v>
      </c>
      <c r="AF36" s="79" t="b">
        <v>0</v>
      </c>
      <c r="AG36" s="79" t="s">
        <v>1517</v>
      </c>
      <c r="AH36" s="79"/>
      <c r="AI36" s="85" t="s">
        <v>1513</v>
      </c>
      <c r="AJ36" s="79" t="b">
        <v>0</v>
      </c>
      <c r="AK36" s="79">
        <v>1</v>
      </c>
      <c r="AL36" s="85" t="s">
        <v>1513</v>
      </c>
      <c r="AM36" s="79" t="s">
        <v>1532</v>
      </c>
      <c r="AN36" s="79" t="b">
        <v>0</v>
      </c>
      <c r="AO36" s="85" t="s">
        <v>1284</v>
      </c>
      <c r="AP36" s="79" t="s">
        <v>1550</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c r="BE36" s="49"/>
      <c r="BF36" s="48"/>
      <c r="BG36" s="49"/>
      <c r="BH36" s="48"/>
      <c r="BI36" s="49"/>
      <c r="BJ36" s="48"/>
      <c r="BK36" s="49"/>
      <c r="BL36" s="48"/>
    </row>
    <row r="37" spans="1:64" ht="15">
      <c r="A37" s="64" t="s">
        <v>233</v>
      </c>
      <c r="B37" s="64" t="s">
        <v>232</v>
      </c>
      <c r="C37" s="65" t="s">
        <v>4635</v>
      </c>
      <c r="D37" s="66">
        <v>3</v>
      </c>
      <c r="E37" s="67" t="s">
        <v>132</v>
      </c>
      <c r="F37" s="68">
        <v>32</v>
      </c>
      <c r="G37" s="65"/>
      <c r="H37" s="69"/>
      <c r="I37" s="70"/>
      <c r="J37" s="70"/>
      <c r="K37" s="34" t="s">
        <v>66</v>
      </c>
      <c r="L37" s="77">
        <v>37</v>
      </c>
      <c r="M37" s="77"/>
      <c r="N37" s="72"/>
      <c r="O37" s="79" t="s">
        <v>485</v>
      </c>
      <c r="P37" s="81">
        <v>43487.44899305556</v>
      </c>
      <c r="Q37" s="79" t="s">
        <v>504</v>
      </c>
      <c r="R37" s="79"/>
      <c r="S37" s="79"/>
      <c r="T37" s="79" t="s">
        <v>745</v>
      </c>
      <c r="U37" s="83" t="s">
        <v>812</v>
      </c>
      <c r="V37" s="83" t="s">
        <v>812</v>
      </c>
      <c r="W37" s="81">
        <v>43487.44899305556</v>
      </c>
      <c r="X37" s="83" t="s">
        <v>1037</v>
      </c>
      <c r="Y37" s="79"/>
      <c r="Z37" s="79"/>
      <c r="AA37" s="85" t="s">
        <v>1285</v>
      </c>
      <c r="AB37" s="79"/>
      <c r="AC37" s="79" t="b">
        <v>0</v>
      </c>
      <c r="AD37" s="79">
        <v>0</v>
      </c>
      <c r="AE37" s="85" t="s">
        <v>1513</v>
      </c>
      <c r="AF37" s="79" t="b">
        <v>0</v>
      </c>
      <c r="AG37" s="79" t="s">
        <v>1517</v>
      </c>
      <c r="AH37" s="79"/>
      <c r="AI37" s="85" t="s">
        <v>1513</v>
      </c>
      <c r="AJ37" s="79" t="b">
        <v>0</v>
      </c>
      <c r="AK37" s="79">
        <v>1</v>
      </c>
      <c r="AL37" s="85" t="s">
        <v>1284</v>
      </c>
      <c r="AM37" s="79" t="s">
        <v>1532</v>
      </c>
      <c r="AN37" s="79" t="b">
        <v>0</v>
      </c>
      <c r="AO37" s="85" t="s">
        <v>1284</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c r="BE37" s="49"/>
      <c r="BF37" s="48"/>
      <c r="BG37" s="49"/>
      <c r="BH37" s="48"/>
      <c r="BI37" s="49"/>
      <c r="BJ37" s="48"/>
      <c r="BK37" s="49"/>
      <c r="BL37" s="48"/>
    </row>
    <row r="38" spans="1:64" ht="15">
      <c r="A38" s="64" t="s">
        <v>234</v>
      </c>
      <c r="B38" s="64" t="s">
        <v>410</v>
      </c>
      <c r="C38" s="65" t="s">
        <v>4635</v>
      </c>
      <c r="D38" s="66">
        <v>3</v>
      </c>
      <c r="E38" s="67" t="s">
        <v>132</v>
      </c>
      <c r="F38" s="68">
        <v>32</v>
      </c>
      <c r="G38" s="65"/>
      <c r="H38" s="69"/>
      <c r="I38" s="70"/>
      <c r="J38" s="70"/>
      <c r="K38" s="34" t="s">
        <v>65</v>
      </c>
      <c r="L38" s="77">
        <v>38</v>
      </c>
      <c r="M38" s="77"/>
      <c r="N38" s="72"/>
      <c r="O38" s="79" t="s">
        <v>485</v>
      </c>
      <c r="P38" s="81">
        <v>43487.450370370374</v>
      </c>
      <c r="Q38" s="79" t="s">
        <v>505</v>
      </c>
      <c r="R38" s="79"/>
      <c r="S38" s="79"/>
      <c r="T38" s="79"/>
      <c r="U38" s="79"/>
      <c r="V38" s="83" t="s">
        <v>867</v>
      </c>
      <c r="W38" s="81">
        <v>43487.450370370374</v>
      </c>
      <c r="X38" s="83" t="s">
        <v>1038</v>
      </c>
      <c r="Y38" s="79"/>
      <c r="Z38" s="79"/>
      <c r="AA38" s="85" t="s">
        <v>1286</v>
      </c>
      <c r="AB38" s="79"/>
      <c r="AC38" s="79" t="b">
        <v>0</v>
      </c>
      <c r="AD38" s="79">
        <v>0</v>
      </c>
      <c r="AE38" s="85" t="s">
        <v>1513</v>
      </c>
      <c r="AF38" s="79" t="b">
        <v>0</v>
      </c>
      <c r="AG38" s="79" t="s">
        <v>1517</v>
      </c>
      <c r="AH38" s="79"/>
      <c r="AI38" s="85" t="s">
        <v>1513</v>
      </c>
      <c r="AJ38" s="79" t="b">
        <v>0</v>
      </c>
      <c r="AK38" s="79">
        <v>102</v>
      </c>
      <c r="AL38" s="85" t="s">
        <v>1505</v>
      </c>
      <c r="AM38" s="79" t="s">
        <v>1529</v>
      </c>
      <c r="AN38" s="79" t="b">
        <v>0</v>
      </c>
      <c r="AO38" s="85" t="s">
        <v>1505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26</v>
      </c>
      <c r="BK38" s="49">
        <v>100</v>
      </c>
      <c r="BL38" s="48">
        <v>26</v>
      </c>
    </row>
    <row r="39" spans="1:64" ht="15">
      <c r="A39" s="64" t="s">
        <v>235</v>
      </c>
      <c r="B39" s="64" t="s">
        <v>429</v>
      </c>
      <c r="C39" s="65" t="s">
        <v>4635</v>
      </c>
      <c r="D39" s="66">
        <v>3</v>
      </c>
      <c r="E39" s="67" t="s">
        <v>132</v>
      </c>
      <c r="F39" s="68">
        <v>32</v>
      </c>
      <c r="G39" s="65"/>
      <c r="H39" s="69"/>
      <c r="I39" s="70"/>
      <c r="J39" s="70"/>
      <c r="K39" s="34" t="s">
        <v>65</v>
      </c>
      <c r="L39" s="77">
        <v>39</v>
      </c>
      <c r="M39" s="77"/>
      <c r="N39" s="72"/>
      <c r="O39" s="79" t="s">
        <v>485</v>
      </c>
      <c r="P39" s="81">
        <v>43487.45274305555</v>
      </c>
      <c r="Q39" s="79" t="s">
        <v>506</v>
      </c>
      <c r="R39" s="79"/>
      <c r="S39" s="79"/>
      <c r="T39" s="79" t="s">
        <v>738</v>
      </c>
      <c r="U39" s="79"/>
      <c r="V39" s="83" t="s">
        <v>868</v>
      </c>
      <c r="W39" s="81">
        <v>43487.45274305555</v>
      </c>
      <c r="X39" s="83" t="s">
        <v>1039</v>
      </c>
      <c r="Y39" s="79"/>
      <c r="Z39" s="79"/>
      <c r="AA39" s="85" t="s">
        <v>1287</v>
      </c>
      <c r="AB39" s="79"/>
      <c r="AC39" s="79" t="b">
        <v>0</v>
      </c>
      <c r="AD39" s="79">
        <v>0</v>
      </c>
      <c r="AE39" s="85" t="s">
        <v>1513</v>
      </c>
      <c r="AF39" s="79" t="b">
        <v>0</v>
      </c>
      <c r="AG39" s="79" t="s">
        <v>1517</v>
      </c>
      <c r="AH39" s="79"/>
      <c r="AI39" s="85" t="s">
        <v>1513</v>
      </c>
      <c r="AJ39" s="79" t="b">
        <v>0</v>
      </c>
      <c r="AK39" s="79">
        <v>1</v>
      </c>
      <c r="AL39" s="85" t="s">
        <v>1266</v>
      </c>
      <c r="AM39" s="79" t="s">
        <v>1532</v>
      </c>
      <c r="AN39" s="79" t="b">
        <v>0</v>
      </c>
      <c r="AO39" s="85" t="s">
        <v>1266</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3</v>
      </c>
      <c r="BE39" s="49">
        <v>14.285714285714286</v>
      </c>
      <c r="BF39" s="48">
        <v>0</v>
      </c>
      <c r="BG39" s="49">
        <v>0</v>
      </c>
      <c r="BH39" s="48">
        <v>0</v>
      </c>
      <c r="BI39" s="49">
        <v>0</v>
      </c>
      <c r="BJ39" s="48">
        <v>18</v>
      </c>
      <c r="BK39" s="49">
        <v>85.71428571428571</v>
      </c>
      <c r="BL39" s="48">
        <v>21</v>
      </c>
    </row>
    <row r="40" spans="1:64" ht="15">
      <c r="A40" s="64" t="s">
        <v>235</v>
      </c>
      <c r="B40" s="64" t="s">
        <v>214</v>
      </c>
      <c r="C40" s="65" t="s">
        <v>4635</v>
      </c>
      <c r="D40" s="66">
        <v>3</v>
      </c>
      <c r="E40" s="67" t="s">
        <v>132</v>
      </c>
      <c r="F40" s="68">
        <v>32</v>
      </c>
      <c r="G40" s="65"/>
      <c r="H40" s="69"/>
      <c r="I40" s="70"/>
      <c r="J40" s="70"/>
      <c r="K40" s="34" t="s">
        <v>65</v>
      </c>
      <c r="L40" s="77">
        <v>40</v>
      </c>
      <c r="M40" s="77"/>
      <c r="N40" s="72"/>
      <c r="O40" s="79" t="s">
        <v>485</v>
      </c>
      <c r="P40" s="81">
        <v>43487.45274305555</v>
      </c>
      <c r="Q40" s="79" t="s">
        <v>506</v>
      </c>
      <c r="R40" s="79"/>
      <c r="S40" s="79"/>
      <c r="T40" s="79" t="s">
        <v>738</v>
      </c>
      <c r="U40" s="79"/>
      <c r="V40" s="83" t="s">
        <v>868</v>
      </c>
      <c r="W40" s="81">
        <v>43487.45274305555</v>
      </c>
      <c r="X40" s="83" t="s">
        <v>1039</v>
      </c>
      <c r="Y40" s="79"/>
      <c r="Z40" s="79"/>
      <c r="AA40" s="85" t="s">
        <v>1287</v>
      </c>
      <c r="AB40" s="79"/>
      <c r="AC40" s="79" t="b">
        <v>0</v>
      </c>
      <c r="AD40" s="79">
        <v>0</v>
      </c>
      <c r="AE40" s="85" t="s">
        <v>1513</v>
      </c>
      <c r="AF40" s="79" t="b">
        <v>0</v>
      </c>
      <c r="AG40" s="79" t="s">
        <v>1517</v>
      </c>
      <c r="AH40" s="79"/>
      <c r="AI40" s="85" t="s">
        <v>1513</v>
      </c>
      <c r="AJ40" s="79" t="b">
        <v>0</v>
      </c>
      <c r="AK40" s="79">
        <v>1</v>
      </c>
      <c r="AL40" s="85" t="s">
        <v>1266</v>
      </c>
      <c r="AM40" s="79" t="s">
        <v>1532</v>
      </c>
      <c r="AN40" s="79" t="b">
        <v>0</v>
      </c>
      <c r="AO40" s="85" t="s">
        <v>1266</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236</v>
      </c>
      <c r="B41" s="64" t="s">
        <v>348</v>
      </c>
      <c r="C41" s="65" t="s">
        <v>4635</v>
      </c>
      <c r="D41" s="66">
        <v>3</v>
      </c>
      <c r="E41" s="67" t="s">
        <v>132</v>
      </c>
      <c r="F41" s="68">
        <v>32</v>
      </c>
      <c r="G41" s="65"/>
      <c r="H41" s="69"/>
      <c r="I41" s="70"/>
      <c r="J41" s="70"/>
      <c r="K41" s="34" t="s">
        <v>65</v>
      </c>
      <c r="L41" s="77">
        <v>41</v>
      </c>
      <c r="M41" s="77"/>
      <c r="N41" s="72"/>
      <c r="O41" s="79" t="s">
        <v>485</v>
      </c>
      <c r="P41" s="81">
        <v>43487.45820601852</v>
      </c>
      <c r="Q41" s="79" t="s">
        <v>507</v>
      </c>
      <c r="R41" s="79"/>
      <c r="S41" s="79"/>
      <c r="T41" s="79"/>
      <c r="U41" s="79"/>
      <c r="V41" s="83" t="s">
        <v>869</v>
      </c>
      <c r="W41" s="81">
        <v>43487.45820601852</v>
      </c>
      <c r="X41" s="83" t="s">
        <v>1040</v>
      </c>
      <c r="Y41" s="79"/>
      <c r="Z41" s="79"/>
      <c r="AA41" s="85" t="s">
        <v>1288</v>
      </c>
      <c r="AB41" s="79"/>
      <c r="AC41" s="79" t="b">
        <v>0</v>
      </c>
      <c r="AD41" s="79">
        <v>0</v>
      </c>
      <c r="AE41" s="85" t="s">
        <v>1513</v>
      </c>
      <c r="AF41" s="79" t="b">
        <v>0</v>
      </c>
      <c r="AG41" s="79" t="s">
        <v>1517</v>
      </c>
      <c r="AH41" s="79"/>
      <c r="AI41" s="85" t="s">
        <v>1513</v>
      </c>
      <c r="AJ41" s="79" t="b">
        <v>0</v>
      </c>
      <c r="AK41" s="79">
        <v>9</v>
      </c>
      <c r="AL41" s="85" t="s">
        <v>1412</v>
      </c>
      <c r="AM41" s="79" t="s">
        <v>1530</v>
      </c>
      <c r="AN41" s="79" t="b">
        <v>0</v>
      </c>
      <c r="AO41" s="85" t="s">
        <v>1412</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0</v>
      </c>
      <c r="BE41" s="49">
        <v>0</v>
      </c>
      <c r="BF41" s="48">
        <v>0</v>
      </c>
      <c r="BG41" s="49">
        <v>0</v>
      </c>
      <c r="BH41" s="48">
        <v>0</v>
      </c>
      <c r="BI41" s="49">
        <v>0</v>
      </c>
      <c r="BJ41" s="48">
        <v>23</v>
      </c>
      <c r="BK41" s="49">
        <v>100</v>
      </c>
      <c r="BL41" s="48">
        <v>23</v>
      </c>
    </row>
    <row r="42" spans="1:64" ht="15">
      <c r="A42" s="64" t="s">
        <v>237</v>
      </c>
      <c r="B42" s="64" t="s">
        <v>398</v>
      </c>
      <c r="C42" s="65" t="s">
        <v>4635</v>
      </c>
      <c r="D42" s="66">
        <v>3</v>
      </c>
      <c r="E42" s="67" t="s">
        <v>132</v>
      </c>
      <c r="F42" s="68">
        <v>32</v>
      </c>
      <c r="G42" s="65"/>
      <c r="H42" s="69"/>
      <c r="I42" s="70"/>
      <c r="J42" s="70"/>
      <c r="K42" s="34" t="s">
        <v>65</v>
      </c>
      <c r="L42" s="77">
        <v>42</v>
      </c>
      <c r="M42" s="77"/>
      <c r="N42" s="72"/>
      <c r="O42" s="79" t="s">
        <v>485</v>
      </c>
      <c r="P42" s="81">
        <v>43487.4615162037</v>
      </c>
      <c r="Q42" s="79" t="s">
        <v>498</v>
      </c>
      <c r="R42" s="79"/>
      <c r="S42" s="79"/>
      <c r="T42" s="79" t="s">
        <v>738</v>
      </c>
      <c r="U42" s="79"/>
      <c r="V42" s="83" t="s">
        <v>870</v>
      </c>
      <c r="W42" s="81">
        <v>43487.4615162037</v>
      </c>
      <c r="X42" s="83" t="s">
        <v>1041</v>
      </c>
      <c r="Y42" s="79"/>
      <c r="Z42" s="79"/>
      <c r="AA42" s="85" t="s">
        <v>1289</v>
      </c>
      <c r="AB42" s="79"/>
      <c r="AC42" s="79" t="b">
        <v>0</v>
      </c>
      <c r="AD42" s="79">
        <v>0</v>
      </c>
      <c r="AE42" s="85" t="s">
        <v>1513</v>
      </c>
      <c r="AF42" s="79" t="b">
        <v>0</v>
      </c>
      <c r="AG42" s="79" t="s">
        <v>1517</v>
      </c>
      <c r="AH42" s="79"/>
      <c r="AI42" s="85" t="s">
        <v>1513</v>
      </c>
      <c r="AJ42" s="79" t="b">
        <v>0</v>
      </c>
      <c r="AK42" s="79">
        <v>59</v>
      </c>
      <c r="AL42" s="85" t="s">
        <v>1479</v>
      </c>
      <c r="AM42" s="79" t="s">
        <v>1529</v>
      </c>
      <c r="AN42" s="79" t="b">
        <v>0</v>
      </c>
      <c r="AO42" s="85" t="s">
        <v>1479</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0</v>
      </c>
      <c r="BE42" s="49">
        <v>0</v>
      </c>
      <c r="BF42" s="48">
        <v>0</v>
      </c>
      <c r="BG42" s="49">
        <v>0</v>
      </c>
      <c r="BH42" s="48">
        <v>0</v>
      </c>
      <c r="BI42" s="49">
        <v>0</v>
      </c>
      <c r="BJ42" s="48">
        <v>19</v>
      </c>
      <c r="BK42" s="49">
        <v>100</v>
      </c>
      <c r="BL42" s="48">
        <v>19</v>
      </c>
    </row>
    <row r="43" spans="1:64" ht="15">
      <c r="A43" s="64" t="s">
        <v>238</v>
      </c>
      <c r="B43" s="64" t="s">
        <v>333</v>
      </c>
      <c r="C43" s="65" t="s">
        <v>4635</v>
      </c>
      <c r="D43" s="66">
        <v>3</v>
      </c>
      <c r="E43" s="67" t="s">
        <v>132</v>
      </c>
      <c r="F43" s="68">
        <v>32</v>
      </c>
      <c r="G43" s="65"/>
      <c r="H43" s="69"/>
      <c r="I43" s="70"/>
      <c r="J43" s="70"/>
      <c r="K43" s="34" t="s">
        <v>65</v>
      </c>
      <c r="L43" s="77">
        <v>43</v>
      </c>
      <c r="M43" s="77"/>
      <c r="N43" s="72"/>
      <c r="O43" s="79" t="s">
        <v>485</v>
      </c>
      <c r="P43" s="81">
        <v>43487.46366898148</v>
      </c>
      <c r="Q43" s="79" t="s">
        <v>508</v>
      </c>
      <c r="R43" s="79"/>
      <c r="S43" s="79"/>
      <c r="T43" s="79" t="s">
        <v>746</v>
      </c>
      <c r="U43" s="79"/>
      <c r="V43" s="83" t="s">
        <v>871</v>
      </c>
      <c r="W43" s="81">
        <v>43487.46366898148</v>
      </c>
      <c r="X43" s="83" t="s">
        <v>1042</v>
      </c>
      <c r="Y43" s="79"/>
      <c r="Z43" s="79"/>
      <c r="AA43" s="85" t="s">
        <v>1290</v>
      </c>
      <c r="AB43" s="79"/>
      <c r="AC43" s="79" t="b">
        <v>0</v>
      </c>
      <c r="AD43" s="79">
        <v>0</v>
      </c>
      <c r="AE43" s="85" t="s">
        <v>1513</v>
      </c>
      <c r="AF43" s="79" t="b">
        <v>0</v>
      </c>
      <c r="AG43" s="79" t="s">
        <v>1518</v>
      </c>
      <c r="AH43" s="79"/>
      <c r="AI43" s="85" t="s">
        <v>1513</v>
      </c>
      <c r="AJ43" s="79" t="b">
        <v>0</v>
      </c>
      <c r="AK43" s="79">
        <v>4</v>
      </c>
      <c r="AL43" s="85" t="s">
        <v>1396</v>
      </c>
      <c r="AM43" s="79" t="s">
        <v>1530</v>
      </c>
      <c r="AN43" s="79" t="b">
        <v>0</v>
      </c>
      <c r="AO43" s="85" t="s">
        <v>1396</v>
      </c>
      <c r="AP43" s="79" t="s">
        <v>176</v>
      </c>
      <c r="AQ43" s="79">
        <v>0</v>
      </c>
      <c r="AR43" s="79">
        <v>0</v>
      </c>
      <c r="AS43" s="79"/>
      <c r="AT43" s="79"/>
      <c r="AU43" s="79"/>
      <c r="AV43" s="79"/>
      <c r="AW43" s="79"/>
      <c r="AX43" s="79"/>
      <c r="AY43" s="79"/>
      <c r="AZ43" s="79"/>
      <c r="BA43">
        <v>1</v>
      </c>
      <c r="BB43" s="78" t="str">
        <f>REPLACE(INDEX(GroupVertices[Group],MATCH(Edges[[#This Row],[Vertex 1]],GroupVertices[Vertex],0)),1,1,"")</f>
        <v>13</v>
      </c>
      <c r="BC43" s="78" t="str">
        <f>REPLACE(INDEX(GroupVertices[Group],MATCH(Edges[[#This Row],[Vertex 2]],GroupVertices[Vertex],0)),1,1,"")</f>
        <v>13</v>
      </c>
      <c r="BD43" s="48">
        <v>0</v>
      </c>
      <c r="BE43" s="49">
        <v>0</v>
      </c>
      <c r="BF43" s="48">
        <v>0</v>
      </c>
      <c r="BG43" s="49">
        <v>0</v>
      </c>
      <c r="BH43" s="48">
        <v>0</v>
      </c>
      <c r="BI43" s="49">
        <v>0</v>
      </c>
      <c r="BJ43" s="48">
        <v>17</v>
      </c>
      <c r="BK43" s="49">
        <v>100</v>
      </c>
      <c r="BL43" s="48">
        <v>17</v>
      </c>
    </row>
    <row r="44" spans="1:64" ht="15">
      <c r="A44" s="64" t="s">
        <v>239</v>
      </c>
      <c r="B44" s="64" t="s">
        <v>333</v>
      </c>
      <c r="C44" s="65" t="s">
        <v>4635</v>
      </c>
      <c r="D44" s="66">
        <v>3</v>
      </c>
      <c r="E44" s="67" t="s">
        <v>132</v>
      </c>
      <c r="F44" s="68">
        <v>32</v>
      </c>
      <c r="G44" s="65"/>
      <c r="H44" s="69"/>
      <c r="I44" s="70"/>
      <c r="J44" s="70"/>
      <c r="K44" s="34" t="s">
        <v>65</v>
      </c>
      <c r="L44" s="77">
        <v>44</v>
      </c>
      <c r="M44" s="77"/>
      <c r="N44" s="72"/>
      <c r="O44" s="79" t="s">
        <v>485</v>
      </c>
      <c r="P44" s="81">
        <v>43487.46873842592</v>
      </c>
      <c r="Q44" s="79" t="s">
        <v>508</v>
      </c>
      <c r="R44" s="79"/>
      <c r="S44" s="79"/>
      <c r="T44" s="79" t="s">
        <v>746</v>
      </c>
      <c r="U44" s="79"/>
      <c r="V44" s="83" t="s">
        <v>872</v>
      </c>
      <c r="W44" s="81">
        <v>43487.46873842592</v>
      </c>
      <c r="X44" s="83" t="s">
        <v>1043</v>
      </c>
      <c r="Y44" s="79"/>
      <c r="Z44" s="79"/>
      <c r="AA44" s="85" t="s">
        <v>1291</v>
      </c>
      <c r="AB44" s="79"/>
      <c r="AC44" s="79" t="b">
        <v>0</v>
      </c>
      <c r="AD44" s="79">
        <v>0</v>
      </c>
      <c r="AE44" s="85" t="s">
        <v>1513</v>
      </c>
      <c r="AF44" s="79" t="b">
        <v>0</v>
      </c>
      <c r="AG44" s="79" t="s">
        <v>1518</v>
      </c>
      <c r="AH44" s="79"/>
      <c r="AI44" s="85" t="s">
        <v>1513</v>
      </c>
      <c r="AJ44" s="79" t="b">
        <v>0</v>
      </c>
      <c r="AK44" s="79">
        <v>4</v>
      </c>
      <c r="AL44" s="85" t="s">
        <v>1396</v>
      </c>
      <c r="AM44" s="79" t="s">
        <v>1532</v>
      </c>
      <c r="AN44" s="79" t="b">
        <v>0</v>
      </c>
      <c r="AO44" s="85" t="s">
        <v>1396</v>
      </c>
      <c r="AP44" s="79" t="s">
        <v>176</v>
      </c>
      <c r="AQ44" s="79">
        <v>0</v>
      </c>
      <c r="AR44" s="79">
        <v>0</v>
      </c>
      <c r="AS44" s="79"/>
      <c r="AT44" s="79"/>
      <c r="AU44" s="79"/>
      <c r="AV44" s="79"/>
      <c r="AW44" s="79"/>
      <c r="AX44" s="79"/>
      <c r="AY44" s="79"/>
      <c r="AZ44" s="79"/>
      <c r="BA44">
        <v>1</v>
      </c>
      <c r="BB44" s="78" t="str">
        <f>REPLACE(INDEX(GroupVertices[Group],MATCH(Edges[[#This Row],[Vertex 1]],GroupVertices[Vertex],0)),1,1,"")</f>
        <v>13</v>
      </c>
      <c r="BC44" s="78" t="str">
        <f>REPLACE(INDEX(GroupVertices[Group],MATCH(Edges[[#This Row],[Vertex 2]],GroupVertices[Vertex],0)),1,1,"")</f>
        <v>13</v>
      </c>
      <c r="BD44" s="48">
        <v>0</v>
      </c>
      <c r="BE44" s="49">
        <v>0</v>
      </c>
      <c r="BF44" s="48">
        <v>0</v>
      </c>
      <c r="BG44" s="49">
        <v>0</v>
      </c>
      <c r="BH44" s="48">
        <v>0</v>
      </c>
      <c r="BI44" s="49">
        <v>0</v>
      </c>
      <c r="BJ44" s="48">
        <v>17</v>
      </c>
      <c r="BK44" s="49">
        <v>100</v>
      </c>
      <c r="BL44" s="48">
        <v>17</v>
      </c>
    </row>
    <row r="45" spans="1:64" ht="15">
      <c r="A45" s="64" t="s">
        <v>240</v>
      </c>
      <c r="B45" s="64" t="s">
        <v>410</v>
      </c>
      <c r="C45" s="65" t="s">
        <v>4635</v>
      </c>
      <c r="D45" s="66">
        <v>3</v>
      </c>
      <c r="E45" s="67" t="s">
        <v>132</v>
      </c>
      <c r="F45" s="68">
        <v>32</v>
      </c>
      <c r="G45" s="65"/>
      <c r="H45" s="69"/>
      <c r="I45" s="70"/>
      <c r="J45" s="70"/>
      <c r="K45" s="34" t="s">
        <v>65</v>
      </c>
      <c r="L45" s="77">
        <v>45</v>
      </c>
      <c r="M45" s="77"/>
      <c r="N45" s="72"/>
      <c r="O45" s="79" t="s">
        <v>485</v>
      </c>
      <c r="P45" s="81">
        <v>43487.47179398148</v>
      </c>
      <c r="Q45" s="79" t="s">
        <v>499</v>
      </c>
      <c r="R45" s="79"/>
      <c r="S45" s="79"/>
      <c r="T45" s="79"/>
      <c r="U45" s="79"/>
      <c r="V45" s="83" t="s">
        <v>873</v>
      </c>
      <c r="W45" s="81">
        <v>43487.47179398148</v>
      </c>
      <c r="X45" s="83" t="s">
        <v>1044</v>
      </c>
      <c r="Y45" s="79"/>
      <c r="Z45" s="79"/>
      <c r="AA45" s="85" t="s">
        <v>1292</v>
      </c>
      <c r="AB45" s="79"/>
      <c r="AC45" s="79" t="b">
        <v>0</v>
      </c>
      <c r="AD45" s="79">
        <v>0</v>
      </c>
      <c r="AE45" s="85" t="s">
        <v>1513</v>
      </c>
      <c r="AF45" s="79" t="b">
        <v>0</v>
      </c>
      <c r="AG45" s="79" t="s">
        <v>1517</v>
      </c>
      <c r="AH45" s="79"/>
      <c r="AI45" s="85" t="s">
        <v>1513</v>
      </c>
      <c r="AJ45" s="79" t="b">
        <v>0</v>
      </c>
      <c r="AK45" s="79">
        <v>3881</v>
      </c>
      <c r="AL45" s="85" t="s">
        <v>1510</v>
      </c>
      <c r="AM45" s="79" t="s">
        <v>1530</v>
      </c>
      <c r="AN45" s="79" t="b">
        <v>0</v>
      </c>
      <c r="AO45" s="85" t="s">
        <v>1510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23</v>
      </c>
      <c r="BK45" s="49">
        <v>100</v>
      </c>
      <c r="BL45" s="48">
        <v>23</v>
      </c>
    </row>
    <row r="46" spans="1:64" ht="15">
      <c r="A46" s="64" t="s">
        <v>241</v>
      </c>
      <c r="B46" s="64" t="s">
        <v>333</v>
      </c>
      <c r="C46" s="65" t="s">
        <v>4635</v>
      </c>
      <c r="D46" s="66">
        <v>3</v>
      </c>
      <c r="E46" s="67" t="s">
        <v>132</v>
      </c>
      <c r="F46" s="68">
        <v>32</v>
      </c>
      <c r="G46" s="65"/>
      <c r="H46" s="69"/>
      <c r="I46" s="70"/>
      <c r="J46" s="70"/>
      <c r="K46" s="34" t="s">
        <v>65</v>
      </c>
      <c r="L46" s="77">
        <v>46</v>
      </c>
      <c r="M46" s="77"/>
      <c r="N46" s="72"/>
      <c r="O46" s="79" t="s">
        <v>485</v>
      </c>
      <c r="P46" s="81">
        <v>43487.47190972222</v>
      </c>
      <c r="Q46" s="79" t="s">
        <v>508</v>
      </c>
      <c r="R46" s="79"/>
      <c r="S46" s="79"/>
      <c r="T46" s="79" t="s">
        <v>746</v>
      </c>
      <c r="U46" s="79"/>
      <c r="V46" s="83" t="s">
        <v>874</v>
      </c>
      <c r="W46" s="81">
        <v>43487.47190972222</v>
      </c>
      <c r="X46" s="83" t="s">
        <v>1045</v>
      </c>
      <c r="Y46" s="79"/>
      <c r="Z46" s="79"/>
      <c r="AA46" s="85" t="s">
        <v>1293</v>
      </c>
      <c r="AB46" s="79"/>
      <c r="AC46" s="79" t="b">
        <v>0</v>
      </c>
      <c r="AD46" s="79">
        <v>0</v>
      </c>
      <c r="AE46" s="85" t="s">
        <v>1513</v>
      </c>
      <c r="AF46" s="79" t="b">
        <v>0</v>
      </c>
      <c r="AG46" s="79" t="s">
        <v>1518</v>
      </c>
      <c r="AH46" s="79"/>
      <c r="AI46" s="85" t="s">
        <v>1513</v>
      </c>
      <c r="AJ46" s="79" t="b">
        <v>0</v>
      </c>
      <c r="AK46" s="79">
        <v>4</v>
      </c>
      <c r="AL46" s="85" t="s">
        <v>1396</v>
      </c>
      <c r="AM46" s="79" t="s">
        <v>1529</v>
      </c>
      <c r="AN46" s="79" t="b">
        <v>0</v>
      </c>
      <c r="AO46" s="85" t="s">
        <v>1396</v>
      </c>
      <c r="AP46" s="79" t="s">
        <v>176</v>
      </c>
      <c r="AQ46" s="79">
        <v>0</v>
      </c>
      <c r="AR46" s="79">
        <v>0</v>
      </c>
      <c r="AS46" s="79"/>
      <c r="AT46" s="79"/>
      <c r="AU46" s="79"/>
      <c r="AV46" s="79"/>
      <c r="AW46" s="79"/>
      <c r="AX46" s="79"/>
      <c r="AY46" s="79"/>
      <c r="AZ46" s="79"/>
      <c r="BA46">
        <v>1</v>
      </c>
      <c r="BB46" s="78" t="str">
        <f>REPLACE(INDEX(GroupVertices[Group],MATCH(Edges[[#This Row],[Vertex 1]],GroupVertices[Vertex],0)),1,1,"")</f>
        <v>13</v>
      </c>
      <c r="BC46" s="78" t="str">
        <f>REPLACE(INDEX(GroupVertices[Group],MATCH(Edges[[#This Row],[Vertex 2]],GroupVertices[Vertex],0)),1,1,"")</f>
        <v>13</v>
      </c>
      <c r="BD46" s="48">
        <v>0</v>
      </c>
      <c r="BE46" s="49">
        <v>0</v>
      </c>
      <c r="BF46" s="48">
        <v>0</v>
      </c>
      <c r="BG46" s="49">
        <v>0</v>
      </c>
      <c r="BH46" s="48">
        <v>0</v>
      </c>
      <c r="BI46" s="49">
        <v>0</v>
      </c>
      <c r="BJ46" s="48">
        <v>17</v>
      </c>
      <c r="BK46" s="49">
        <v>100</v>
      </c>
      <c r="BL46" s="48">
        <v>17</v>
      </c>
    </row>
    <row r="47" spans="1:64" ht="15">
      <c r="A47" s="64" t="s">
        <v>242</v>
      </c>
      <c r="B47" s="64" t="s">
        <v>410</v>
      </c>
      <c r="C47" s="65" t="s">
        <v>4635</v>
      </c>
      <c r="D47" s="66">
        <v>3</v>
      </c>
      <c r="E47" s="67" t="s">
        <v>132</v>
      </c>
      <c r="F47" s="68">
        <v>32</v>
      </c>
      <c r="G47" s="65"/>
      <c r="H47" s="69"/>
      <c r="I47" s="70"/>
      <c r="J47" s="70"/>
      <c r="K47" s="34" t="s">
        <v>65</v>
      </c>
      <c r="L47" s="77">
        <v>47</v>
      </c>
      <c r="M47" s="77"/>
      <c r="N47" s="72"/>
      <c r="O47" s="79" t="s">
        <v>485</v>
      </c>
      <c r="P47" s="81">
        <v>43487.47528935185</v>
      </c>
      <c r="Q47" s="79" t="s">
        <v>494</v>
      </c>
      <c r="R47" s="79"/>
      <c r="S47" s="79"/>
      <c r="T47" s="79" t="s">
        <v>741</v>
      </c>
      <c r="U47" s="79"/>
      <c r="V47" s="83" t="s">
        <v>875</v>
      </c>
      <c r="W47" s="81">
        <v>43487.47528935185</v>
      </c>
      <c r="X47" s="83" t="s">
        <v>1046</v>
      </c>
      <c r="Y47" s="79"/>
      <c r="Z47" s="79"/>
      <c r="AA47" s="85" t="s">
        <v>1294</v>
      </c>
      <c r="AB47" s="79"/>
      <c r="AC47" s="79" t="b">
        <v>0</v>
      </c>
      <c r="AD47" s="79">
        <v>0</v>
      </c>
      <c r="AE47" s="85" t="s">
        <v>1513</v>
      </c>
      <c r="AF47" s="79" t="b">
        <v>0</v>
      </c>
      <c r="AG47" s="79" t="s">
        <v>1517</v>
      </c>
      <c r="AH47" s="79"/>
      <c r="AI47" s="85" t="s">
        <v>1513</v>
      </c>
      <c r="AJ47" s="79" t="b">
        <v>0</v>
      </c>
      <c r="AK47" s="79">
        <v>250</v>
      </c>
      <c r="AL47" s="85" t="s">
        <v>1509</v>
      </c>
      <c r="AM47" s="79" t="s">
        <v>1529</v>
      </c>
      <c r="AN47" s="79" t="b">
        <v>0</v>
      </c>
      <c r="AO47" s="85" t="s">
        <v>1509</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4.545454545454546</v>
      </c>
      <c r="BF47" s="48">
        <v>0</v>
      </c>
      <c r="BG47" s="49">
        <v>0</v>
      </c>
      <c r="BH47" s="48">
        <v>0</v>
      </c>
      <c r="BI47" s="49">
        <v>0</v>
      </c>
      <c r="BJ47" s="48">
        <v>21</v>
      </c>
      <c r="BK47" s="49">
        <v>95.45454545454545</v>
      </c>
      <c r="BL47" s="48">
        <v>22</v>
      </c>
    </row>
    <row r="48" spans="1:64" ht="15">
      <c r="A48" s="64" t="s">
        <v>243</v>
      </c>
      <c r="B48" s="64" t="s">
        <v>410</v>
      </c>
      <c r="C48" s="65" t="s">
        <v>4635</v>
      </c>
      <c r="D48" s="66">
        <v>3</v>
      </c>
      <c r="E48" s="67" t="s">
        <v>132</v>
      </c>
      <c r="F48" s="68">
        <v>32</v>
      </c>
      <c r="G48" s="65"/>
      <c r="H48" s="69"/>
      <c r="I48" s="70"/>
      <c r="J48" s="70"/>
      <c r="K48" s="34" t="s">
        <v>65</v>
      </c>
      <c r="L48" s="77">
        <v>48</v>
      </c>
      <c r="M48" s="77"/>
      <c r="N48" s="72"/>
      <c r="O48" s="79" t="s">
        <v>485</v>
      </c>
      <c r="P48" s="81">
        <v>43487.475324074076</v>
      </c>
      <c r="Q48" s="79" t="s">
        <v>494</v>
      </c>
      <c r="R48" s="79"/>
      <c r="S48" s="79"/>
      <c r="T48" s="79" t="s">
        <v>741</v>
      </c>
      <c r="U48" s="79"/>
      <c r="V48" s="83" t="s">
        <v>876</v>
      </c>
      <c r="W48" s="81">
        <v>43487.475324074076</v>
      </c>
      <c r="X48" s="83" t="s">
        <v>1047</v>
      </c>
      <c r="Y48" s="79"/>
      <c r="Z48" s="79"/>
      <c r="AA48" s="85" t="s">
        <v>1295</v>
      </c>
      <c r="AB48" s="79"/>
      <c r="AC48" s="79" t="b">
        <v>0</v>
      </c>
      <c r="AD48" s="79">
        <v>0</v>
      </c>
      <c r="AE48" s="85" t="s">
        <v>1513</v>
      </c>
      <c r="AF48" s="79" t="b">
        <v>0</v>
      </c>
      <c r="AG48" s="79" t="s">
        <v>1517</v>
      </c>
      <c r="AH48" s="79"/>
      <c r="AI48" s="85" t="s">
        <v>1513</v>
      </c>
      <c r="AJ48" s="79" t="b">
        <v>0</v>
      </c>
      <c r="AK48" s="79">
        <v>250</v>
      </c>
      <c r="AL48" s="85" t="s">
        <v>1509</v>
      </c>
      <c r="AM48" s="79" t="s">
        <v>1530</v>
      </c>
      <c r="AN48" s="79" t="b">
        <v>0</v>
      </c>
      <c r="AO48" s="85" t="s">
        <v>1509</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4.545454545454546</v>
      </c>
      <c r="BF48" s="48">
        <v>0</v>
      </c>
      <c r="BG48" s="49">
        <v>0</v>
      </c>
      <c r="BH48" s="48">
        <v>0</v>
      </c>
      <c r="BI48" s="49">
        <v>0</v>
      </c>
      <c r="BJ48" s="48">
        <v>21</v>
      </c>
      <c r="BK48" s="49">
        <v>95.45454545454545</v>
      </c>
      <c r="BL48" s="48">
        <v>22</v>
      </c>
    </row>
    <row r="49" spans="1:64" ht="15">
      <c r="A49" s="64" t="s">
        <v>244</v>
      </c>
      <c r="B49" s="64" t="s">
        <v>342</v>
      </c>
      <c r="C49" s="65" t="s">
        <v>4635</v>
      </c>
      <c r="D49" s="66">
        <v>3</v>
      </c>
      <c r="E49" s="67" t="s">
        <v>132</v>
      </c>
      <c r="F49" s="68">
        <v>32</v>
      </c>
      <c r="G49" s="65"/>
      <c r="H49" s="69"/>
      <c r="I49" s="70"/>
      <c r="J49" s="70"/>
      <c r="K49" s="34" t="s">
        <v>65</v>
      </c>
      <c r="L49" s="77">
        <v>49</v>
      </c>
      <c r="M49" s="77"/>
      <c r="N49" s="72"/>
      <c r="O49" s="79" t="s">
        <v>485</v>
      </c>
      <c r="P49" s="81">
        <v>43487.477847222224</v>
      </c>
      <c r="Q49" s="79" t="s">
        <v>509</v>
      </c>
      <c r="R49" s="79"/>
      <c r="S49" s="79"/>
      <c r="T49" s="79" t="s">
        <v>738</v>
      </c>
      <c r="U49" s="79"/>
      <c r="V49" s="83" t="s">
        <v>877</v>
      </c>
      <c r="W49" s="81">
        <v>43487.477847222224</v>
      </c>
      <c r="X49" s="83" t="s">
        <v>1048</v>
      </c>
      <c r="Y49" s="79"/>
      <c r="Z49" s="79"/>
      <c r="AA49" s="85" t="s">
        <v>1296</v>
      </c>
      <c r="AB49" s="79"/>
      <c r="AC49" s="79" t="b">
        <v>0</v>
      </c>
      <c r="AD49" s="79">
        <v>0</v>
      </c>
      <c r="AE49" s="85" t="s">
        <v>1513</v>
      </c>
      <c r="AF49" s="79" t="b">
        <v>0</v>
      </c>
      <c r="AG49" s="79" t="s">
        <v>1518</v>
      </c>
      <c r="AH49" s="79"/>
      <c r="AI49" s="85" t="s">
        <v>1513</v>
      </c>
      <c r="AJ49" s="79" t="b">
        <v>0</v>
      </c>
      <c r="AK49" s="79">
        <v>8</v>
      </c>
      <c r="AL49" s="85" t="s">
        <v>1405</v>
      </c>
      <c r="AM49" s="79" t="s">
        <v>1530</v>
      </c>
      <c r="AN49" s="79" t="b">
        <v>0</v>
      </c>
      <c r="AO49" s="85" t="s">
        <v>1405</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1</v>
      </c>
      <c r="BG49" s="49">
        <v>4.3478260869565215</v>
      </c>
      <c r="BH49" s="48">
        <v>0</v>
      </c>
      <c r="BI49" s="49">
        <v>0</v>
      </c>
      <c r="BJ49" s="48">
        <v>22</v>
      </c>
      <c r="BK49" s="49">
        <v>95.65217391304348</v>
      </c>
      <c r="BL49" s="48">
        <v>23</v>
      </c>
    </row>
    <row r="50" spans="1:64" ht="15">
      <c r="A50" s="64" t="s">
        <v>245</v>
      </c>
      <c r="B50" s="64" t="s">
        <v>410</v>
      </c>
      <c r="C50" s="65" t="s">
        <v>4635</v>
      </c>
      <c r="D50" s="66">
        <v>3</v>
      </c>
      <c r="E50" s="67" t="s">
        <v>132</v>
      </c>
      <c r="F50" s="68">
        <v>32</v>
      </c>
      <c r="G50" s="65"/>
      <c r="H50" s="69"/>
      <c r="I50" s="70"/>
      <c r="J50" s="70"/>
      <c r="K50" s="34" t="s">
        <v>65</v>
      </c>
      <c r="L50" s="77">
        <v>50</v>
      </c>
      <c r="M50" s="77"/>
      <c r="N50" s="72"/>
      <c r="O50" s="79" t="s">
        <v>485</v>
      </c>
      <c r="P50" s="81">
        <v>43487.48008101852</v>
      </c>
      <c r="Q50" s="79" t="s">
        <v>499</v>
      </c>
      <c r="R50" s="79"/>
      <c r="S50" s="79"/>
      <c r="T50" s="79"/>
      <c r="U50" s="79"/>
      <c r="V50" s="83" t="s">
        <v>878</v>
      </c>
      <c r="W50" s="81">
        <v>43487.48008101852</v>
      </c>
      <c r="X50" s="83" t="s">
        <v>1049</v>
      </c>
      <c r="Y50" s="79"/>
      <c r="Z50" s="79"/>
      <c r="AA50" s="85" t="s">
        <v>1297</v>
      </c>
      <c r="AB50" s="79"/>
      <c r="AC50" s="79" t="b">
        <v>0</v>
      </c>
      <c r="AD50" s="79">
        <v>0</v>
      </c>
      <c r="AE50" s="85" t="s">
        <v>1513</v>
      </c>
      <c r="AF50" s="79" t="b">
        <v>0</v>
      </c>
      <c r="AG50" s="79" t="s">
        <v>1517</v>
      </c>
      <c r="AH50" s="79"/>
      <c r="AI50" s="85" t="s">
        <v>1513</v>
      </c>
      <c r="AJ50" s="79" t="b">
        <v>0</v>
      </c>
      <c r="AK50" s="79">
        <v>3881</v>
      </c>
      <c r="AL50" s="85" t="s">
        <v>1510</v>
      </c>
      <c r="AM50" s="79" t="s">
        <v>1534</v>
      </c>
      <c r="AN50" s="79" t="b">
        <v>0</v>
      </c>
      <c r="AO50" s="85" t="s">
        <v>1510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23</v>
      </c>
      <c r="BK50" s="49">
        <v>100</v>
      </c>
      <c r="BL50" s="48">
        <v>23</v>
      </c>
    </row>
    <row r="51" spans="1:64" ht="15">
      <c r="A51" s="64" t="s">
        <v>246</v>
      </c>
      <c r="B51" s="64" t="s">
        <v>430</v>
      </c>
      <c r="C51" s="65" t="s">
        <v>4635</v>
      </c>
      <c r="D51" s="66">
        <v>3</v>
      </c>
      <c r="E51" s="67" t="s">
        <v>132</v>
      </c>
      <c r="F51" s="68">
        <v>32</v>
      </c>
      <c r="G51" s="65"/>
      <c r="H51" s="69"/>
      <c r="I51" s="70"/>
      <c r="J51" s="70"/>
      <c r="K51" s="34" t="s">
        <v>65</v>
      </c>
      <c r="L51" s="77">
        <v>51</v>
      </c>
      <c r="M51" s="77"/>
      <c r="N51" s="72"/>
      <c r="O51" s="79" t="s">
        <v>485</v>
      </c>
      <c r="P51" s="81">
        <v>43487.48042824074</v>
      </c>
      <c r="Q51" s="79" t="s">
        <v>510</v>
      </c>
      <c r="R51" s="79"/>
      <c r="S51" s="79"/>
      <c r="T51" s="79" t="s">
        <v>747</v>
      </c>
      <c r="U51" s="79"/>
      <c r="V51" s="83" t="s">
        <v>879</v>
      </c>
      <c r="W51" s="81">
        <v>43487.48042824074</v>
      </c>
      <c r="X51" s="83" t="s">
        <v>1050</v>
      </c>
      <c r="Y51" s="79"/>
      <c r="Z51" s="79"/>
      <c r="AA51" s="85" t="s">
        <v>1298</v>
      </c>
      <c r="AB51" s="79"/>
      <c r="AC51" s="79" t="b">
        <v>0</v>
      </c>
      <c r="AD51" s="79">
        <v>5</v>
      </c>
      <c r="AE51" s="85" t="s">
        <v>1513</v>
      </c>
      <c r="AF51" s="79" t="b">
        <v>0</v>
      </c>
      <c r="AG51" s="79" t="s">
        <v>1518</v>
      </c>
      <c r="AH51" s="79"/>
      <c r="AI51" s="85" t="s">
        <v>1513</v>
      </c>
      <c r="AJ51" s="79" t="b">
        <v>0</v>
      </c>
      <c r="AK51" s="79">
        <v>6</v>
      </c>
      <c r="AL51" s="85" t="s">
        <v>1513</v>
      </c>
      <c r="AM51" s="79" t="s">
        <v>1532</v>
      </c>
      <c r="AN51" s="79" t="b">
        <v>0</v>
      </c>
      <c r="AO51" s="85" t="s">
        <v>1298</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v>0</v>
      </c>
      <c r="BE51" s="49">
        <v>0</v>
      </c>
      <c r="BF51" s="48">
        <v>0</v>
      </c>
      <c r="BG51" s="49">
        <v>0</v>
      </c>
      <c r="BH51" s="48">
        <v>0</v>
      </c>
      <c r="BI51" s="49">
        <v>0</v>
      </c>
      <c r="BJ51" s="48">
        <v>46</v>
      </c>
      <c r="BK51" s="49">
        <v>100</v>
      </c>
      <c r="BL51" s="48">
        <v>46</v>
      </c>
    </row>
    <row r="52" spans="1:64" ht="15">
      <c r="A52" s="64" t="s">
        <v>247</v>
      </c>
      <c r="B52" s="64" t="s">
        <v>246</v>
      </c>
      <c r="C52" s="65" t="s">
        <v>4635</v>
      </c>
      <c r="D52" s="66">
        <v>3</v>
      </c>
      <c r="E52" s="67" t="s">
        <v>132</v>
      </c>
      <c r="F52" s="68">
        <v>32</v>
      </c>
      <c r="G52" s="65"/>
      <c r="H52" s="69"/>
      <c r="I52" s="70"/>
      <c r="J52" s="70"/>
      <c r="K52" s="34" t="s">
        <v>65</v>
      </c>
      <c r="L52" s="77">
        <v>52</v>
      </c>
      <c r="M52" s="77"/>
      <c r="N52" s="72"/>
      <c r="O52" s="79" t="s">
        <v>485</v>
      </c>
      <c r="P52" s="81">
        <v>43487.48121527778</v>
      </c>
      <c r="Q52" s="79" t="s">
        <v>511</v>
      </c>
      <c r="R52" s="79"/>
      <c r="S52" s="79"/>
      <c r="T52" s="79" t="s">
        <v>738</v>
      </c>
      <c r="U52" s="79"/>
      <c r="V52" s="83" t="s">
        <v>880</v>
      </c>
      <c r="W52" s="81">
        <v>43487.48121527778</v>
      </c>
      <c r="X52" s="83" t="s">
        <v>1051</v>
      </c>
      <c r="Y52" s="79"/>
      <c r="Z52" s="79"/>
      <c r="AA52" s="85" t="s">
        <v>1299</v>
      </c>
      <c r="AB52" s="79"/>
      <c r="AC52" s="79" t="b">
        <v>0</v>
      </c>
      <c r="AD52" s="79">
        <v>0</v>
      </c>
      <c r="AE52" s="85" t="s">
        <v>1513</v>
      </c>
      <c r="AF52" s="79" t="b">
        <v>0</v>
      </c>
      <c r="AG52" s="79" t="s">
        <v>1518</v>
      </c>
      <c r="AH52" s="79"/>
      <c r="AI52" s="85" t="s">
        <v>1513</v>
      </c>
      <c r="AJ52" s="79" t="b">
        <v>0</v>
      </c>
      <c r="AK52" s="79">
        <v>6</v>
      </c>
      <c r="AL52" s="85" t="s">
        <v>1298</v>
      </c>
      <c r="AM52" s="79" t="s">
        <v>1533</v>
      </c>
      <c r="AN52" s="79" t="b">
        <v>0</v>
      </c>
      <c r="AO52" s="85" t="s">
        <v>1298</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v>0</v>
      </c>
      <c r="BE52" s="49">
        <v>0</v>
      </c>
      <c r="BF52" s="48">
        <v>0</v>
      </c>
      <c r="BG52" s="49">
        <v>0</v>
      </c>
      <c r="BH52" s="48">
        <v>0</v>
      </c>
      <c r="BI52" s="49">
        <v>0</v>
      </c>
      <c r="BJ52" s="48">
        <v>22</v>
      </c>
      <c r="BK52" s="49">
        <v>100</v>
      </c>
      <c r="BL52" s="48">
        <v>22</v>
      </c>
    </row>
    <row r="53" spans="1:64" ht="15">
      <c r="A53" s="64" t="s">
        <v>248</v>
      </c>
      <c r="B53" s="64" t="s">
        <v>281</v>
      </c>
      <c r="C53" s="65" t="s">
        <v>4635</v>
      </c>
      <c r="D53" s="66">
        <v>3</v>
      </c>
      <c r="E53" s="67" t="s">
        <v>132</v>
      </c>
      <c r="F53" s="68">
        <v>32</v>
      </c>
      <c r="G53" s="65"/>
      <c r="H53" s="69"/>
      <c r="I53" s="70"/>
      <c r="J53" s="70"/>
      <c r="K53" s="34" t="s">
        <v>65</v>
      </c>
      <c r="L53" s="77">
        <v>53</v>
      </c>
      <c r="M53" s="77"/>
      <c r="N53" s="72"/>
      <c r="O53" s="79" t="s">
        <v>485</v>
      </c>
      <c r="P53" s="81">
        <v>43487.48128472222</v>
      </c>
      <c r="Q53" s="79" t="s">
        <v>512</v>
      </c>
      <c r="R53" s="79"/>
      <c r="S53" s="79"/>
      <c r="T53" s="79"/>
      <c r="U53" s="79"/>
      <c r="V53" s="83" t="s">
        <v>881</v>
      </c>
      <c r="W53" s="81">
        <v>43487.48128472222</v>
      </c>
      <c r="X53" s="83" t="s">
        <v>1052</v>
      </c>
      <c r="Y53" s="79"/>
      <c r="Z53" s="79"/>
      <c r="AA53" s="85" t="s">
        <v>1300</v>
      </c>
      <c r="AB53" s="79"/>
      <c r="AC53" s="79" t="b">
        <v>0</v>
      </c>
      <c r="AD53" s="79">
        <v>0</v>
      </c>
      <c r="AE53" s="85" t="s">
        <v>1513</v>
      </c>
      <c r="AF53" s="79" t="b">
        <v>0</v>
      </c>
      <c r="AG53" s="79" t="s">
        <v>1518</v>
      </c>
      <c r="AH53" s="79"/>
      <c r="AI53" s="85" t="s">
        <v>1513</v>
      </c>
      <c r="AJ53" s="79" t="b">
        <v>0</v>
      </c>
      <c r="AK53" s="79">
        <v>8</v>
      </c>
      <c r="AL53" s="85" t="s">
        <v>1336</v>
      </c>
      <c r="AM53" s="79" t="s">
        <v>1530</v>
      </c>
      <c r="AN53" s="79" t="b">
        <v>0</v>
      </c>
      <c r="AO53" s="85" t="s">
        <v>1336</v>
      </c>
      <c r="AP53" s="79" t="s">
        <v>176</v>
      </c>
      <c r="AQ53" s="79">
        <v>0</v>
      </c>
      <c r="AR53" s="79">
        <v>0</v>
      </c>
      <c r="AS53" s="79"/>
      <c r="AT53" s="79"/>
      <c r="AU53" s="79"/>
      <c r="AV53" s="79"/>
      <c r="AW53" s="79"/>
      <c r="AX53" s="79"/>
      <c r="AY53" s="79"/>
      <c r="AZ53" s="79"/>
      <c r="BA53">
        <v>1</v>
      </c>
      <c r="BB53" s="78" t="str">
        <f>REPLACE(INDEX(GroupVertices[Group],MATCH(Edges[[#This Row],[Vertex 1]],GroupVertices[Vertex],0)),1,1,"")</f>
        <v>9</v>
      </c>
      <c r="BC53" s="78" t="str">
        <f>REPLACE(INDEX(GroupVertices[Group],MATCH(Edges[[#This Row],[Vertex 2]],GroupVertices[Vertex],0)),1,1,"")</f>
        <v>9</v>
      </c>
      <c r="BD53" s="48">
        <v>0</v>
      </c>
      <c r="BE53" s="49">
        <v>0</v>
      </c>
      <c r="BF53" s="48">
        <v>1</v>
      </c>
      <c r="BG53" s="49">
        <v>4.545454545454546</v>
      </c>
      <c r="BH53" s="48">
        <v>0</v>
      </c>
      <c r="BI53" s="49">
        <v>0</v>
      </c>
      <c r="BJ53" s="48">
        <v>21</v>
      </c>
      <c r="BK53" s="49">
        <v>95.45454545454545</v>
      </c>
      <c r="BL53" s="48">
        <v>22</v>
      </c>
    </row>
    <row r="54" spans="1:64" ht="15">
      <c r="A54" s="64" t="s">
        <v>249</v>
      </c>
      <c r="B54" s="64" t="s">
        <v>431</v>
      </c>
      <c r="C54" s="65" t="s">
        <v>4635</v>
      </c>
      <c r="D54" s="66">
        <v>3</v>
      </c>
      <c r="E54" s="67" t="s">
        <v>132</v>
      </c>
      <c r="F54" s="68">
        <v>32</v>
      </c>
      <c r="G54" s="65"/>
      <c r="H54" s="69"/>
      <c r="I54" s="70"/>
      <c r="J54" s="70"/>
      <c r="K54" s="34" t="s">
        <v>65</v>
      </c>
      <c r="L54" s="77">
        <v>54</v>
      </c>
      <c r="M54" s="77"/>
      <c r="N54" s="72"/>
      <c r="O54" s="79" t="s">
        <v>486</v>
      </c>
      <c r="P54" s="81">
        <v>43487.476643518516</v>
      </c>
      <c r="Q54" s="79" t="s">
        <v>513</v>
      </c>
      <c r="R54" s="79"/>
      <c r="S54" s="79"/>
      <c r="T54" s="79" t="s">
        <v>748</v>
      </c>
      <c r="U54" s="79"/>
      <c r="V54" s="83" t="s">
        <v>882</v>
      </c>
      <c r="W54" s="81">
        <v>43487.476643518516</v>
      </c>
      <c r="X54" s="83" t="s">
        <v>1053</v>
      </c>
      <c r="Y54" s="79"/>
      <c r="Z54" s="79"/>
      <c r="AA54" s="85" t="s">
        <v>1301</v>
      </c>
      <c r="AB54" s="85" t="s">
        <v>1512</v>
      </c>
      <c r="AC54" s="79" t="b">
        <v>0</v>
      </c>
      <c r="AD54" s="79">
        <v>0</v>
      </c>
      <c r="AE54" s="85" t="s">
        <v>1514</v>
      </c>
      <c r="AF54" s="79" t="b">
        <v>0</v>
      </c>
      <c r="AG54" s="79" t="s">
        <v>1518</v>
      </c>
      <c r="AH54" s="79"/>
      <c r="AI54" s="85" t="s">
        <v>1513</v>
      </c>
      <c r="AJ54" s="79" t="b">
        <v>0</v>
      </c>
      <c r="AK54" s="79">
        <v>0</v>
      </c>
      <c r="AL54" s="85" t="s">
        <v>1513</v>
      </c>
      <c r="AM54" s="79" t="s">
        <v>1530</v>
      </c>
      <c r="AN54" s="79" t="b">
        <v>0</v>
      </c>
      <c r="AO54" s="85" t="s">
        <v>1512</v>
      </c>
      <c r="AP54" s="79" t="s">
        <v>176</v>
      </c>
      <c r="AQ54" s="79">
        <v>0</v>
      </c>
      <c r="AR54" s="79">
        <v>0</v>
      </c>
      <c r="AS54" s="79"/>
      <c r="AT54" s="79"/>
      <c r="AU54" s="79"/>
      <c r="AV54" s="79"/>
      <c r="AW54" s="79"/>
      <c r="AX54" s="79"/>
      <c r="AY54" s="79"/>
      <c r="AZ54" s="79"/>
      <c r="BA54">
        <v>1</v>
      </c>
      <c r="BB54" s="78" t="str">
        <f>REPLACE(INDEX(GroupVertices[Group],MATCH(Edges[[#This Row],[Vertex 1]],GroupVertices[Vertex],0)),1,1,"")</f>
        <v>24</v>
      </c>
      <c r="BC54" s="78" t="str">
        <f>REPLACE(INDEX(GroupVertices[Group],MATCH(Edges[[#This Row],[Vertex 2]],GroupVertices[Vertex],0)),1,1,"")</f>
        <v>24</v>
      </c>
      <c r="BD54" s="48">
        <v>1</v>
      </c>
      <c r="BE54" s="49">
        <v>2.857142857142857</v>
      </c>
      <c r="BF54" s="48">
        <v>1</v>
      </c>
      <c r="BG54" s="49">
        <v>2.857142857142857</v>
      </c>
      <c r="BH54" s="48">
        <v>0</v>
      </c>
      <c r="BI54" s="49">
        <v>0</v>
      </c>
      <c r="BJ54" s="48">
        <v>33</v>
      </c>
      <c r="BK54" s="49">
        <v>94.28571428571429</v>
      </c>
      <c r="BL54" s="48">
        <v>35</v>
      </c>
    </row>
    <row r="55" spans="1:64" ht="15">
      <c r="A55" s="64" t="s">
        <v>249</v>
      </c>
      <c r="B55" s="64" t="s">
        <v>432</v>
      </c>
      <c r="C55" s="65" t="s">
        <v>4635</v>
      </c>
      <c r="D55" s="66">
        <v>3</v>
      </c>
      <c r="E55" s="67" t="s">
        <v>132</v>
      </c>
      <c r="F55" s="68">
        <v>32</v>
      </c>
      <c r="G55" s="65"/>
      <c r="H55" s="69"/>
      <c r="I55" s="70"/>
      <c r="J55" s="70"/>
      <c r="K55" s="34" t="s">
        <v>65</v>
      </c>
      <c r="L55" s="77">
        <v>55</v>
      </c>
      <c r="M55" s="77"/>
      <c r="N55" s="72"/>
      <c r="O55" s="79" t="s">
        <v>485</v>
      </c>
      <c r="P55" s="81">
        <v>43487.481828703705</v>
      </c>
      <c r="Q55" s="79" t="s">
        <v>514</v>
      </c>
      <c r="R55" s="83" t="s">
        <v>658</v>
      </c>
      <c r="S55" s="79" t="s">
        <v>711</v>
      </c>
      <c r="T55" s="79" t="s">
        <v>749</v>
      </c>
      <c r="U55" s="79"/>
      <c r="V55" s="83" t="s">
        <v>882</v>
      </c>
      <c r="W55" s="81">
        <v>43487.481828703705</v>
      </c>
      <c r="X55" s="83" t="s">
        <v>1054</v>
      </c>
      <c r="Y55" s="79"/>
      <c r="Z55" s="79"/>
      <c r="AA55" s="85" t="s">
        <v>1302</v>
      </c>
      <c r="AB55" s="79"/>
      <c r="AC55" s="79" t="b">
        <v>0</v>
      </c>
      <c r="AD55" s="79">
        <v>0</v>
      </c>
      <c r="AE55" s="85" t="s">
        <v>1513</v>
      </c>
      <c r="AF55" s="79" t="b">
        <v>1</v>
      </c>
      <c r="AG55" s="79" t="s">
        <v>1518</v>
      </c>
      <c r="AH55" s="79"/>
      <c r="AI55" s="85" t="s">
        <v>1522</v>
      </c>
      <c r="AJ55" s="79" t="b">
        <v>0</v>
      </c>
      <c r="AK55" s="79">
        <v>0</v>
      </c>
      <c r="AL55" s="85" t="s">
        <v>1513</v>
      </c>
      <c r="AM55" s="79" t="s">
        <v>1530</v>
      </c>
      <c r="AN55" s="79" t="b">
        <v>0</v>
      </c>
      <c r="AO55" s="85" t="s">
        <v>1302</v>
      </c>
      <c r="AP55" s="79" t="s">
        <v>176</v>
      </c>
      <c r="AQ55" s="79">
        <v>0</v>
      </c>
      <c r="AR55" s="79">
        <v>0</v>
      </c>
      <c r="AS55" s="79"/>
      <c r="AT55" s="79"/>
      <c r="AU55" s="79"/>
      <c r="AV55" s="79"/>
      <c r="AW55" s="79"/>
      <c r="AX55" s="79"/>
      <c r="AY55" s="79"/>
      <c r="AZ55" s="79"/>
      <c r="BA55">
        <v>1</v>
      </c>
      <c r="BB55" s="78" t="str">
        <f>REPLACE(INDEX(GroupVertices[Group],MATCH(Edges[[#This Row],[Vertex 1]],GroupVertices[Vertex],0)),1,1,"")</f>
        <v>24</v>
      </c>
      <c r="BC55" s="78" t="str">
        <f>REPLACE(INDEX(GroupVertices[Group],MATCH(Edges[[#This Row],[Vertex 2]],GroupVertices[Vertex],0)),1,1,"")</f>
        <v>24</v>
      </c>
      <c r="BD55" s="48">
        <v>0</v>
      </c>
      <c r="BE55" s="49">
        <v>0</v>
      </c>
      <c r="BF55" s="48">
        <v>1</v>
      </c>
      <c r="BG55" s="49">
        <v>2.9411764705882355</v>
      </c>
      <c r="BH55" s="48">
        <v>0</v>
      </c>
      <c r="BI55" s="49">
        <v>0</v>
      </c>
      <c r="BJ55" s="48">
        <v>33</v>
      </c>
      <c r="BK55" s="49">
        <v>97.05882352941177</v>
      </c>
      <c r="BL55" s="48">
        <v>34</v>
      </c>
    </row>
    <row r="56" spans="1:64" ht="15">
      <c r="A56" s="64" t="s">
        <v>250</v>
      </c>
      <c r="B56" s="64" t="s">
        <v>433</v>
      </c>
      <c r="C56" s="65" t="s">
        <v>4635</v>
      </c>
      <c r="D56" s="66">
        <v>3</v>
      </c>
      <c r="E56" s="67" t="s">
        <v>132</v>
      </c>
      <c r="F56" s="68">
        <v>32</v>
      </c>
      <c r="G56" s="65"/>
      <c r="H56" s="69"/>
      <c r="I56" s="70"/>
      <c r="J56" s="70"/>
      <c r="K56" s="34" t="s">
        <v>65</v>
      </c>
      <c r="L56" s="77">
        <v>56</v>
      </c>
      <c r="M56" s="77"/>
      <c r="N56" s="72"/>
      <c r="O56" s="79" t="s">
        <v>485</v>
      </c>
      <c r="P56" s="81">
        <v>43487.482083333336</v>
      </c>
      <c r="Q56" s="79" t="s">
        <v>515</v>
      </c>
      <c r="R56" s="83" t="s">
        <v>659</v>
      </c>
      <c r="S56" s="79" t="s">
        <v>712</v>
      </c>
      <c r="T56" s="79" t="s">
        <v>750</v>
      </c>
      <c r="U56" s="79"/>
      <c r="V56" s="83" t="s">
        <v>883</v>
      </c>
      <c r="W56" s="81">
        <v>43487.482083333336</v>
      </c>
      <c r="X56" s="83" t="s">
        <v>1055</v>
      </c>
      <c r="Y56" s="79"/>
      <c r="Z56" s="79"/>
      <c r="AA56" s="85" t="s">
        <v>1303</v>
      </c>
      <c r="AB56" s="79"/>
      <c r="AC56" s="79" t="b">
        <v>0</v>
      </c>
      <c r="AD56" s="79">
        <v>1</v>
      </c>
      <c r="AE56" s="85" t="s">
        <v>1513</v>
      </c>
      <c r="AF56" s="79" t="b">
        <v>0</v>
      </c>
      <c r="AG56" s="79" t="s">
        <v>1518</v>
      </c>
      <c r="AH56" s="79"/>
      <c r="AI56" s="85" t="s">
        <v>1513</v>
      </c>
      <c r="AJ56" s="79" t="b">
        <v>0</v>
      </c>
      <c r="AK56" s="79">
        <v>0</v>
      </c>
      <c r="AL56" s="85" t="s">
        <v>1513</v>
      </c>
      <c r="AM56" s="79" t="s">
        <v>1535</v>
      </c>
      <c r="AN56" s="79" t="b">
        <v>0</v>
      </c>
      <c r="AO56" s="85" t="s">
        <v>1303</v>
      </c>
      <c r="AP56" s="79" t="s">
        <v>176</v>
      </c>
      <c r="AQ56" s="79">
        <v>0</v>
      </c>
      <c r="AR56" s="79">
        <v>0</v>
      </c>
      <c r="AS56" s="79"/>
      <c r="AT56" s="79"/>
      <c r="AU56" s="79"/>
      <c r="AV56" s="79"/>
      <c r="AW56" s="79"/>
      <c r="AX56" s="79"/>
      <c r="AY56" s="79"/>
      <c r="AZ56" s="79"/>
      <c r="BA56">
        <v>1</v>
      </c>
      <c r="BB56" s="78" t="str">
        <f>REPLACE(INDEX(GroupVertices[Group],MATCH(Edges[[#This Row],[Vertex 1]],GroupVertices[Vertex],0)),1,1,"")</f>
        <v>14</v>
      </c>
      <c r="BC56" s="78" t="str">
        <f>REPLACE(INDEX(GroupVertices[Group],MATCH(Edges[[#This Row],[Vertex 2]],GroupVertices[Vertex],0)),1,1,"")</f>
        <v>14</v>
      </c>
      <c r="BD56" s="48"/>
      <c r="BE56" s="49"/>
      <c r="BF56" s="48"/>
      <c r="BG56" s="49"/>
      <c r="BH56" s="48"/>
      <c r="BI56" s="49"/>
      <c r="BJ56" s="48"/>
      <c r="BK56" s="49"/>
      <c r="BL56" s="48"/>
    </row>
    <row r="57" spans="1:64" ht="15">
      <c r="A57" s="64" t="s">
        <v>250</v>
      </c>
      <c r="B57" s="64" t="s">
        <v>434</v>
      </c>
      <c r="C57" s="65" t="s">
        <v>4635</v>
      </c>
      <c r="D57" s="66">
        <v>3</v>
      </c>
      <c r="E57" s="67" t="s">
        <v>132</v>
      </c>
      <c r="F57" s="68">
        <v>32</v>
      </c>
      <c r="G57" s="65"/>
      <c r="H57" s="69"/>
      <c r="I57" s="70"/>
      <c r="J57" s="70"/>
      <c r="K57" s="34" t="s">
        <v>65</v>
      </c>
      <c r="L57" s="77">
        <v>57</v>
      </c>
      <c r="M57" s="77"/>
      <c r="N57" s="72"/>
      <c r="O57" s="79" t="s">
        <v>485</v>
      </c>
      <c r="P57" s="81">
        <v>43487.482083333336</v>
      </c>
      <c r="Q57" s="79" t="s">
        <v>515</v>
      </c>
      <c r="R57" s="83" t="s">
        <v>659</v>
      </c>
      <c r="S57" s="79" t="s">
        <v>712</v>
      </c>
      <c r="T57" s="79" t="s">
        <v>750</v>
      </c>
      <c r="U57" s="79"/>
      <c r="V57" s="83" t="s">
        <v>883</v>
      </c>
      <c r="W57" s="81">
        <v>43487.482083333336</v>
      </c>
      <c r="X57" s="83" t="s">
        <v>1055</v>
      </c>
      <c r="Y57" s="79"/>
      <c r="Z57" s="79"/>
      <c r="AA57" s="85" t="s">
        <v>1303</v>
      </c>
      <c r="AB57" s="79"/>
      <c r="AC57" s="79" t="b">
        <v>0</v>
      </c>
      <c r="AD57" s="79">
        <v>1</v>
      </c>
      <c r="AE57" s="85" t="s">
        <v>1513</v>
      </c>
      <c r="AF57" s="79" t="b">
        <v>0</v>
      </c>
      <c r="AG57" s="79" t="s">
        <v>1518</v>
      </c>
      <c r="AH57" s="79"/>
      <c r="AI57" s="85" t="s">
        <v>1513</v>
      </c>
      <c r="AJ57" s="79" t="b">
        <v>0</v>
      </c>
      <c r="AK57" s="79">
        <v>0</v>
      </c>
      <c r="AL57" s="85" t="s">
        <v>1513</v>
      </c>
      <c r="AM57" s="79" t="s">
        <v>1535</v>
      </c>
      <c r="AN57" s="79" t="b">
        <v>0</v>
      </c>
      <c r="AO57" s="85" t="s">
        <v>1303</v>
      </c>
      <c r="AP57" s="79" t="s">
        <v>176</v>
      </c>
      <c r="AQ57" s="79">
        <v>0</v>
      </c>
      <c r="AR57" s="79">
        <v>0</v>
      </c>
      <c r="AS57" s="79"/>
      <c r="AT57" s="79"/>
      <c r="AU57" s="79"/>
      <c r="AV57" s="79"/>
      <c r="AW57" s="79"/>
      <c r="AX57" s="79"/>
      <c r="AY57" s="79"/>
      <c r="AZ57" s="79"/>
      <c r="BA57">
        <v>1</v>
      </c>
      <c r="BB57" s="78" t="str">
        <f>REPLACE(INDEX(GroupVertices[Group],MATCH(Edges[[#This Row],[Vertex 1]],GroupVertices[Vertex],0)),1,1,"")</f>
        <v>14</v>
      </c>
      <c r="BC57" s="78" t="str">
        <f>REPLACE(INDEX(GroupVertices[Group],MATCH(Edges[[#This Row],[Vertex 2]],GroupVertices[Vertex],0)),1,1,"")</f>
        <v>14</v>
      </c>
      <c r="BD57" s="48">
        <v>0</v>
      </c>
      <c r="BE57" s="49">
        <v>0</v>
      </c>
      <c r="BF57" s="48">
        <v>0</v>
      </c>
      <c r="BG57" s="49">
        <v>0</v>
      </c>
      <c r="BH57" s="48">
        <v>0</v>
      </c>
      <c r="BI57" s="49">
        <v>0</v>
      </c>
      <c r="BJ57" s="48">
        <v>24</v>
      </c>
      <c r="BK57" s="49">
        <v>100</v>
      </c>
      <c r="BL57" s="48">
        <v>24</v>
      </c>
    </row>
    <row r="58" spans="1:64" ht="15">
      <c r="A58" s="64" t="s">
        <v>251</v>
      </c>
      <c r="B58" s="64" t="s">
        <v>433</v>
      </c>
      <c r="C58" s="65" t="s">
        <v>4635</v>
      </c>
      <c r="D58" s="66">
        <v>3</v>
      </c>
      <c r="E58" s="67" t="s">
        <v>132</v>
      </c>
      <c r="F58" s="68">
        <v>32</v>
      </c>
      <c r="G58" s="65"/>
      <c r="H58" s="69"/>
      <c r="I58" s="70"/>
      <c r="J58" s="70"/>
      <c r="K58" s="34" t="s">
        <v>65</v>
      </c>
      <c r="L58" s="77">
        <v>58</v>
      </c>
      <c r="M58" s="77"/>
      <c r="N58" s="72"/>
      <c r="O58" s="79" t="s">
        <v>485</v>
      </c>
      <c r="P58" s="81">
        <v>43487.482083333336</v>
      </c>
      <c r="Q58" s="79" t="s">
        <v>516</v>
      </c>
      <c r="R58" s="83" t="s">
        <v>659</v>
      </c>
      <c r="S58" s="79" t="s">
        <v>712</v>
      </c>
      <c r="T58" s="79" t="s">
        <v>750</v>
      </c>
      <c r="U58" s="79"/>
      <c r="V58" s="83" t="s">
        <v>884</v>
      </c>
      <c r="W58" s="81">
        <v>43487.482083333336</v>
      </c>
      <c r="X58" s="83" t="s">
        <v>1056</v>
      </c>
      <c r="Y58" s="79"/>
      <c r="Z58" s="79"/>
      <c r="AA58" s="85" t="s">
        <v>1304</v>
      </c>
      <c r="AB58" s="79"/>
      <c r="AC58" s="79" t="b">
        <v>0</v>
      </c>
      <c r="AD58" s="79">
        <v>0</v>
      </c>
      <c r="AE58" s="85" t="s">
        <v>1513</v>
      </c>
      <c r="AF58" s="79" t="b">
        <v>0</v>
      </c>
      <c r="AG58" s="79" t="s">
        <v>1518</v>
      </c>
      <c r="AH58" s="79"/>
      <c r="AI58" s="85" t="s">
        <v>1513</v>
      </c>
      <c r="AJ58" s="79" t="b">
        <v>0</v>
      </c>
      <c r="AK58" s="79">
        <v>0</v>
      </c>
      <c r="AL58" s="85" t="s">
        <v>1513</v>
      </c>
      <c r="AM58" s="79" t="s">
        <v>1535</v>
      </c>
      <c r="AN58" s="79" t="b">
        <v>0</v>
      </c>
      <c r="AO58" s="85" t="s">
        <v>1304</v>
      </c>
      <c r="AP58" s="79" t="s">
        <v>176</v>
      </c>
      <c r="AQ58" s="79">
        <v>0</v>
      </c>
      <c r="AR58" s="79">
        <v>0</v>
      </c>
      <c r="AS58" s="79"/>
      <c r="AT58" s="79"/>
      <c r="AU58" s="79"/>
      <c r="AV58" s="79"/>
      <c r="AW58" s="79"/>
      <c r="AX58" s="79"/>
      <c r="AY58" s="79"/>
      <c r="AZ58" s="79"/>
      <c r="BA58">
        <v>1</v>
      </c>
      <c r="BB58" s="78" t="str">
        <f>REPLACE(INDEX(GroupVertices[Group],MATCH(Edges[[#This Row],[Vertex 1]],GroupVertices[Vertex],0)),1,1,"")</f>
        <v>14</v>
      </c>
      <c r="BC58" s="78" t="str">
        <f>REPLACE(INDEX(GroupVertices[Group],MATCH(Edges[[#This Row],[Vertex 2]],GroupVertices[Vertex],0)),1,1,"")</f>
        <v>14</v>
      </c>
      <c r="BD58" s="48"/>
      <c r="BE58" s="49"/>
      <c r="BF58" s="48"/>
      <c r="BG58" s="49"/>
      <c r="BH58" s="48"/>
      <c r="BI58" s="49"/>
      <c r="BJ58" s="48"/>
      <c r="BK58" s="49"/>
      <c r="BL58" s="48"/>
    </row>
    <row r="59" spans="1:64" ht="15">
      <c r="A59" s="64" t="s">
        <v>251</v>
      </c>
      <c r="B59" s="64" t="s">
        <v>434</v>
      </c>
      <c r="C59" s="65" t="s">
        <v>4635</v>
      </c>
      <c r="D59" s="66">
        <v>3</v>
      </c>
      <c r="E59" s="67" t="s">
        <v>132</v>
      </c>
      <c r="F59" s="68">
        <v>32</v>
      </c>
      <c r="G59" s="65"/>
      <c r="H59" s="69"/>
      <c r="I59" s="70"/>
      <c r="J59" s="70"/>
      <c r="K59" s="34" t="s">
        <v>65</v>
      </c>
      <c r="L59" s="77">
        <v>59</v>
      </c>
      <c r="M59" s="77"/>
      <c r="N59" s="72"/>
      <c r="O59" s="79" t="s">
        <v>485</v>
      </c>
      <c r="P59" s="81">
        <v>43487.482083333336</v>
      </c>
      <c r="Q59" s="79" t="s">
        <v>516</v>
      </c>
      <c r="R59" s="83" t="s">
        <v>659</v>
      </c>
      <c r="S59" s="79" t="s">
        <v>712</v>
      </c>
      <c r="T59" s="79" t="s">
        <v>750</v>
      </c>
      <c r="U59" s="79"/>
      <c r="V59" s="83" t="s">
        <v>884</v>
      </c>
      <c r="W59" s="81">
        <v>43487.482083333336</v>
      </c>
      <c r="X59" s="83" t="s">
        <v>1056</v>
      </c>
      <c r="Y59" s="79"/>
      <c r="Z59" s="79"/>
      <c r="AA59" s="85" t="s">
        <v>1304</v>
      </c>
      <c r="AB59" s="79"/>
      <c r="AC59" s="79" t="b">
        <v>0</v>
      </c>
      <c r="AD59" s="79">
        <v>0</v>
      </c>
      <c r="AE59" s="85" t="s">
        <v>1513</v>
      </c>
      <c r="AF59" s="79" t="b">
        <v>0</v>
      </c>
      <c r="AG59" s="79" t="s">
        <v>1518</v>
      </c>
      <c r="AH59" s="79"/>
      <c r="AI59" s="85" t="s">
        <v>1513</v>
      </c>
      <c r="AJ59" s="79" t="b">
        <v>0</v>
      </c>
      <c r="AK59" s="79">
        <v>0</v>
      </c>
      <c r="AL59" s="85" t="s">
        <v>1513</v>
      </c>
      <c r="AM59" s="79" t="s">
        <v>1535</v>
      </c>
      <c r="AN59" s="79" t="b">
        <v>0</v>
      </c>
      <c r="AO59" s="85" t="s">
        <v>1304</v>
      </c>
      <c r="AP59" s="79" t="s">
        <v>176</v>
      </c>
      <c r="AQ59" s="79">
        <v>0</v>
      </c>
      <c r="AR59" s="79">
        <v>0</v>
      </c>
      <c r="AS59" s="79"/>
      <c r="AT59" s="79"/>
      <c r="AU59" s="79"/>
      <c r="AV59" s="79"/>
      <c r="AW59" s="79"/>
      <c r="AX59" s="79"/>
      <c r="AY59" s="79"/>
      <c r="AZ59" s="79"/>
      <c r="BA59">
        <v>1</v>
      </c>
      <c r="BB59" s="78" t="str">
        <f>REPLACE(INDEX(GroupVertices[Group],MATCH(Edges[[#This Row],[Vertex 1]],GroupVertices[Vertex],0)),1,1,"")</f>
        <v>14</v>
      </c>
      <c r="BC59" s="78" t="str">
        <f>REPLACE(INDEX(GroupVertices[Group],MATCH(Edges[[#This Row],[Vertex 2]],GroupVertices[Vertex],0)),1,1,"")</f>
        <v>14</v>
      </c>
      <c r="BD59" s="48">
        <v>0</v>
      </c>
      <c r="BE59" s="49">
        <v>0</v>
      </c>
      <c r="BF59" s="48">
        <v>0</v>
      </c>
      <c r="BG59" s="49">
        <v>0</v>
      </c>
      <c r="BH59" s="48">
        <v>0</v>
      </c>
      <c r="BI59" s="49">
        <v>0</v>
      </c>
      <c r="BJ59" s="48">
        <v>24</v>
      </c>
      <c r="BK59" s="49">
        <v>100</v>
      </c>
      <c r="BL59" s="48">
        <v>24</v>
      </c>
    </row>
    <row r="60" spans="1:64" ht="15">
      <c r="A60" s="64" t="s">
        <v>252</v>
      </c>
      <c r="B60" s="64" t="s">
        <v>433</v>
      </c>
      <c r="C60" s="65" t="s">
        <v>4635</v>
      </c>
      <c r="D60" s="66">
        <v>3</v>
      </c>
      <c r="E60" s="67" t="s">
        <v>132</v>
      </c>
      <c r="F60" s="68">
        <v>32</v>
      </c>
      <c r="G60" s="65"/>
      <c r="H60" s="69"/>
      <c r="I60" s="70"/>
      <c r="J60" s="70"/>
      <c r="K60" s="34" t="s">
        <v>65</v>
      </c>
      <c r="L60" s="77">
        <v>60</v>
      </c>
      <c r="M60" s="77"/>
      <c r="N60" s="72"/>
      <c r="O60" s="79" t="s">
        <v>485</v>
      </c>
      <c r="P60" s="81">
        <v>43487.482083333336</v>
      </c>
      <c r="Q60" s="79" t="s">
        <v>517</v>
      </c>
      <c r="R60" s="83" t="s">
        <v>659</v>
      </c>
      <c r="S60" s="79" t="s">
        <v>712</v>
      </c>
      <c r="T60" s="79" t="s">
        <v>750</v>
      </c>
      <c r="U60" s="79"/>
      <c r="V60" s="83" t="s">
        <v>885</v>
      </c>
      <c r="W60" s="81">
        <v>43487.482083333336</v>
      </c>
      <c r="X60" s="83" t="s">
        <v>1057</v>
      </c>
      <c r="Y60" s="79"/>
      <c r="Z60" s="79"/>
      <c r="AA60" s="85" t="s">
        <v>1305</v>
      </c>
      <c r="AB60" s="79"/>
      <c r="AC60" s="79" t="b">
        <v>0</v>
      </c>
      <c r="AD60" s="79">
        <v>0</v>
      </c>
      <c r="AE60" s="85" t="s">
        <v>1513</v>
      </c>
      <c r="AF60" s="79" t="b">
        <v>0</v>
      </c>
      <c r="AG60" s="79" t="s">
        <v>1518</v>
      </c>
      <c r="AH60" s="79"/>
      <c r="AI60" s="85" t="s">
        <v>1513</v>
      </c>
      <c r="AJ60" s="79" t="b">
        <v>0</v>
      </c>
      <c r="AK60" s="79">
        <v>0</v>
      </c>
      <c r="AL60" s="85" t="s">
        <v>1513</v>
      </c>
      <c r="AM60" s="79" t="s">
        <v>1535</v>
      </c>
      <c r="AN60" s="79" t="b">
        <v>0</v>
      </c>
      <c r="AO60" s="85" t="s">
        <v>1305</v>
      </c>
      <c r="AP60" s="79" t="s">
        <v>176</v>
      </c>
      <c r="AQ60" s="79">
        <v>0</v>
      </c>
      <c r="AR60" s="79">
        <v>0</v>
      </c>
      <c r="AS60" s="79"/>
      <c r="AT60" s="79"/>
      <c r="AU60" s="79"/>
      <c r="AV60" s="79"/>
      <c r="AW60" s="79"/>
      <c r="AX60" s="79"/>
      <c r="AY60" s="79"/>
      <c r="AZ60" s="79"/>
      <c r="BA60">
        <v>1</v>
      </c>
      <c r="BB60" s="78" t="str">
        <f>REPLACE(INDEX(GroupVertices[Group],MATCH(Edges[[#This Row],[Vertex 1]],GroupVertices[Vertex],0)),1,1,"")</f>
        <v>14</v>
      </c>
      <c r="BC60" s="78" t="str">
        <f>REPLACE(INDEX(GroupVertices[Group],MATCH(Edges[[#This Row],[Vertex 2]],GroupVertices[Vertex],0)),1,1,"")</f>
        <v>14</v>
      </c>
      <c r="BD60" s="48"/>
      <c r="BE60" s="49"/>
      <c r="BF60" s="48"/>
      <c r="BG60" s="49"/>
      <c r="BH60" s="48"/>
      <c r="BI60" s="49"/>
      <c r="BJ60" s="48"/>
      <c r="BK60" s="49"/>
      <c r="BL60" s="48"/>
    </row>
    <row r="61" spans="1:64" ht="15">
      <c r="A61" s="64" t="s">
        <v>252</v>
      </c>
      <c r="B61" s="64" t="s">
        <v>434</v>
      </c>
      <c r="C61" s="65" t="s">
        <v>4635</v>
      </c>
      <c r="D61" s="66">
        <v>3</v>
      </c>
      <c r="E61" s="67" t="s">
        <v>132</v>
      </c>
      <c r="F61" s="68">
        <v>32</v>
      </c>
      <c r="G61" s="65"/>
      <c r="H61" s="69"/>
      <c r="I61" s="70"/>
      <c r="J61" s="70"/>
      <c r="K61" s="34" t="s">
        <v>65</v>
      </c>
      <c r="L61" s="77">
        <v>61</v>
      </c>
      <c r="M61" s="77"/>
      <c r="N61" s="72"/>
      <c r="O61" s="79" t="s">
        <v>485</v>
      </c>
      <c r="P61" s="81">
        <v>43487.482083333336</v>
      </c>
      <c r="Q61" s="79" t="s">
        <v>517</v>
      </c>
      <c r="R61" s="83" t="s">
        <v>659</v>
      </c>
      <c r="S61" s="79" t="s">
        <v>712</v>
      </c>
      <c r="T61" s="79" t="s">
        <v>750</v>
      </c>
      <c r="U61" s="79"/>
      <c r="V61" s="83" t="s">
        <v>885</v>
      </c>
      <c r="W61" s="81">
        <v>43487.482083333336</v>
      </c>
      <c r="X61" s="83" t="s">
        <v>1057</v>
      </c>
      <c r="Y61" s="79"/>
      <c r="Z61" s="79"/>
      <c r="AA61" s="85" t="s">
        <v>1305</v>
      </c>
      <c r="AB61" s="79"/>
      <c r="AC61" s="79" t="b">
        <v>0</v>
      </c>
      <c r="AD61" s="79">
        <v>0</v>
      </c>
      <c r="AE61" s="85" t="s">
        <v>1513</v>
      </c>
      <c r="AF61" s="79" t="b">
        <v>0</v>
      </c>
      <c r="AG61" s="79" t="s">
        <v>1518</v>
      </c>
      <c r="AH61" s="79"/>
      <c r="AI61" s="85" t="s">
        <v>1513</v>
      </c>
      <c r="AJ61" s="79" t="b">
        <v>0</v>
      </c>
      <c r="AK61" s="79">
        <v>0</v>
      </c>
      <c r="AL61" s="85" t="s">
        <v>1513</v>
      </c>
      <c r="AM61" s="79" t="s">
        <v>1535</v>
      </c>
      <c r="AN61" s="79" t="b">
        <v>0</v>
      </c>
      <c r="AO61" s="85" t="s">
        <v>1305</v>
      </c>
      <c r="AP61" s="79" t="s">
        <v>176</v>
      </c>
      <c r="AQ61" s="79">
        <v>0</v>
      </c>
      <c r="AR61" s="79">
        <v>0</v>
      </c>
      <c r="AS61" s="79"/>
      <c r="AT61" s="79"/>
      <c r="AU61" s="79"/>
      <c r="AV61" s="79"/>
      <c r="AW61" s="79"/>
      <c r="AX61" s="79"/>
      <c r="AY61" s="79"/>
      <c r="AZ61" s="79"/>
      <c r="BA61">
        <v>1</v>
      </c>
      <c r="BB61" s="78" t="str">
        <f>REPLACE(INDEX(GroupVertices[Group],MATCH(Edges[[#This Row],[Vertex 1]],GroupVertices[Vertex],0)),1,1,"")</f>
        <v>14</v>
      </c>
      <c r="BC61" s="78" t="str">
        <f>REPLACE(INDEX(GroupVertices[Group],MATCH(Edges[[#This Row],[Vertex 2]],GroupVertices[Vertex],0)),1,1,"")</f>
        <v>14</v>
      </c>
      <c r="BD61" s="48">
        <v>0</v>
      </c>
      <c r="BE61" s="49">
        <v>0</v>
      </c>
      <c r="BF61" s="48">
        <v>0</v>
      </c>
      <c r="BG61" s="49">
        <v>0</v>
      </c>
      <c r="BH61" s="48">
        <v>0</v>
      </c>
      <c r="BI61" s="49">
        <v>0</v>
      </c>
      <c r="BJ61" s="48">
        <v>24</v>
      </c>
      <c r="BK61" s="49">
        <v>100</v>
      </c>
      <c r="BL61" s="48">
        <v>24</v>
      </c>
    </row>
    <row r="62" spans="1:64" ht="15">
      <c r="A62" s="64" t="s">
        <v>253</v>
      </c>
      <c r="B62" s="64" t="s">
        <v>246</v>
      </c>
      <c r="C62" s="65" t="s">
        <v>4635</v>
      </c>
      <c r="D62" s="66">
        <v>3</v>
      </c>
      <c r="E62" s="67" t="s">
        <v>132</v>
      </c>
      <c r="F62" s="68">
        <v>32</v>
      </c>
      <c r="G62" s="65"/>
      <c r="H62" s="69"/>
      <c r="I62" s="70"/>
      <c r="J62" s="70"/>
      <c r="K62" s="34" t="s">
        <v>65</v>
      </c>
      <c r="L62" s="77">
        <v>62</v>
      </c>
      <c r="M62" s="77"/>
      <c r="N62" s="72"/>
      <c r="O62" s="79" t="s">
        <v>485</v>
      </c>
      <c r="P62" s="81">
        <v>43487.48258101852</v>
      </c>
      <c r="Q62" s="79" t="s">
        <v>511</v>
      </c>
      <c r="R62" s="79"/>
      <c r="S62" s="79"/>
      <c r="T62" s="79" t="s">
        <v>738</v>
      </c>
      <c r="U62" s="79"/>
      <c r="V62" s="83" t="s">
        <v>886</v>
      </c>
      <c r="W62" s="81">
        <v>43487.48258101852</v>
      </c>
      <c r="X62" s="83" t="s">
        <v>1058</v>
      </c>
      <c r="Y62" s="79"/>
      <c r="Z62" s="79"/>
      <c r="AA62" s="85" t="s">
        <v>1306</v>
      </c>
      <c r="AB62" s="79"/>
      <c r="AC62" s="79" t="b">
        <v>0</v>
      </c>
      <c r="AD62" s="79">
        <v>0</v>
      </c>
      <c r="AE62" s="85" t="s">
        <v>1513</v>
      </c>
      <c r="AF62" s="79" t="b">
        <v>0</v>
      </c>
      <c r="AG62" s="79" t="s">
        <v>1518</v>
      </c>
      <c r="AH62" s="79"/>
      <c r="AI62" s="85" t="s">
        <v>1513</v>
      </c>
      <c r="AJ62" s="79" t="b">
        <v>0</v>
      </c>
      <c r="AK62" s="79">
        <v>6</v>
      </c>
      <c r="AL62" s="85" t="s">
        <v>1298</v>
      </c>
      <c r="AM62" s="79" t="s">
        <v>1532</v>
      </c>
      <c r="AN62" s="79" t="b">
        <v>0</v>
      </c>
      <c r="AO62" s="85" t="s">
        <v>1298</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v>0</v>
      </c>
      <c r="BE62" s="49">
        <v>0</v>
      </c>
      <c r="BF62" s="48">
        <v>0</v>
      </c>
      <c r="BG62" s="49">
        <v>0</v>
      </c>
      <c r="BH62" s="48">
        <v>0</v>
      </c>
      <c r="BI62" s="49">
        <v>0</v>
      </c>
      <c r="BJ62" s="48">
        <v>22</v>
      </c>
      <c r="BK62" s="49">
        <v>100</v>
      </c>
      <c r="BL62" s="48">
        <v>22</v>
      </c>
    </row>
    <row r="63" spans="1:64" ht="15">
      <c r="A63" s="64" t="s">
        <v>254</v>
      </c>
      <c r="B63" s="64" t="s">
        <v>435</v>
      </c>
      <c r="C63" s="65" t="s">
        <v>4635</v>
      </c>
      <c r="D63" s="66">
        <v>3</v>
      </c>
      <c r="E63" s="67" t="s">
        <v>132</v>
      </c>
      <c r="F63" s="68">
        <v>32</v>
      </c>
      <c r="G63" s="65"/>
      <c r="H63" s="69"/>
      <c r="I63" s="70"/>
      <c r="J63" s="70"/>
      <c r="K63" s="34" t="s">
        <v>65</v>
      </c>
      <c r="L63" s="77">
        <v>63</v>
      </c>
      <c r="M63" s="77"/>
      <c r="N63" s="72"/>
      <c r="O63" s="79" t="s">
        <v>485</v>
      </c>
      <c r="P63" s="81">
        <v>43487.48333333333</v>
      </c>
      <c r="Q63" s="79" t="s">
        <v>518</v>
      </c>
      <c r="R63" s="83" t="s">
        <v>660</v>
      </c>
      <c r="S63" s="79" t="s">
        <v>711</v>
      </c>
      <c r="T63" s="79" t="s">
        <v>751</v>
      </c>
      <c r="U63" s="79"/>
      <c r="V63" s="83" t="s">
        <v>887</v>
      </c>
      <c r="W63" s="81">
        <v>43487.48333333333</v>
      </c>
      <c r="X63" s="83" t="s">
        <v>1059</v>
      </c>
      <c r="Y63" s="79"/>
      <c r="Z63" s="79"/>
      <c r="AA63" s="85" t="s">
        <v>1307</v>
      </c>
      <c r="AB63" s="79"/>
      <c r="AC63" s="79" t="b">
        <v>0</v>
      </c>
      <c r="AD63" s="79">
        <v>0</v>
      </c>
      <c r="AE63" s="85" t="s">
        <v>1513</v>
      </c>
      <c r="AF63" s="79" t="b">
        <v>1</v>
      </c>
      <c r="AG63" s="79" t="s">
        <v>1517</v>
      </c>
      <c r="AH63" s="79"/>
      <c r="AI63" s="85" t="s">
        <v>1523</v>
      </c>
      <c r="AJ63" s="79" t="b">
        <v>0</v>
      </c>
      <c r="AK63" s="79">
        <v>0</v>
      </c>
      <c r="AL63" s="85" t="s">
        <v>1513</v>
      </c>
      <c r="AM63" s="79" t="s">
        <v>1530</v>
      </c>
      <c r="AN63" s="79" t="b">
        <v>0</v>
      </c>
      <c r="AO63" s="85" t="s">
        <v>1307</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7</v>
      </c>
      <c r="BD63" s="48">
        <v>5</v>
      </c>
      <c r="BE63" s="49">
        <v>25</v>
      </c>
      <c r="BF63" s="48">
        <v>0</v>
      </c>
      <c r="BG63" s="49">
        <v>0</v>
      </c>
      <c r="BH63" s="48">
        <v>0</v>
      </c>
      <c r="BI63" s="49">
        <v>0</v>
      </c>
      <c r="BJ63" s="48">
        <v>15</v>
      </c>
      <c r="BK63" s="49">
        <v>75</v>
      </c>
      <c r="BL63" s="48">
        <v>20</v>
      </c>
    </row>
    <row r="64" spans="1:64" ht="15">
      <c r="A64" s="64" t="s">
        <v>255</v>
      </c>
      <c r="B64" s="64" t="s">
        <v>246</v>
      </c>
      <c r="C64" s="65" t="s">
        <v>4635</v>
      </c>
      <c r="D64" s="66">
        <v>3</v>
      </c>
      <c r="E64" s="67" t="s">
        <v>132</v>
      </c>
      <c r="F64" s="68">
        <v>32</v>
      </c>
      <c r="G64" s="65"/>
      <c r="H64" s="69"/>
      <c r="I64" s="70"/>
      <c r="J64" s="70"/>
      <c r="K64" s="34" t="s">
        <v>65</v>
      </c>
      <c r="L64" s="77">
        <v>64</v>
      </c>
      <c r="M64" s="77"/>
      <c r="N64" s="72"/>
      <c r="O64" s="79" t="s">
        <v>485</v>
      </c>
      <c r="P64" s="81">
        <v>43487.48484953704</v>
      </c>
      <c r="Q64" s="79" t="s">
        <v>511</v>
      </c>
      <c r="R64" s="79"/>
      <c r="S64" s="79"/>
      <c r="T64" s="79" t="s">
        <v>738</v>
      </c>
      <c r="U64" s="79"/>
      <c r="V64" s="83" t="s">
        <v>888</v>
      </c>
      <c r="W64" s="81">
        <v>43487.48484953704</v>
      </c>
      <c r="X64" s="83" t="s">
        <v>1060</v>
      </c>
      <c r="Y64" s="79"/>
      <c r="Z64" s="79"/>
      <c r="AA64" s="85" t="s">
        <v>1308</v>
      </c>
      <c r="AB64" s="79"/>
      <c r="AC64" s="79" t="b">
        <v>0</v>
      </c>
      <c r="AD64" s="79">
        <v>0</v>
      </c>
      <c r="AE64" s="85" t="s">
        <v>1513</v>
      </c>
      <c r="AF64" s="79" t="b">
        <v>0</v>
      </c>
      <c r="AG64" s="79" t="s">
        <v>1518</v>
      </c>
      <c r="AH64" s="79"/>
      <c r="AI64" s="85" t="s">
        <v>1513</v>
      </c>
      <c r="AJ64" s="79" t="b">
        <v>0</v>
      </c>
      <c r="AK64" s="79">
        <v>6</v>
      </c>
      <c r="AL64" s="85" t="s">
        <v>1298</v>
      </c>
      <c r="AM64" s="79" t="s">
        <v>1529</v>
      </c>
      <c r="AN64" s="79" t="b">
        <v>0</v>
      </c>
      <c r="AO64" s="85" t="s">
        <v>1298</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v>0</v>
      </c>
      <c r="BE64" s="49">
        <v>0</v>
      </c>
      <c r="BF64" s="48">
        <v>0</v>
      </c>
      <c r="BG64" s="49">
        <v>0</v>
      </c>
      <c r="BH64" s="48">
        <v>0</v>
      </c>
      <c r="BI64" s="49">
        <v>0</v>
      </c>
      <c r="BJ64" s="48">
        <v>22</v>
      </c>
      <c r="BK64" s="49">
        <v>100</v>
      </c>
      <c r="BL64" s="48">
        <v>22</v>
      </c>
    </row>
    <row r="65" spans="1:64" ht="15">
      <c r="A65" s="64" t="s">
        <v>256</v>
      </c>
      <c r="B65" s="64" t="s">
        <v>436</v>
      </c>
      <c r="C65" s="65" t="s">
        <v>4635</v>
      </c>
      <c r="D65" s="66">
        <v>3</v>
      </c>
      <c r="E65" s="67" t="s">
        <v>132</v>
      </c>
      <c r="F65" s="68">
        <v>32</v>
      </c>
      <c r="G65" s="65"/>
      <c r="H65" s="69"/>
      <c r="I65" s="70"/>
      <c r="J65" s="70"/>
      <c r="K65" s="34" t="s">
        <v>65</v>
      </c>
      <c r="L65" s="77">
        <v>65</v>
      </c>
      <c r="M65" s="77"/>
      <c r="N65" s="72"/>
      <c r="O65" s="79" t="s">
        <v>485</v>
      </c>
      <c r="P65" s="81">
        <v>43487.484930555554</v>
      </c>
      <c r="Q65" s="79" t="s">
        <v>519</v>
      </c>
      <c r="R65" s="83" t="s">
        <v>661</v>
      </c>
      <c r="S65" s="79" t="s">
        <v>713</v>
      </c>
      <c r="T65" s="79" t="s">
        <v>738</v>
      </c>
      <c r="U65" s="79"/>
      <c r="V65" s="83" t="s">
        <v>889</v>
      </c>
      <c r="W65" s="81">
        <v>43487.484930555554</v>
      </c>
      <c r="X65" s="83" t="s">
        <v>1061</v>
      </c>
      <c r="Y65" s="79"/>
      <c r="Z65" s="79"/>
      <c r="AA65" s="85" t="s">
        <v>1309</v>
      </c>
      <c r="AB65" s="79"/>
      <c r="AC65" s="79" t="b">
        <v>0</v>
      </c>
      <c r="AD65" s="79">
        <v>0</v>
      </c>
      <c r="AE65" s="85" t="s">
        <v>1513</v>
      </c>
      <c r="AF65" s="79" t="b">
        <v>0</v>
      </c>
      <c r="AG65" s="79" t="s">
        <v>1517</v>
      </c>
      <c r="AH65" s="79"/>
      <c r="AI65" s="85" t="s">
        <v>1513</v>
      </c>
      <c r="AJ65" s="79" t="b">
        <v>0</v>
      </c>
      <c r="AK65" s="79">
        <v>10</v>
      </c>
      <c r="AL65" s="85" t="s">
        <v>1416</v>
      </c>
      <c r="AM65" s="79" t="s">
        <v>1530</v>
      </c>
      <c r="AN65" s="79" t="b">
        <v>0</v>
      </c>
      <c r="AO65" s="85" t="s">
        <v>1416</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12</v>
      </c>
      <c r="BK65" s="49">
        <v>100</v>
      </c>
      <c r="BL65" s="48">
        <v>12</v>
      </c>
    </row>
    <row r="66" spans="1:64" ht="15">
      <c r="A66" s="64" t="s">
        <v>256</v>
      </c>
      <c r="B66" s="64" t="s">
        <v>398</v>
      </c>
      <c r="C66" s="65" t="s">
        <v>4635</v>
      </c>
      <c r="D66" s="66">
        <v>3</v>
      </c>
      <c r="E66" s="67" t="s">
        <v>132</v>
      </c>
      <c r="F66" s="68">
        <v>32</v>
      </c>
      <c r="G66" s="65"/>
      <c r="H66" s="69"/>
      <c r="I66" s="70"/>
      <c r="J66" s="70"/>
      <c r="K66" s="34" t="s">
        <v>65</v>
      </c>
      <c r="L66" s="77">
        <v>66</v>
      </c>
      <c r="M66" s="77"/>
      <c r="N66" s="72"/>
      <c r="O66" s="79" t="s">
        <v>485</v>
      </c>
      <c r="P66" s="81">
        <v>43487.484930555554</v>
      </c>
      <c r="Q66" s="79" t="s">
        <v>519</v>
      </c>
      <c r="R66" s="83" t="s">
        <v>661</v>
      </c>
      <c r="S66" s="79" t="s">
        <v>713</v>
      </c>
      <c r="T66" s="79" t="s">
        <v>738</v>
      </c>
      <c r="U66" s="79"/>
      <c r="V66" s="83" t="s">
        <v>889</v>
      </c>
      <c r="W66" s="81">
        <v>43487.484930555554</v>
      </c>
      <c r="X66" s="83" t="s">
        <v>1061</v>
      </c>
      <c r="Y66" s="79"/>
      <c r="Z66" s="79"/>
      <c r="AA66" s="85" t="s">
        <v>1309</v>
      </c>
      <c r="AB66" s="79"/>
      <c r="AC66" s="79" t="b">
        <v>0</v>
      </c>
      <c r="AD66" s="79">
        <v>0</v>
      </c>
      <c r="AE66" s="85" t="s">
        <v>1513</v>
      </c>
      <c r="AF66" s="79" t="b">
        <v>0</v>
      </c>
      <c r="AG66" s="79" t="s">
        <v>1517</v>
      </c>
      <c r="AH66" s="79"/>
      <c r="AI66" s="85" t="s">
        <v>1513</v>
      </c>
      <c r="AJ66" s="79" t="b">
        <v>0</v>
      </c>
      <c r="AK66" s="79">
        <v>10</v>
      </c>
      <c r="AL66" s="85" t="s">
        <v>1416</v>
      </c>
      <c r="AM66" s="79" t="s">
        <v>1530</v>
      </c>
      <c r="AN66" s="79" t="b">
        <v>0</v>
      </c>
      <c r="AO66" s="85" t="s">
        <v>1416</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4</v>
      </c>
      <c r="BD66" s="48"/>
      <c r="BE66" s="49"/>
      <c r="BF66" s="48"/>
      <c r="BG66" s="49"/>
      <c r="BH66" s="48"/>
      <c r="BI66" s="49"/>
      <c r="BJ66" s="48"/>
      <c r="BK66" s="49"/>
      <c r="BL66" s="48"/>
    </row>
    <row r="67" spans="1:64" ht="15">
      <c r="A67" s="64" t="s">
        <v>256</v>
      </c>
      <c r="B67" s="64" t="s">
        <v>348</v>
      </c>
      <c r="C67" s="65" t="s">
        <v>4635</v>
      </c>
      <c r="D67" s="66">
        <v>3</v>
      </c>
      <c r="E67" s="67" t="s">
        <v>132</v>
      </c>
      <c r="F67" s="68">
        <v>32</v>
      </c>
      <c r="G67" s="65"/>
      <c r="H67" s="69"/>
      <c r="I67" s="70"/>
      <c r="J67" s="70"/>
      <c r="K67" s="34" t="s">
        <v>65</v>
      </c>
      <c r="L67" s="77">
        <v>67</v>
      </c>
      <c r="M67" s="77"/>
      <c r="N67" s="72"/>
      <c r="O67" s="79" t="s">
        <v>485</v>
      </c>
      <c r="P67" s="81">
        <v>43487.484930555554</v>
      </c>
      <c r="Q67" s="79" t="s">
        <v>519</v>
      </c>
      <c r="R67" s="83" t="s">
        <v>661</v>
      </c>
      <c r="S67" s="79" t="s">
        <v>713</v>
      </c>
      <c r="T67" s="79" t="s">
        <v>738</v>
      </c>
      <c r="U67" s="79"/>
      <c r="V67" s="83" t="s">
        <v>889</v>
      </c>
      <c r="W67" s="81">
        <v>43487.484930555554</v>
      </c>
      <c r="X67" s="83" t="s">
        <v>1061</v>
      </c>
      <c r="Y67" s="79"/>
      <c r="Z67" s="79"/>
      <c r="AA67" s="85" t="s">
        <v>1309</v>
      </c>
      <c r="AB67" s="79"/>
      <c r="AC67" s="79" t="b">
        <v>0</v>
      </c>
      <c r="AD67" s="79">
        <v>0</v>
      </c>
      <c r="AE67" s="85" t="s">
        <v>1513</v>
      </c>
      <c r="AF67" s="79" t="b">
        <v>0</v>
      </c>
      <c r="AG67" s="79" t="s">
        <v>1517</v>
      </c>
      <c r="AH67" s="79"/>
      <c r="AI67" s="85" t="s">
        <v>1513</v>
      </c>
      <c r="AJ67" s="79" t="b">
        <v>0</v>
      </c>
      <c r="AK67" s="79">
        <v>10</v>
      </c>
      <c r="AL67" s="85" t="s">
        <v>1416</v>
      </c>
      <c r="AM67" s="79" t="s">
        <v>1530</v>
      </c>
      <c r="AN67" s="79" t="b">
        <v>0</v>
      </c>
      <c r="AO67" s="85" t="s">
        <v>1416</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257</v>
      </c>
      <c r="B68" s="64" t="s">
        <v>281</v>
      </c>
      <c r="C68" s="65" t="s">
        <v>4635</v>
      </c>
      <c r="D68" s="66">
        <v>3</v>
      </c>
      <c r="E68" s="67" t="s">
        <v>132</v>
      </c>
      <c r="F68" s="68">
        <v>32</v>
      </c>
      <c r="G68" s="65"/>
      <c r="H68" s="69"/>
      <c r="I68" s="70"/>
      <c r="J68" s="70"/>
      <c r="K68" s="34" t="s">
        <v>65</v>
      </c>
      <c r="L68" s="77">
        <v>68</v>
      </c>
      <c r="M68" s="77"/>
      <c r="N68" s="72"/>
      <c r="O68" s="79" t="s">
        <v>485</v>
      </c>
      <c r="P68" s="81">
        <v>43487.48637731482</v>
      </c>
      <c r="Q68" s="79" t="s">
        <v>512</v>
      </c>
      <c r="R68" s="79"/>
      <c r="S68" s="79"/>
      <c r="T68" s="79"/>
      <c r="U68" s="79"/>
      <c r="V68" s="83" t="s">
        <v>890</v>
      </c>
      <c r="W68" s="81">
        <v>43487.48637731482</v>
      </c>
      <c r="X68" s="83" t="s">
        <v>1062</v>
      </c>
      <c r="Y68" s="79"/>
      <c r="Z68" s="79"/>
      <c r="AA68" s="85" t="s">
        <v>1310</v>
      </c>
      <c r="AB68" s="79"/>
      <c r="AC68" s="79" t="b">
        <v>0</v>
      </c>
      <c r="AD68" s="79">
        <v>0</v>
      </c>
      <c r="AE68" s="85" t="s">
        <v>1513</v>
      </c>
      <c r="AF68" s="79" t="b">
        <v>0</v>
      </c>
      <c r="AG68" s="79" t="s">
        <v>1518</v>
      </c>
      <c r="AH68" s="79"/>
      <c r="AI68" s="85" t="s">
        <v>1513</v>
      </c>
      <c r="AJ68" s="79" t="b">
        <v>0</v>
      </c>
      <c r="AK68" s="79">
        <v>8</v>
      </c>
      <c r="AL68" s="85" t="s">
        <v>1336</v>
      </c>
      <c r="AM68" s="79" t="s">
        <v>1530</v>
      </c>
      <c r="AN68" s="79" t="b">
        <v>0</v>
      </c>
      <c r="AO68" s="85" t="s">
        <v>1336</v>
      </c>
      <c r="AP68" s="79" t="s">
        <v>176</v>
      </c>
      <c r="AQ68" s="79">
        <v>0</v>
      </c>
      <c r="AR68" s="79">
        <v>0</v>
      </c>
      <c r="AS68" s="79"/>
      <c r="AT68" s="79"/>
      <c r="AU68" s="79"/>
      <c r="AV68" s="79"/>
      <c r="AW68" s="79"/>
      <c r="AX68" s="79"/>
      <c r="AY68" s="79"/>
      <c r="AZ68" s="79"/>
      <c r="BA68">
        <v>1</v>
      </c>
      <c r="BB68" s="78" t="str">
        <f>REPLACE(INDEX(GroupVertices[Group],MATCH(Edges[[#This Row],[Vertex 1]],GroupVertices[Vertex],0)),1,1,"")</f>
        <v>9</v>
      </c>
      <c r="BC68" s="78" t="str">
        <f>REPLACE(INDEX(GroupVertices[Group],MATCH(Edges[[#This Row],[Vertex 2]],GroupVertices[Vertex],0)),1,1,"")</f>
        <v>9</v>
      </c>
      <c r="BD68" s="48">
        <v>0</v>
      </c>
      <c r="BE68" s="49">
        <v>0</v>
      </c>
      <c r="BF68" s="48">
        <v>1</v>
      </c>
      <c r="BG68" s="49">
        <v>4.545454545454546</v>
      </c>
      <c r="BH68" s="48">
        <v>0</v>
      </c>
      <c r="BI68" s="49">
        <v>0</v>
      </c>
      <c r="BJ68" s="48">
        <v>21</v>
      </c>
      <c r="BK68" s="49">
        <v>95.45454545454545</v>
      </c>
      <c r="BL68" s="48">
        <v>22</v>
      </c>
    </row>
    <row r="69" spans="1:64" ht="15">
      <c r="A69" s="64" t="s">
        <v>258</v>
      </c>
      <c r="B69" s="64" t="s">
        <v>410</v>
      </c>
      <c r="C69" s="65" t="s">
        <v>4635</v>
      </c>
      <c r="D69" s="66">
        <v>3</v>
      </c>
      <c r="E69" s="67" t="s">
        <v>132</v>
      </c>
      <c r="F69" s="68">
        <v>32</v>
      </c>
      <c r="G69" s="65"/>
      <c r="H69" s="69"/>
      <c r="I69" s="70"/>
      <c r="J69" s="70"/>
      <c r="K69" s="34" t="s">
        <v>65</v>
      </c>
      <c r="L69" s="77">
        <v>69</v>
      </c>
      <c r="M69" s="77"/>
      <c r="N69" s="72"/>
      <c r="O69" s="79" t="s">
        <v>485</v>
      </c>
      <c r="P69" s="81">
        <v>43487.48840277778</v>
      </c>
      <c r="Q69" s="79" t="s">
        <v>499</v>
      </c>
      <c r="R69" s="79"/>
      <c r="S69" s="79"/>
      <c r="T69" s="79"/>
      <c r="U69" s="79"/>
      <c r="V69" s="83" t="s">
        <v>891</v>
      </c>
      <c r="W69" s="81">
        <v>43487.48840277778</v>
      </c>
      <c r="X69" s="83" t="s">
        <v>1063</v>
      </c>
      <c r="Y69" s="79"/>
      <c r="Z69" s="79"/>
      <c r="AA69" s="85" t="s">
        <v>1311</v>
      </c>
      <c r="AB69" s="79"/>
      <c r="AC69" s="79" t="b">
        <v>0</v>
      </c>
      <c r="AD69" s="79">
        <v>0</v>
      </c>
      <c r="AE69" s="85" t="s">
        <v>1513</v>
      </c>
      <c r="AF69" s="79" t="b">
        <v>0</v>
      </c>
      <c r="AG69" s="79" t="s">
        <v>1517</v>
      </c>
      <c r="AH69" s="79"/>
      <c r="AI69" s="85" t="s">
        <v>1513</v>
      </c>
      <c r="AJ69" s="79" t="b">
        <v>0</v>
      </c>
      <c r="AK69" s="79">
        <v>3881</v>
      </c>
      <c r="AL69" s="85" t="s">
        <v>1510</v>
      </c>
      <c r="AM69" s="79" t="s">
        <v>1532</v>
      </c>
      <c r="AN69" s="79" t="b">
        <v>0</v>
      </c>
      <c r="AO69" s="85" t="s">
        <v>1510</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23</v>
      </c>
      <c r="BK69" s="49">
        <v>100</v>
      </c>
      <c r="BL69" s="48">
        <v>23</v>
      </c>
    </row>
    <row r="70" spans="1:64" ht="15">
      <c r="A70" s="64" t="s">
        <v>259</v>
      </c>
      <c r="B70" s="64" t="s">
        <v>246</v>
      </c>
      <c r="C70" s="65" t="s">
        <v>4635</v>
      </c>
      <c r="D70" s="66">
        <v>3</v>
      </c>
      <c r="E70" s="67" t="s">
        <v>132</v>
      </c>
      <c r="F70" s="68">
        <v>32</v>
      </c>
      <c r="G70" s="65"/>
      <c r="H70" s="69"/>
      <c r="I70" s="70"/>
      <c r="J70" s="70"/>
      <c r="K70" s="34" t="s">
        <v>65</v>
      </c>
      <c r="L70" s="77">
        <v>70</v>
      </c>
      <c r="M70" s="77"/>
      <c r="N70" s="72"/>
      <c r="O70" s="79" t="s">
        <v>485</v>
      </c>
      <c r="P70" s="81">
        <v>43487.48929398148</v>
      </c>
      <c r="Q70" s="79" t="s">
        <v>511</v>
      </c>
      <c r="R70" s="79"/>
      <c r="S70" s="79"/>
      <c r="T70" s="79" t="s">
        <v>738</v>
      </c>
      <c r="U70" s="79"/>
      <c r="V70" s="83" t="s">
        <v>870</v>
      </c>
      <c r="W70" s="81">
        <v>43487.48929398148</v>
      </c>
      <c r="X70" s="83" t="s">
        <v>1064</v>
      </c>
      <c r="Y70" s="79"/>
      <c r="Z70" s="79"/>
      <c r="AA70" s="85" t="s">
        <v>1312</v>
      </c>
      <c r="AB70" s="79"/>
      <c r="AC70" s="79" t="b">
        <v>0</v>
      </c>
      <c r="AD70" s="79">
        <v>0</v>
      </c>
      <c r="AE70" s="85" t="s">
        <v>1513</v>
      </c>
      <c r="AF70" s="79" t="b">
        <v>0</v>
      </c>
      <c r="AG70" s="79" t="s">
        <v>1518</v>
      </c>
      <c r="AH70" s="79"/>
      <c r="AI70" s="85" t="s">
        <v>1513</v>
      </c>
      <c r="AJ70" s="79" t="b">
        <v>0</v>
      </c>
      <c r="AK70" s="79">
        <v>6</v>
      </c>
      <c r="AL70" s="85" t="s">
        <v>1298</v>
      </c>
      <c r="AM70" s="79" t="s">
        <v>1529</v>
      </c>
      <c r="AN70" s="79" t="b">
        <v>0</v>
      </c>
      <c r="AO70" s="85" t="s">
        <v>1298</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5</v>
      </c>
      <c r="BD70" s="48">
        <v>0</v>
      </c>
      <c r="BE70" s="49">
        <v>0</v>
      </c>
      <c r="BF70" s="48">
        <v>0</v>
      </c>
      <c r="BG70" s="49">
        <v>0</v>
      </c>
      <c r="BH70" s="48">
        <v>0</v>
      </c>
      <c r="BI70" s="49">
        <v>0</v>
      </c>
      <c r="BJ70" s="48">
        <v>22</v>
      </c>
      <c r="BK70" s="49">
        <v>100</v>
      </c>
      <c r="BL70" s="48">
        <v>22</v>
      </c>
    </row>
    <row r="71" spans="1:64" ht="15">
      <c r="A71" s="64" t="s">
        <v>260</v>
      </c>
      <c r="B71" s="64" t="s">
        <v>410</v>
      </c>
      <c r="C71" s="65" t="s">
        <v>4635</v>
      </c>
      <c r="D71" s="66">
        <v>3</v>
      </c>
      <c r="E71" s="67" t="s">
        <v>132</v>
      </c>
      <c r="F71" s="68">
        <v>32</v>
      </c>
      <c r="G71" s="65"/>
      <c r="H71" s="69"/>
      <c r="I71" s="70"/>
      <c r="J71" s="70"/>
      <c r="K71" s="34" t="s">
        <v>65</v>
      </c>
      <c r="L71" s="77">
        <v>71</v>
      </c>
      <c r="M71" s="77"/>
      <c r="N71" s="72"/>
      <c r="O71" s="79" t="s">
        <v>485</v>
      </c>
      <c r="P71" s="81">
        <v>43487.49016203704</v>
      </c>
      <c r="Q71" s="79" t="s">
        <v>520</v>
      </c>
      <c r="R71" s="79"/>
      <c r="S71" s="79"/>
      <c r="T71" s="79" t="s">
        <v>746</v>
      </c>
      <c r="U71" s="79"/>
      <c r="V71" s="83" t="s">
        <v>892</v>
      </c>
      <c r="W71" s="81">
        <v>43487.49016203704</v>
      </c>
      <c r="X71" s="83" t="s">
        <v>1065</v>
      </c>
      <c r="Y71" s="79"/>
      <c r="Z71" s="79"/>
      <c r="AA71" s="85" t="s">
        <v>1313</v>
      </c>
      <c r="AB71" s="79"/>
      <c r="AC71" s="79" t="b">
        <v>0</v>
      </c>
      <c r="AD71" s="79">
        <v>0</v>
      </c>
      <c r="AE71" s="85" t="s">
        <v>1513</v>
      </c>
      <c r="AF71" s="79" t="b">
        <v>0</v>
      </c>
      <c r="AG71" s="79" t="s">
        <v>1517</v>
      </c>
      <c r="AH71" s="79"/>
      <c r="AI71" s="85" t="s">
        <v>1513</v>
      </c>
      <c r="AJ71" s="79" t="b">
        <v>0</v>
      </c>
      <c r="AK71" s="79">
        <v>10</v>
      </c>
      <c r="AL71" s="85" t="s">
        <v>1502</v>
      </c>
      <c r="AM71" s="79" t="s">
        <v>1532</v>
      </c>
      <c r="AN71" s="79" t="b">
        <v>0</v>
      </c>
      <c r="AO71" s="85" t="s">
        <v>1502</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4.3478260869565215</v>
      </c>
      <c r="BF71" s="48">
        <v>0</v>
      </c>
      <c r="BG71" s="49">
        <v>0</v>
      </c>
      <c r="BH71" s="48">
        <v>0</v>
      </c>
      <c r="BI71" s="49">
        <v>0</v>
      </c>
      <c r="BJ71" s="48">
        <v>22</v>
      </c>
      <c r="BK71" s="49">
        <v>95.65217391304348</v>
      </c>
      <c r="BL71" s="48">
        <v>23</v>
      </c>
    </row>
    <row r="72" spans="1:64" ht="15">
      <c r="A72" s="64" t="s">
        <v>261</v>
      </c>
      <c r="B72" s="64" t="s">
        <v>269</v>
      </c>
      <c r="C72" s="65" t="s">
        <v>4635</v>
      </c>
      <c r="D72" s="66">
        <v>3</v>
      </c>
      <c r="E72" s="67" t="s">
        <v>132</v>
      </c>
      <c r="F72" s="68">
        <v>32</v>
      </c>
      <c r="G72" s="65"/>
      <c r="H72" s="69"/>
      <c r="I72" s="70"/>
      <c r="J72" s="70"/>
      <c r="K72" s="34" t="s">
        <v>65</v>
      </c>
      <c r="L72" s="77">
        <v>72</v>
      </c>
      <c r="M72" s="77"/>
      <c r="N72" s="72"/>
      <c r="O72" s="79" t="s">
        <v>485</v>
      </c>
      <c r="P72" s="81">
        <v>43487.49023148148</v>
      </c>
      <c r="Q72" s="79" t="s">
        <v>521</v>
      </c>
      <c r="R72" s="79"/>
      <c r="S72" s="79"/>
      <c r="T72" s="79"/>
      <c r="U72" s="79"/>
      <c r="V72" s="83" t="s">
        <v>893</v>
      </c>
      <c r="W72" s="81">
        <v>43487.49023148148</v>
      </c>
      <c r="X72" s="83" t="s">
        <v>1066</v>
      </c>
      <c r="Y72" s="79"/>
      <c r="Z72" s="79"/>
      <c r="AA72" s="85" t="s">
        <v>1314</v>
      </c>
      <c r="AB72" s="79"/>
      <c r="AC72" s="79" t="b">
        <v>0</v>
      </c>
      <c r="AD72" s="79">
        <v>0</v>
      </c>
      <c r="AE72" s="85" t="s">
        <v>1513</v>
      </c>
      <c r="AF72" s="79" t="b">
        <v>1</v>
      </c>
      <c r="AG72" s="79" t="s">
        <v>1518</v>
      </c>
      <c r="AH72" s="79"/>
      <c r="AI72" s="85" t="s">
        <v>1283</v>
      </c>
      <c r="AJ72" s="79" t="b">
        <v>0</v>
      </c>
      <c r="AK72" s="79">
        <v>3</v>
      </c>
      <c r="AL72" s="85" t="s">
        <v>1323</v>
      </c>
      <c r="AM72" s="79" t="s">
        <v>1534</v>
      </c>
      <c r="AN72" s="79" t="b">
        <v>0</v>
      </c>
      <c r="AO72" s="85" t="s">
        <v>1323</v>
      </c>
      <c r="AP72" s="79" t="s">
        <v>176</v>
      </c>
      <c r="AQ72" s="79">
        <v>0</v>
      </c>
      <c r="AR72" s="79">
        <v>0</v>
      </c>
      <c r="AS72" s="79"/>
      <c r="AT72" s="79"/>
      <c r="AU72" s="79"/>
      <c r="AV72" s="79"/>
      <c r="AW72" s="79"/>
      <c r="AX72" s="79"/>
      <c r="AY72" s="79"/>
      <c r="AZ72" s="79"/>
      <c r="BA72">
        <v>1</v>
      </c>
      <c r="BB72" s="78" t="str">
        <f>REPLACE(INDEX(GroupVertices[Group],MATCH(Edges[[#This Row],[Vertex 1]],GroupVertices[Vertex],0)),1,1,"")</f>
        <v>18</v>
      </c>
      <c r="BC72" s="78" t="str">
        <f>REPLACE(INDEX(GroupVertices[Group],MATCH(Edges[[#This Row],[Vertex 2]],GroupVertices[Vertex],0)),1,1,"")</f>
        <v>18</v>
      </c>
      <c r="BD72" s="48">
        <v>0</v>
      </c>
      <c r="BE72" s="49">
        <v>0</v>
      </c>
      <c r="BF72" s="48">
        <v>0</v>
      </c>
      <c r="BG72" s="49">
        <v>0</v>
      </c>
      <c r="BH72" s="48">
        <v>0</v>
      </c>
      <c r="BI72" s="49">
        <v>0</v>
      </c>
      <c r="BJ72" s="48">
        <v>21</v>
      </c>
      <c r="BK72" s="49">
        <v>100</v>
      </c>
      <c r="BL72" s="48">
        <v>21</v>
      </c>
    </row>
    <row r="73" spans="1:64" ht="15">
      <c r="A73" s="64" t="s">
        <v>262</v>
      </c>
      <c r="B73" s="64" t="s">
        <v>289</v>
      </c>
      <c r="C73" s="65" t="s">
        <v>4635</v>
      </c>
      <c r="D73" s="66">
        <v>3</v>
      </c>
      <c r="E73" s="67" t="s">
        <v>132</v>
      </c>
      <c r="F73" s="68">
        <v>32</v>
      </c>
      <c r="G73" s="65"/>
      <c r="H73" s="69"/>
      <c r="I73" s="70"/>
      <c r="J73" s="70"/>
      <c r="K73" s="34" t="s">
        <v>65</v>
      </c>
      <c r="L73" s="77">
        <v>73</v>
      </c>
      <c r="M73" s="77"/>
      <c r="N73" s="72"/>
      <c r="O73" s="79" t="s">
        <v>485</v>
      </c>
      <c r="P73" s="81">
        <v>43487.49107638889</v>
      </c>
      <c r="Q73" s="79" t="s">
        <v>497</v>
      </c>
      <c r="R73" s="79"/>
      <c r="S73" s="79"/>
      <c r="T73" s="79" t="s">
        <v>742</v>
      </c>
      <c r="U73" s="79"/>
      <c r="V73" s="83" t="s">
        <v>894</v>
      </c>
      <c r="W73" s="81">
        <v>43487.49107638889</v>
      </c>
      <c r="X73" s="83" t="s">
        <v>1067</v>
      </c>
      <c r="Y73" s="79"/>
      <c r="Z73" s="79"/>
      <c r="AA73" s="85" t="s">
        <v>1315</v>
      </c>
      <c r="AB73" s="79"/>
      <c r="AC73" s="79" t="b">
        <v>0</v>
      </c>
      <c r="AD73" s="79">
        <v>0</v>
      </c>
      <c r="AE73" s="85" t="s">
        <v>1513</v>
      </c>
      <c r="AF73" s="79" t="b">
        <v>0</v>
      </c>
      <c r="AG73" s="79" t="s">
        <v>1518</v>
      </c>
      <c r="AH73" s="79"/>
      <c r="AI73" s="85" t="s">
        <v>1513</v>
      </c>
      <c r="AJ73" s="79" t="b">
        <v>0</v>
      </c>
      <c r="AK73" s="79">
        <v>4</v>
      </c>
      <c r="AL73" s="85" t="s">
        <v>1345</v>
      </c>
      <c r="AM73" s="79" t="s">
        <v>1534</v>
      </c>
      <c r="AN73" s="79" t="b">
        <v>0</v>
      </c>
      <c r="AO73" s="85" t="s">
        <v>1345</v>
      </c>
      <c r="AP73" s="79" t="s">
        <v>176</v>
      </c>
      <c r="AQ73" s="79">
        <v>0</v>
      </c>
      <c r="AR73" s="79">
        <v>0</v>
      </c>
      <c r="AS73" s="79"/>
      <c r="AT73" s="79"/>
      <c r="AU73" s="79"/>
      <c r="AV73" s="79"/>
      <c r="AW73" s="79"/>
      <c r="AX73" s="79"/>
      <c r="AY73" s="79"/>
      <c r="AZ73" s="79"/>
      <c r="BA73">
        <v>1</v>
      </c>
      <c r="BB73" s="78" t="str">
        <f>REPLACE(INDEX(GroupVertices[Group],MATCH(Edges[[#This Row],[Vertex 1]],GroupVertices[Vertex],0)),1,1,"")</f>
        <v>17</v>
      </c>
      <c r="BC73" s="78" t="str">
        <f>REPLACE(INDEX(GroupVertices[Group],MATCH(Edges[[#This Row],[Vertex 2]],GroupVertices[Vertex],0)),1,1,"")</f>
        <v>17</v>
      </c>
      <c r="BD73" s="48">
        <v>1</v>
      </c>
      <c r="BE73" s="49">
        <v>4.545454545454546</v>
      </c>
      <c r="BF73" s="48">
        <v>0</v>
      </c>
      <c r="BG73" s="49">
        <v>0</v>
      </c>
      <c r="BH73" s="48">
        <v>0</v>
      </c>
      <c r="BI73" s="49">
        <v>0</v>
      </c>
      <c r="BJ73" s="48">
        <v>21</v>
      </c>
      <c r="BK73" s="49">
        <v>95.45454545454545</v>
      </c>
      <c r="BL73" s="48">
        <v>22</v>
      </c>
    </row>
    <row r="74" spans="1:64" ht="15">
      <c r="A74" s="64" t="s">
        <v>263</v>
      </c>
      <c r="B74" s="64" t="s">
        <v>263</v>
      </c>
      <c r="C74" s="65" t="s">
        <v>4635</v>
      </c>
      <c r="D74" s="66">
        <v>3</v>
      </c>
      <c r="E74" s="67" t="s">
        <v>132</v>
      </c>
      <c r="F74" s="68">
        <v>32</v>
      </c>
      <c r="G74" s="65"/>
      <c r="H74" s="69"/>
      <c r="I74" s="70"/>
      <c r="J74" s="70"/>
      <c r="K74" s="34" t="s">
        <v>65</v>
      </c>
      <c r="L74" s="77">
        <v>74</v>
      </c>
      <c r="M74" s="77"/>
      <c r="N74" s="72"/>
      <c r="O74" s="79" t="s">
        <v>176</v>
      </c>
      <c r="P74" s="81">
        <v>43487.49292824074</v>
      </c>
      <c r="Q74" s="79" t="s">
        <v>522</v>
      </c>
      <c r="R74" s="83" t="s">
        <v>662</v>
      </c>
      <c r="S74" s="79" t="s">
        <v>714</v>
      </c>
      <c r="T74" s="79" t="s">
        <v>752</v>
      </c>
      <c r="U74" s="79"/>
      <c r="V74" s="83" t="s">
        <v>895</v>
      </c>
      <c r="W74" s="81">
        <v>43487.49292824074</v>
      </c>
      <c r="X74" s="83" t="s">
        <v>1068</v>
      </c>
      <c r="Y74" s="79"/>
      <c r="Z74" s="79"/>
      <c r="AA74" s="85" t="s">
        <v>1316</v>
      </c>
      <c r="AB74" s="79"/>
      <c r="AC74" s="79" t="b">
        <v>0</v>
      </c>
      <c r="AD74" s="79">
        <v>0</v>
      </c>
      <c r="AE74" s="85" t="s">
        <v>1513</v>
      </c>
      <c r="AF74" s="79" t="b">
        <v>0</v>
      </c>
      <c r="AG74" s="79" t="s">
        <v>1520</v>
      </c>
      <c r="AH74" s="79"/>
      <c r="AI74" s="85" t="s">
        <v>1513</v>
      </c>
      <c r="AJ74" s="79" t="b">
        <v>0</v>
      </c>
      <c r="AK74" s="79">
        <v>0</v>
      </c>
      <c r="AL74" s="85" t="s">
        <v>1513</v>
      </c>
      <c r="AM74" s="79" t="s">
        <v>1529</v>
      </c>
      <c r="AN74" s="79" t="b">
        <v>0</v>
      </c>
      <c r="AO74" s="85" t="s">
        <v>1316</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6</v>
      </c>
      <c r="BD74" s="48">
        <v>0</v>
      </c>
      <c r="BE74" s="49">
        <v>0</v>
      </c>
      <c r="BF74" s="48">
        <v>2</v>
      </c>
      <c r="BG74" s="49">
        <v>7.142857142857143</v>
      </c>
      <c r="BH74" s="48">
        <v>0</v>
      </c>
      <c r="BI74" s="49">
        <v>0</v>
      </c>
      <c r="BJ74" s="48">
        <v>26</v>
      </c>
      <c r="BK74" s="49">
        <v>92.85714285714286</v>
      </c>
      <c r="BL74" s="48">
        <v>28</v>
      </c>
    </row>
    <row r="75" spans="1:64" ht="15">
      <c r="A75" s="64" t="s">
        <v>264</v>
      </c>
      <c r="B75" s="64" t="s">
        <v>269</v>
      </c>
      <c r="C75" s="65" t="s">
        <v>4635</v>
      </c>
      <c r="D75" s="66">
        <v>3</v>
      </c>
      <c r="E75" s="67" t="s">
        <v>132</v>
      </c>
      <c r="F75" s="68">
        <v>32</v>
      </c>
      <c r="G75" s="65"/>
      <c r="H75" s="69"/>
      <c r="I75" s="70"/>
      <c r="J75" s="70"/>
      <c r="K75" s="34" t="s">
        <v>65</v>
      </c>
      <c r="L75" s="77">
        <v>75</v>
      </c>
      <c r="M75" s="77"/>
      <c r="N75" s="72"/>
      <c r="O75" s="79" t="s">
        <v>485</v>
      </c>
      <c r="P75" s="81">
        <v>43487.494305555556</v>
      </c>
      <c r="Q75" s="79" t="s">
        <v>521</v>
      </c>
      <c r="R75" s="79"/>
      <c r="S75" s="79"/>
      <c r="T75" s="79"/>
      <c r="U75" s="79"/>
      <c r="V75" s="83" t="s">
        <v>896</v>
      </c>
      <c r="W75" s="81">
        <v>43487.494305555556</v>
      </c>
      <c r="X75" s="83" t="s">
        <v>1069</v>
      </c>
      <c r="Y75" s="79"/>
      <c r="Z75" s="79"/>
      <c r="AA75" s="85" t="s">
        <v>1317</v>
      </c>
      <c r="AB75" s="79"/>
      <c r="AC75" s="79" t="b">
        <v>0</v>
      </c>
      <c r="AD75" s="79">
        <v>0</v>
      </c>
      <c r="AE75" s="85" t="s">
        <v>1513</v>
      </c>
      <c r="AF75" s="79" t="b">
        <v>1</v>
      </c>
      <c r="AG75" s="79" t="s">
        <v>1518</v>
      </c>
      <c r="AH75" s="79"/>
      <c r="AI75" s="85" t="s">
        <v>1283</v>
      </c>
      <c r="AJ75" s="79" t="b">
        <v>0</v>
      </c>
      <c r="AK75" s="79">
        <v>3</v>
      </c>
      <c r="AL75" s="85" t="s">
        <v>1323</v>
      </c>
      <c r="AM75" s="79" t="s">
        <v>1534</v>
      </c>
      <c r="AN75" s="79" t="b">
        <v>0</v>
      </c>
      <c r="AO75" s="85" t="s">
        <v>1323</v>
      </c>
      <c r="AP75" s="79" t="s">
        <v>176</v>
      </c>
      <c r="AQ75" s="79">
        <v>0</v>
      </c>
      <c r="AR75" s="79">
        <v>0</v>
      </c>
      <c r="AS75" s="79"/>
      <c r="AT75" s="79"/>
      <c r="AU75" s="79"/>
      <c r="AV75" s="79"/>
      <c r="AW75" s="79"/>
      <c r="AX75" s="79"/>
      <c r="AY75" s="79"/>
      <c r="AZ75" s="79"/>
      <c r="BA75">
        <v>1</v>
      </c>
      <c r="BB75" s="78" t="str">
        <f>REPLACE(INDEX(GroupVertices[Group],MATCH(Edges[[#This Row],[Vertex 1]],GroupVertices[Vertex],0)),1,1,"")</f>
        <v>18</v>
      </c>
      <c r="BC75" s="78" t="str">
        <f>REPLACE(INDEX(GroupVertices[Group],MATCH(Edges[[#This Row],[Vertex 2]],GroupVertices[Vertex],0)),1,1,"")</f>
        <v>18</v>
      </c>
      <c r="BD75" s="48">
        <v>0</v>
      </c>
      <c r="BE75" s="49">
        <v>0</v>
      </c>
      <c r="BF75" s="48">
        <v>0</v>
      </c>
      <c r="BG75" s="49">
        <v>0</v>
      </c>
      <c r="BH75" s="48">
        <v>0</v>
      </c>
      <c r="BI75" s="49">
        <v>0</v>
      </c>
      <c r="BJ75" s="48">
        <v>21</v>
      </c>
      <c r="BK75" s="49">
        <v>100</v>
      </c>
      <c r="BL75" s="48">
        <v>21</v>
      </c>
    </row>
    <row r="76" spans="1:64" ht="15">
      <c r="A76" s="64" t="s">
        <v>265</v>
      </c>
      <c r="B76" s="64" t="s">
        <v>437</v>
      </c>
      <c r="C76" s="65" t="s">
        <v>4635</v>
      </c>
      <c r="D76" s="66">
        <v>3</v>
      </c>
      <c r="E76" s="67" t="s">
        <v>132</v>
      </c>
      <c r="F76" s="68">
        <v>32</v>
      </c>
      <c r="G76" s="65"/>
      <c r="H76" s="69"/>
      <c r="I76" s="70"/>
      <c r="J76" s="70"/>
      <c r="K76" s="34" t="s">
        <v>65</v>
      </c>
      <c r="L76" s="77">
        <v>76</v>
      </c>
      <c r="M76" s="77"/>
      <c r="N76" s="72"/>
      <c r="O76" s="79" t="s">
        <v>486</v>
      </c>
      <c r="P76" s="81">
        <v>43487.49636574074</v>
      </c>
      <c r="Q76" s="79" t="s">
        <v>523</v>
      </c>
      <c r="R76" s="83" t="s">
        <v>663</v>
      </c>
      <c r="S76" s="79" t="s">
        <v>715</v>
      </c>
      <c r="T76" s="79" t="s">
        <v>738</v>
      </c>
      <c r="U76" s="79"/>
      <c r="V76" s="83" t="s">
        <v>897</v>
      </c>
      <c r="W76" s="81">
        <v>43487.49636574074</v>
      </c>
      <c r="X76" s="83" t="s">
        <v>1070</v>
      </c>
      <c r="Y76" s="79"/>
      <c r="Z76" s="79"/>
      <c r="AA76" s="85" t="s">
        <v>1318</v>
      </c>
      <c r="AB76" s="79"/>
      <c r="AC76" s="79" t="b">
        <v>0</v>
      </c>
      <c r="AD76" s="79">
        <v>0</v>
      </c>
      <c r="AE76" s="85" t="s">
        <v>1515</v>
      </c>
      <c r="AF76" s="79" t="b">
        <v>0</v>
      </c>
      <c r="AG76" s="79" t="s">
        <v>1517</v>
      </c>
      <c r="AH76" s="79"/>
      <c r="AI76" s="85" t="s">
        <v>1513</v>
      </c>
      <c r="AJ76" s="79" t="b">
        <v>0</v>
      </c>
      <c r="AK76" s="79">
        <v>0</v>
      </c>
      <c r="AL76" s="85" t="s">
        <v>1513</v>
      </c>
      <c r="AM76" s="79" t="s">
        <v>1530</v>
      </c>
      <c r="AN76" s="79" t="b">
        <v>0</v>
      </c>
      <c r="AO76" s="85" t="s">
        <v>1318</v>
      </c>
      <c r="AP76" s="79" t="s">
        <v>176</v>
      </c>
      <c r="AQ76" s="79">
        <v>0</v>
      </c>
      <c r="AR76" s="79">
        <v>0</v>
      </c>
      <c r="AS76" s="79"/>
      <c r="AT76" s="79"/>
      <c r="AU76" s="79"/>
      <c r="AV76" s="79"/>
      <c r="AW76" s="79"/>
      <c r="AX76" s="79"/>
      <c r="AY76" s="79"/>
      <c r="AZ76" s="79"/>
      <c r="BA76">
        <v>1</v>
      </c>
      <c r="BB76" s="78" t="str">
        <f>REPLACE(INDEX(GroupVertices[Group],MATCH(Edges[[#This Row],[Vertex 1]],GroupVertices[Vertex],0)),1,1,"")</f>
        <v>29</v>
      </c>
      <c r="BC76" s="78" t="str">
        <f>REPLACE(INDEX(GroupVertices[Group],MATCH(Edges[[#This Row],[Vertex 2]],GroupVertices[Vertex],0)),1,1,"")</f>
        <v>29</v>
      </c>
      <c r="BD76" s="48">
        <v>2</v>
      </c>
      <c r="BE76" s="49">
        <v>5.882352941176471</v>
      </c>
      <c r="BF76" s="48">
        <v>1</v>
      </c>
      <c r="BG76" s="49">
        <v>2.9411764705882355</v>
      </c>
      <c r="BH76" s="48">
        <v>0</v>
      </c>
      <c r="BI76" s="49">
        <v>0</v>
      </c>
      <c r="BJ76" s="48">
        <v>31</v>
      </c>
      <c r="BK76" s="49">
        <v>91.17647058823529</v>
      </c>
      <c r="BL76" s="48">
        <v>34</v>
      </c>
    </row>
    <row r="77" spans="1:64" ht="15">
      <c r="A77" s="64" t="s">
        <v>266</v>
      </c>
      <c r="B77" s="64" t="s">
        <v>438</v>
      </c>
      <c r="C77" s="65" t="s">
        <v>4635</v>
      </c>
      <c r="D77" s="66">
        <v>3</v>
      </c>
      <c r="E77" s="67" t="s">
        <v>132</v>
      </c>
      <c r="F77" s="68">
        <v>32</v>
      </c>
      <c r="G77" s="65"/>
      <c r="H77" s="69"/>
      <c r="I77" s="70"/>
      <c r="J77" s="70"/>
      <c r="K77" s="34" t="s">
        <v>65</v>
      </c>
      <c r="L77" s="77">
        <v>77</v>
      </c>
      <c r="M77" s="77"/>
      <c r="N77" s="72"/>
      <c r="O77" s="79" t="s">
        <v>485</v>
      </c>
      <c r="P77" s="81">
        <v>43487.50003472222</v>
      </c>
      <c r="Q77" s="79" t="s">
        <v>524</v>
      </c>
      <c r="R77" s="79"/>
      <c r="S77" s="79"/>
      <c r="T77" s="79" t="s">
        <v>738</v>
      </c>
      <c r="U77" s="79"/>
      <c r="V77" s="83" t="s">
        <v>898</v>
      </c>
      <c r="W77" s="81">
        <v>43487.50003472222</v>
      </c>
      <c r="X77" s="83" t="s">
        <v>1071</v>
      </c>
      <c r="Y77" s="79"/>
      <c r="Z77" s="79"/>
      <c r="AA77" s="85" t="s">
        <v>1319</v>
      </c>
      <c r="AB77" s="79"/>
      <c r="AC77" s="79" t="b">
        <v>0</v>
      </c>
      <c r="AD77" s="79">
        <v>0</v>
      </c>
      <c r="AE77" s="85" t="s">
        <v>1513</v>
      </c>
      <c r="AF77" s="79" t="b">
        <v>0</v>
      </c>
      <c r="AG77" s="79" t="s">
        <v>1518</v>
      </c>
      <c r="AH77" s="79"/>
      <c r="AI77" s="85" t="s">
        <v>1513</v>
      </c>
      <c r="AJ77" s="79" t="b">
        <v>0</v>
      </c>
      <c r="AK77" s="79">
        <v>1</v>
      </c>
      <c r="AL77" s="85" t="s">
        <v>1438</v>
      </c>
      <c r="AM77" s="79" t="s">
        <v>1532</v>
      </c>
      <c r="AN77" s="79" t="b">
        <v>0</v>
      </c>
      <c r="AO77" s="85" t="s">
        <v>1438</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266</v>
      </c>
      <c r="B78" s="64" t="s">
        <v>439</v>
      </c>
      <c r="C78" s="65" t="s">
        <v>4635</v>
      </c>
      <c r="D78" s="66">
        <v>3</v>
      </c>
      <c r="E78" s="67" t="s">
        <v>132</v>
      </c>
      <c r="F78" s="68">
        <v>32</v>
      </c>
      <c r="G78" s="65"/>
      <c r="H78" s="69"/>
      <c r="I78" s="70"/>
      <c r="J78" s="70"/>
      <c r="K78" s="34" t="s">
        <v>65</v>
      </c>
      <c r="L78" s="77">
        <v>78</v>
      </c>
      <c r="M78" s="77"/>
      <c r="N78" s="72"/>
      <c r="O78" s="79" t="s">
        <v>485</v>
      </c>
      <c r="P78" s="81">
        <v>43487.50003472222</v>
      </c>
      <c r="Q78" s="79" t="s">
        <v>524</v>
      </c>
      <c r="R78" s="79"/>
      <c r="S78" s="79"/>
      <c r="T78" s="79" t="s">
        <v>738</v>
      </c>
      <c r="U78" s="79"/>
      <c r="V78" s="83" t="s">
        <v>898</v>
      </c>
      <c r="W78" s="81">
        <v>43487.50003472222</v>
      </c>
      <c r="X78" s="83" t="s">
        <v>1071</v>
      </c>
      <c r="Y78" s="79"/>
      <c r="Z78" s="79"/>
      <c r="AA78" s="85" t="s">
        <v>1319</v>
      </c>
      <c r="AB78" s="79"/>
      <c r="AC78" s="79" t="b">
        <v>0</v>
      </c>
      <c r="AD78" s="79">
        <v>0</v>
      </c>
      <c r="AE78" s="85" t="s">
        <v>1513</v>
      </c>
      <c r="AF78" s="79" t="b">
        <v>0</v>
      </c>
      <c r="AG78" s="79" t="s">
        <v>1518</v>
      </c>
      <c r="AH78" s="79"/>
      <c r="AI78" s="85" t="s">
        <v>1513</v>
      </c>
      <c r="AJ78" s="79" t="b">
        <v>0</v>
      </c>
      <c r="AK78" s="79">
        <v>1</v>
      </c>
      <c r="AL78" s="85" t="s">
        <v>1438</v>
      </c>
      <c r="AM78" s="79" t="s">
        <v>1532</v>
      </c>
      <c r="AN78" s="79" t="b">
        <v>0</v>
      </c>
      <c r="AO78" s="85" t="s">
        <v>1438</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c r="BE78" s="49"/>
      <c r="BF78" s="48"/>
      <c r="BG78" s="49"/>
      <c r="BH78" s="48"/>
      <c r="BI78" s="49"/>
      <c r="BJ78" s="48"/>
      <c r="BK78" s="49"/>
      <c r="BL78" s="48"/>
    </row>
    <row r="79" spans="1:64" ht="15">
      <c r="A79" s="64" t="s">
        <v>266</v>
      </c>
      <c r="B79" s="64" t="s">
        <v>440</v>
      </c>
      <c r="C79" s="65" t="s">
        <v>4635</v>
      </c>
      <c r="D79" s="66">
        <v>3</v>
      </c>
      <c r="E79" s="67" t="s">
        <v>132</v>
      </c>
      <c r="F79" s="68">
        <v>32</v>
      </c>
      <c r="G79" s="65"/>
      <c r="H79" s="69"/>
      <c r="I79" s="70"/>
      <c r="J79" s="70"/>
      <c r="K79" s="34" t="s">
        <v>65</v>
      </c>
      <c r="L79" s="77">
        <v>79</v>
      </c>
      <c r="M79" s="77"/>
      <c r="N79" s="72"/>
      <c r="O79" s="79" t="s">
        <v>485</v>
      </c>
      <c r="P79" s="81">
        <v>43487.50003472222</v>
      </c>
      <c r="Q79" s="79" t="s">
        <v>524</v>
      </c>
      <c r="R79" s="79"/>
      <c r="S79" s="79"/>
      <c r="T79" s="79" t="s">
        <v>738</v>
      </c>
      <c r="U79" s="79"/>
      <c r="V79" s="83" t="s">
        <v>898</v>
      </c>
      <c r="W79" s="81">
        <v>43487.50003472222</v>
      </c>
      <c r="X79" s="83" t="s">
        <v>1071</v>
      </c>
      <c r="Y79" s="79"/>
      <c r="Z79" s="79"/>
      <c r="AA79" s="85" t="s">
        <v>1319</v>
      </c>
      <c r="AB79" s="79"/>
      <c r="AC79" s="79" t="b">
        <v>0</v>
      </c>
      <c r="AD79" s="79">
        <v>0</v>
      </c>
      <c r="AE79" s="85" t="s">
        <v>1513</v>
      </c>
      <c r="AF79" s="79" t="b">
        <v>0</v>
      </c>
      <c r="AG79" s="79" t="s">
        <v>1518</v>
      </c>
      <c r="AH79" s="79"/>
      <c r="AI79" s="85" t="s">
        <v>1513</v>
      </c>
      <c r="AJ79" s="79" t="b">
        <v>0</v>
      </c>
      <c r="AK79" s="79">
        <v>1</v>
      </c>
      <c r="AL79" s="85" t="s">
        <v>1438</v>
      </c>
      <c r="AM79" s="79" t="s">
        <v>1532</v>
      </c>
      <c r="AN79" s="79" t="b">
        <v>0</v>
      </c>
      <c r="AO79" s="85" t="s">
        <v>1438</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c r="BE79" s="49"/>
      <c r="BF79" s="48"/>
      <c r="BG79" s="49"/>
      <c r="BH79" s="48"/>
      <c r="BI79" s="49"/>
      <c r="BJ79" s="48"/>
      <c r="BK79" s="49"/>
      <c r="BL79" s="48"/>
    </row>
    <row r="80" spans="1:64" ht="15">
      <c r="A80" s="64" t="s">
        <v>266</v>
      </c>
      <c r="B80" s="64" t="s">
        <v>441</v>
      </c>
      <c r="C80" s="65" t="s">
        <v>4635</v>
      </c>
      <c r="D80" s="66">
        <v>3</v>
      </c>
      <c r="E80" s="67" t="s">
        <v>132</v>
      </c>
      <c r="F80" s="68">
        <v>32</v>
      </c>
      <c r="G80" s="65"/>
      <c r="H80" s="69"/>
      <c r="I80" s="70"/>
      <c r="J80" s="70"/>
      <c r="K80" s="34" t="s">
        <v>65</v>
      </c>
      <c r="L80" s="77">
        <v>80</v>
      </c>
      <c r="M80" s="77"/>
      <c r="N80" s="72"/>
      <c r="O80" s="79" t="s">
        <v>485</v>
      </c>
      <c r="P80" s="81">
        <v>43487.50003472222</v>
      </c>
      <c r="Q80" s="79" t="s">
        <v>524</v>
      </c>
      <c r="R80" s="79"/>
      <c r="S80" s="79"/>
      <c r="T80" s="79" t="s">
        <v>738</v>
      </c>
      <c r="U80" s="79"/>
      <c r="V80" s="83" t="s">
        <v>898</v>
      </c>
      <c r="W80" s="81">
        <v>43487.50003472222</v>
      </c>
      <c r="X80" s="83" t="s">
        <v>1071</v>
      </c>
      <c r="Y80" s="79"/>
      <c r="Z80" s="79"/>
      <c r="AA80" s="85" t="s">
        <v>1319</v>
      </c>
      <c r="AB80" s="79"/>
      <c r="AC80" s="79" t="b">
        <v>0</v>
      </c>
      <c r="AD80" s="79">
        <v>0</v>
      </c>
      <c r="AE80" s="85" t="s">
        <v>1513</v>
      </c>
      <c r="AF80" s="79" t="b">
        <v>0</v>
      </c>
      <c r="AG80" s="79" t="s">
        <v>1518</v>
      </c>
      <c r="AH80" s="79"/>
      <c r="AI80" s="85" t="s">
        <v>1513</v>
      </c>
      <c r="AJ80" s="79" t="b">
        <v>0</v>
      </c>
      <c r="AK80" s="79">
        <v>1</v>
      </c>
      <c r="AL80" s="85" t="s">
        <v>1438</v>
      </c>
      <c r="AM80" s="79" t="s">
        <v>1532</v>
      </c>
      <c r="AN80" s="79" t="b">
        <v>0</v>
      </c>
      <c r="AO80" s="85" t="s">
        <v>1438</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2</v>
      </c>
      <c r="BD80" s="48"/>
      <c r="BE80" s="49"/>
      <c r="BF80" s="48"/>
      <c r="BG80" s="49"/>
      <c r="BH80" s="48"/>
      <c r="BI80" s="49"/>
      <c r="BJ80" s="48"/>
      <c r="BK80" s="49"/>
      <c r="BL80" s="48"/>
    </row>
    <row r="81" spans="1:64" ht="15">
      <c r="A81" s="64" t="s">
        <v>266</v>
      </c>
      <c r="B81" s="64" t="s">
        <v>364</v>
      </c>
      <c r="C81" s="65" t="s">
        <v>4635</v>
      </c>
      <c r="D81" s="66">
        <v>3</v>
      </c>
      <c r="E81" s="67" t="s">
        <v>132</v>
      </c>
      <c r="F81" s="68">
        <v>32</v>
      </c>
      <c r="G81" s="65"/>
      <c r="H81" s="69"/>
      <c r="I81" s="70"/>
      <c r="J81" s="70"/>
      <c r="K81" s="34" t="s">
        <v>65</v>
      </c>
      <c r="L81" s="77">
        <v>81</v>
      </c>
      <c r="M81" s="77"/>
      <c r="N81" s="72"/>
      <c r="O81" s="79" t="s">
        <v>485</v>
      </c>
      <c r="P81" s="81">
        <v>43487.50003472222</v>
      </c>
      <c r="Q81" s="79" t="s">
        <v>524</v>
      </c>
      <c r="R81" s="79"/>
      <c r="S81" s="79"/>
      <c r="T81" s="79" t="s">
        <v>738</v>
      </c>
      <c r="U81" s="79"/>
      <c r="V81" s="83" t="s">
        <v>898</v>
      </c>
      <c r="W81" s="81">
        <v>43487.50003472222</v>
      </c>
      <c r="X81" s="83" t="s">
        <v>1071</v>
      </c>
      <c r="Y81" s="79"/>
      <c r="Z81" s="79"/>
      <c r="AA81" s="85" t="s">
        <v>1319</v>
      </c>
      <c r="AB81" s="79"/>
      <c r="AC81" s="79" t="b">
        <v>0</v>
      </c>
      <c r="AD81" s="79">
        <v>0</v>
      </c>
      <c r="AE81" s="85" t="s">
        <v>1513</v>
      </c>
      <c r="AF81" s="79" t="b">
        <v>0</v>
      </c>
      <c r="AG81" s="79" t="s">
        <v>1518</v>
      </c>
      <c r="AH81" s="79"/>
      <c r="AI81" s="85" t="s">
        <v>1513</v>
      </c>
      <c r="AJ81" s="79" t="b">
        <v>0</v>
      </c>
      <c r="AK81" s="79">
        <v>1</v>
      </c>
      <c r="AL81" s="85" t="s">
        <v>1438</v>
      </c>
      <c r="AM81" s="79" t="s">
        <v>1532</v>
      </c>
      <c r="AN81" s="79" t="b">
        <v>0</v>
      </c>
      <c r="AO81" s="85" t="s">
        <v>1438</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v>0</v>
      </c>
      <c r="BE81" s="49">
        <v>0</v>
      </c>
      <c r="BF81" s="48">
        <v>0</v>
      </c>
      <c r="BG81" s="49">
        <v>0</v>
      </c>
      <c r="BH81" s="48">
        <v>0</v>
      </c>
      <c r="BI81" s="49">
        <v>0</v>
      </c>
      <c r="BJ81" s="48">
        <v>19</v>
      </c>
      <c r="BK81" s="49">
        <v>100</v>
      </c>
      <c r="BL81" s="48">
        <v>19</v>
      </c>
    </row>
    <row r="82" spans="1:64" ht="15">
      <c r="A82" s="64" t="s">
        <v>267</v>
      </c>
      <c r="B82" s="64" t="s">
        <v>410</v>
      </c>
      <c r="C82" s="65" t="s">
        <v>4635</v>
      </c>
      <c r="D82" s="66">
        <v>3</v>
      </c>
      <c r="E82" s="67" t="s">
        <v>132</v>
      </c>
      <c r="F82" s="68">
        <v>32</v>
      </c>
      <c r="G82" s="65"/>
      <c r="H82" s="69"/>
      <c r="I82" s="70"/>
      <c r="J82" s="70"/>
      <c r="K82" s="34" t="s">
        <v>65</v>
      </c>
      <c r="L82" s="77">
        <v>82</v>
      </c>
      <c r="M82" s="77"/>
      <c r="N82" s="72"/>
      <c r="O82" s="79" t="s">
        <v>485</v>
      </c>
      <c r="P82" s="81">
        <v>43487.50085648148</v>
      </c>
      <c r="Q82" s="79" t="s">
        <v>499</v>
      </c>
      <c r="R82" s="79"/>
      <c r="S82" s="79"/>
      <c r="T82" s="79"/>
      <c r="U82" s="79"/>
      <c r="V82" s="83" t="s">
        <v>899</v>
      </c>
      <c r="W82" s="81">
        <v>43487.50085648148</v>
      </c>
      <c r="X82" s="83" t="s">
        <v>1072</v>
      </c>
      <c r="Y82" s="79"/>
      <c r="Z82" s="79"/>
      <c r="AA82" s="85" t="s">
        <v>1320</v>
      </c>
      <c r="AB82" s="79"/>
      <c r="AC82" s="79" t="b">
        <v>0</v>
      </c>
      <c r="AD82" s="79">
        <v>0</v>
      </c>
      <c r="AE82" s="85" t="s">
        <v>1513</v>
      </c>
      <c r="AF82" s="79" t="b">
        <v>0</v>
      </c>
      <c r="AG82" s="79" t="s">
        <v>1517</v>
      </c>
      <c r="AH82" s="79"/>
      <c r="AI82" s="85" t="s">
        <v>1513</v>
      </c>
      <c r="AJ82" s="79" t="b">
        <v>0</v>
      </c>
      <c r="AK82" s="79">
        <v>3881</v>
      </c>
      <c r="AL82" s="85" t="s">
        <v>1510</v>
      </c>
      <c r="AM82" s="79" t="s">
        <v>1534</v>
      </c>
      <c r="AN82" s="79" t="b">
        <v>0</v>
      </c>
      <c r="AO82" s="85" t="s">
        <v>1510</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23</v>
      </c>
      <c r="BK82" s="49">
        <v>100</v>
      </c>
      <c r="BL82" s="48">
        <v>23</v>
      </c>
    </row>
    <row r="83" spans="1:64" ht="15">
      <c r="A83" s="64" t="s">
        <v>268</v>
      </c>
      <c r="B83" s="64" t="s">
        <v>410</v>
      </c>
      <c r="C83" s="65" t="s">
        <v>4636</v>
      </c>
      <c r="D83" s="66">
        <v>10</v>
      </c>
      <c r="E83" s="67" t="s">
        <v>136</v>
      </c>
      <c r="F83" s="68">
        <v>28.75</v>
      </c>
      <c r="G83" s="65"/>
      <c r="H83" s="69"/>
      <c r="I83" s="70"/>
      <c r="J83" s="70"/>
      <c r="K83" s="34" t="s">
        <v>65</v>
      </c>
      <c r="L83" s="77">
        <v>83</v>
      </c>
      <c r="M83" s="77"/>
      <c r="N83" s="72"/>
      <c r="O83" s="79" t="s">
        <v>485</v>
      </c>
      <c r="P83" s="81">
        <v>43487.50133101852</v>
      </c>
      <c r="Q83" s="79" t="s">
        <v>525</v>
      </c>
      <c r="R83" s="79"/>
      <c r="S83" s="79"/>
      <c r="T83" s="79"/>
      <c r="U83" s="79"/>
      <c r="V83" s="83" t="s">
        <v>900</v>
      </c>
      <c r="W83" s="81">
        <v>43487.50133101852</v>
      </c>
      <c r="X83" s="83" t="s">
        <v>1073</v>
      </c>
      <c r="Y83" s="79"/>
      <c r="Z83" s="79"/>
      <c r="AA83" s="85" t="s">
        <v>1321</v>
      </c>
      <c r="AB83" s="79"/>
      <c r="AC83" s="79" t="b">
        <v>0</v>
      </c>
      <c r="AD83" s="79">
        <v>0</v>
      </c>
      <c r="AE83" s="85" t="s">
        <v>1513</v>
      </c>
      <c r="AF83" s="79" t="b">
        <v>0</v>
      </c>
      <c r="AG83" s="79" t="s">
        <v>1517</v>
      </c>
      <c r="AH83" s="79"/>
      <c r="AI83" s="85" t="s">
        <v>1513</v>
      </c>
      <c r="AJ83" s="79" t="b">
        <v>0</v>
      </c>
      <c r="AK83" s="79">
        <v>8</v>
      </c>
      <c r="AL83" s="85" t="s">
        <v>1503</v>
      </c>
      <c r="AM83" s="79" t="s">
        <v>1529</v>
      </c>
      <c r="AN83" s="79" t="b">
        <v>0</v>
      </c>
      <c r="AO83" s="85" t="s">
        <v>1503</v>
      </c>
      <c r="AP83" s="79" t="s">
        <v>176</v>
      </c>
      <c r="AQ83" s="79">
        <v>0</v>
      </c>
      <c r="AR83" s="79">
        <v>0</v>
      </c>
      <c r="AS83" s="79"/>
      <c r="AT83" s="79"/>
      <c r="AU83" s="79"/>
      <c r="AV83" s="79"/>
      <c r="AW83" s="79"/>
      <c r="AX83" s="79"/>
      <c r="AY83" s="79"/>
      <c r="AZ83" s="79"/>
      <c r="BA83">
        <v>2</v>
      </c>
      <c r="BB83" s="78" t="str">
        <f>REPLACE(INDEX(GroupVertices[Group],MATCH(Edges[[#This Row],[Vertex 1]],GroupVertices[Vertex],0)),1,1,"")</f>
        <v>1</v>
      </c>
      <c r="BC83" s="78" t="str">
        <f>REPLACE(INDEX(GroupVertices[Group],MATCH(Edges[[#This Row],[Vertex 2]],GroupVertices[Vertex],0)),1,1,"")</f>
        <v>1</v>
      </c>
      <c r="BD83" s="48">
        <v>2</v>
      </c>
      <c r="BE83" s="49">
        <v>8.333333333333334</v>
      </c>
      <c r="BF83" s="48">
        <v>0</v>
      </c>
      <c r="BG83" s="49">
        <v>0</v>
      </c>
      <c r="BH83" s="48">
        <v>0</v>
      </c>
      <c r="BI83" s="49">
        <v>0</v>
      </c>
      <c r="BJ83" s="48">
        <v>22</v>
      </c>
      <c r="BK83" s="49">
        <v>91.66666666666667</v>
      </c>
      <c r="BL83" s="48">
        <v>24</v>
      </c>
    </row>
    <row r="84" spans="1:64" ht="15">
      <c r="A84" s="64" t="s">
        <v>268</v>
      </c>
      <c r="B84" s="64" t="s">
        <v>410</v>
      </c>
      <c r="C84" s="65" t="s">
        <v>4636</v>
      </c>
      <c r="D84" s="66">
        <v>10</v>
      </c>
      <c r="E84" s="67" t="s">
        <v>136</v>
      </c>
      <c r="F84" s="68">
        <v>28.75</v>
      </c>
      <c r="G84" s="65"/>
      <c r="H84" s="69"/>
      <c r="I84" s="70"/>
      <c r="J84" s="70"/>
      <c r="K84" s="34" t="s">
        <v>65</v>
      </c>
      <c r="L84" s="77">
        <v>84</v>
      </c>
      <c r="M84" s="77"/>
      <c r="N84" s="72"/>
      <c r="O84" s="79" t="s">
        <v>485</v>
      </c>
      <c r="P84" s="81">
        <v>43487.50163194445</v>
      </c>
      <c r="Q84" s="79" t="s">
        <v>526</v>
      </c>
      <c r="R84" s="79"/>
      <c r="S84" s="79"/>
      <c r="T84" s="79"/>
      <c r="U84" s="79"/>
      <c r="V84" s="83" t="s">
        <v>900</v>
      </c>
      <c r="W84" s="81">
        <v>43487.50163194445</v>
      </c>
      <c r="X84" s="83" t="s">
        <v>1074</v>
      </c>
      <c r="Y84" s="79"/>
      <c r="Z84" s="79"/>
      <c r="AA84" s="85" t="s">
        <v>1322</v>
      </c>
      <c r="AB84" s="79"/>
      <c r="AC84" s="79" t="b">
        <v>0</v>
      </c>
      <c r="AD84" s="79">
        <v>0</v>
      </c>
      <c r="AE84" s="85" t="s">
        <v>1513</v>
      </c>
      <c r="AF84" s="79" t="b">
        <v>0</v>
      </c>
      <c r="AG84" s="79" t="s">
        <v>1517</v>
      </c>
      <c r="AH84" s="79"/>
      <c r="AI84" s="85" t="s">
        <v>1513</v>
      </c>
      <c r="AJ84" s="79" t="b">
        <v>0</v>
      </c>
      <c r="AK84" s="79">
        <v>50</v>
      </c>
      <c r="AL84" s="85" t="s">
        <v>1504</v>
      </c>
      <c r="AM84" s="79" t="s">
        <v>1529</v>
      </c>
      <c r="AN84" s="79" t="b">
        <v>0</v>
      </c>
      <c r="AO84" s="85" t="s">
        <v>1504</v>
      </c>
      <c r="AP84" s="79" t="s">
        <v>176</v>
      </c>
      <c r="AQ84" s="79">
        <v>0</v>
      </c>
      <c r="AR84" s="79">
        <v>0</v>
      </c>
      <c r="AS84" s="79"/>
      <c r="AT84" s="79"/>
      <c r="AU84" s="79"/>
      <c r="AV84" s="79"/>
      <c r="AW84" s="79"/>
      <c r="AX84" s="79"/>
      <c r="AY84" s="79"/>
      <c r="AZ84" s="79"/>
      <c r="BA84">
        <v>2</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27</v>
      </c>
      <c r="BK84" s="49">
        <v>100</v>
      </c>
      <c r="BL84" s="48">
        <v>27</v>
      </c>
    </row>
    <row r="85" spans="1:64" ht="15">
      <c r="A85" s="64" t="s">
        <v>269</v>
      </c>
      <c r="B85" s="64" t="s">
        <v>269</v>
      </c>
      <c r="C85" s="65" t="s">
        <v>4635</v>
      </c>
      <c r="D85" s="66">
        <v>3</v>
      </c>
      <c r="E85" s="67" t="s">
        <v>132</v>
      </c>
      <c r="F85" s="68">
        <v>32</v>
      </c>
      <c r="G85" s="65"/>
      <c r="H85" s="69"/>
      <c r="I85" s="70"/>
      <c r="J85" s="70"/>
      <c r="K85" s="34" t="s">
        <v>65</v>
      </c>
      <c r="L85" s="77">
        <v>85</v>
      </c>
      <c r="M85" s="77"/>
      <c r="N85" s="72"/>
      <c r="O85" s="79" t="s">
        <v>176</v>
      </c>
      <c r="P85" s="81">
        <v>43487.45018518518</v>
      </c>
      <c r="Q85" s="79" t="s">
        <v>527</v>
      </c>
      <c r="R85" s="83" t="s">
        <v>664</v>
      </c>
      <c r="S85" s="79" t="s">
        <v>711</v>
      </c>
      <c r="T85" s="79" t="s">
        <v>753</v>
      </c>
      <c r="U85" s="79"/>
      <c r="V85" s="83" t="s">
        <v>901</v>
      </c>
      <c r="W85" s="81">
        <v>43487.45018518518</v>
      </c>
      <c r="X85" s="83" t="s">
        <v>1075</v>
      </c>
      <c r="Y85" s="79"/>
      <c r="Z85" s="79"/>
      <c r="AA85" s="85" t="s">
        <v>1323</v>
      </c>
      <c r="AB85" s="79"/>
      <c r="AC85" s="79" t="b">
        <v>0</v>
      </c>
      <c r="AD85" s="79">
        <v>7</v>
      </c>
      <c r="AE85" s="85" t="s">
        <v>1513</v>
      </c>
      <c r="AF85" s="79" t="b">
        <v>1</v>
      </c>
      <c r="AG85" s="79" t="s">
        <v>1518</v>
      </c>
      <c r="AH85" s="79"/>
      <c r="AI85" s="85" t="s">
        <v>1283</v>
      </c>
      <c r="AJ85" s="79" t="b">
        <v>0</v>
      </c>
      <c r="AK85" s="79">
        <v>3</v>
      </c>
      <c r="AL85" s="85" t="s">
        <v>1513</v>
      </c>
      <c r="AM85" s="79" t="s">
        <v>1532</v>
      </c>
      <c r="AN85" s="79" t="b">
        <v>0</v>
      </c>
      <c r="AO85" s="85" t="s">
        <v>1323</v>
      </c>
      <c r="AP85" s="79" t="s">
        <v>176</v>
      </c>
      <c r="AQ85" s="79">
        <v>0</v>
      </c>
      <c r="AR85" s="79">
        <v>0</v>
      </c>
      <c r="AS85" s="79"/>
      <c r="AT85" s="79"/>
      <c r="AU85" s="79"/>
      <c r="AV85" s="79"/>
      <c r="AW85" s="79"/>
      <c r="AX85" s="79"/>
      <c r="AY85" s="79"/>
      <c r="AZ85" s="79"/>
      <c r="BA85">
        <v>1</v>
      </c>
      <c r="BB85" s="78" t="str">
        <f>REPLACE(INDEX(GroupVertices[Group],MATCH(Edges[[#This Row],[Vertex 1]],GroupVertices[Vertex],0)),1,1,"")</f>
        <v>18</v>
      </c>
      <c r="BC85" s="78" t="str">
        <f>REPLACE(INDEX(GroupVertices[Group],MATCH(Edges[[#This Row],[Vertex 2]],GroupVertices[Vertex],0)),1,1,"")</f>
        <v>18</v>
      </c>
      <c r="BD85" s="48">
        <v>1</v>
      </c>
      <c r="BE85" s="49">
        <v>2.857142857142857</v>
      </c>
      <c r="BF85" s="48">
        <v>0</v>
      </c>
      <c r="BG85" s="49">
        <v>0</v>
      </c>
      <c r="BH85" s="48">
        <v>0</v>
      </c>
      <c r="BI85" s="49">
        <v>0</v>
      </c>
      <c r="BJ85" s="48">
        <v>34</v>
      </c>
      <c r="BK85" s="49">
        <v>97.14285714285714</v>
      </c>
      <c r="BL85" s="48">
        <v>35</v>
      </c>
    </row>
    <row r="86" spans="1:64" ht="15">
      <c r="A86" s="64" t="s">
        <v>270</v>
      </c>
      <c r="B86" s="64" t="s">
        <v>269</v>
      </c>
      <c r="C86" s="65" t="s">
        <v>4635</v>
      </c>
      <c r="D86" s="66">
        <v>3</v>
      </c>
      <c r="E86" s="67" t="s">
        <v>132</v>
      </c>
      <c r="F86" s="68">
        <v>32</v>
      </c>
      <c r="G86" s="65"/>
      <c r="H86" s="69"/>
      <c r="I86" s="70"/>
      <c r="J86" s="70"/>
      <c r="K86" s="34" t="s">
        <v>65</v>
      </c>
      <c r="L86" s="77">
        <v>86</v>
      </c>
      <c r="M86" s="77"/>
      <c r="N86" s="72"/>
      <c r="O86" s="79" t="s">
        <v>485</v>
      </c>
      <c r="P86" s="81">
        <v>43487.51012731482</v>
      </c>
      <c r="Q86" s="79" t="s">
        <v>521</v>
      </c>
      <c r="R86" s="79"/>
      <c r="S86" s="79"/>
      <c r="T86" s="79"/>
      <c r="U86" s="79"/>
      <c r="V86" s="83" t="s">
        <v>902</v>
      </c>
      <c r="W86" s="81">
        <v>43487.51012731482</v>
      </c>
      <c r="X86" s="83" t="s">
        <v>1076</v>
      </c>
      <c r="Y86" s="79"/>
      <c r="Z86" s="79"/>
      <c r="AA86" s="85" t="s">
        <v>1324</v>
      </c>
      <c r="AB86" s="79"/>
      <c r="AC86" s="79" t="b">
        <v>0</v>
      </c>
      <c r="AD86" s="79">
        <v>0</v>
      </c>
      <c r="AE86" s="85" t="s">
        <v>1513</v>
      </c>
      <c r="AF86" s="79" t="b">
        <v>1</v>
      </c>
      <c r="AG86" s="79" t="s">
        <v>1518</v>
      </c>
      <c r="AH86" s="79"/>
      <c r="AI86" s="85" t="s">
        <v>1283</v>
      </c>
      <c r="AJ86" s="79" t="b">
        <v>0</v>
      </c>
      <c r="AK86" s="79">
        <v>3</v>
      </c>
      <c r="AL86" s="85" t="s">
        <v>1323</v>
      </c>
      <c r="AM86" s="79" t="s">
        <v>1530</v>
      </c>
      <c r="AN86" s="79" t="b">
        <v>0</v>
      </c>
      <c r="AO86" s="85" t="s">
        <v>1323</v>
      </c>
      <c r="AP86" s="79" t="s">
        <v>176</v>
      </c>
      <c r="AQ86" s="79">
        <v>0</v>
      </c>
      <c r="AR86" s="79">
        <v>0</v>
      </c>
      <c r="AS86" s="79"/>
      <c r="AT86" s="79"/>
      <c r="AU86" s="79"/>
      <c r="AV86" s="79"/>
      <c r="AW86" s="79"/>
      <c r="AX86" s="79"/>
      <c r="AY86" s="79"/>
      <c r="AZ86" s="79"/>
      <c r="BA86">
        <v>1</v>
      </c>
      <c r="BB86" s="78" t="str">
        <f>REPLACE(INDEX(GroupVertices[Group],MATCH(Edges[[#This Row],[Vertex 1]],GroupVertices[Vertex],0)),1,1,"")</f>
        <v>18</v>
      </c>
      <c r="BC86" s="78" t="str">
        <f>REPLACE(INDEX(GroupVertices[Group],MATCH(Edges[[#This Row],[Vertex 2]],GroupVertices[Vertex],0)),1,1,"")</f>
        <v>18</v>
      </c>
      <c r="BD86" s="48">
        <v>0</v>
      </c>
      <c r="BE86" s="49">
        <v>0</v>
      </c>
      <c r="BF86" s="48">
        <v>0</v>
      </c>
      <c r="BG86" s="49">
        <v>0</v>
      </c>
      <c r="BH86" s="48">
        <v>0</v>
      </c>
      <c r="BI86" s="49">
        <v>0</v>
      </c>
      <c r="BJ86" s="48">
        <v>21</v>
      </c>
      <c r="BK86" s="49">
        <v>100</v>
      </c>
      <c r="BL86" s="48">
        <v>21</v>
      </c>
    </row>
    <row r="87" spans="1:64" ht="15">
      <c r="A87" s="64" t="s">
        <v>271</v>
      </c>
      <c r="B87" s="64" t="s">
        <v>410</v>
      </c>
      <c r="C87" s="65" t="s">
        <v>4635</v>
      </c>
      <c r="D87" s="66">
        <v>3</v>
      </c>
      <c r="E87" s="67" t="s">
        <v>132</v>
      </c>
      <c r="F87" s="68">
        <v>32</v>
      </c>
      <c r="G87" s="65"/>
      <c r="H87" s="69"/>
      <c r="I87" s="70"/>
      <c r="J87" s="70"/>
      <c r="K87" s="34" t="s">
        <v>65</v>
      </c>
      <c r="L87" s="77">
        <v>87</v>
      </c>
      <c r="M87" s="77"/>
      <c r="N87" s="72"/>
      <c r="O87" s="79" t="s">
        <v>485</v>
      </c>
      <c r="P87" s="81">
        <v>43487.515439814815</v>
      </c>
      <c r="Q87" s="79" t="s">
        <v>499</v>
      </c>
      <c r="R87" s="79"/>
      <c r="S87" s="79"/>
      <c r="T87" s="79"/>
      <c r="U87" s="79"/>
      <c r="V87" s="83" t="s">
        <v>903</v>
      </c>
      <c r="W87" s="81">
        <v>43487.515439814815</v>
      </c>
      <c r="X87" s="83" t="s">
        <v>1077</v>
      </c>
      <c r="Y87" s="79"/>
      <c r="Z87" s="79"/>
      <c r="AA87" s="85" t="s">
        <v>1325</v>
      </c>
      <c r="AB87" s="79"/>
      <c r="AC87" s="79" t="b">
        <v>0</v>
      </c>
      <c r="AD87" s="79">
        <v>0</v>
      </c>
      <c r="AE87" s="85" t="s">
        <v>1513</v>
      </c>
      <c r="AF87" s="79" t="b">
        <v>0</v>
      </c>
      <c r="AG87" s="79" t="s">
        <v>1517</v>
      </c>
      <c r="AH87" s="79"/>
      <c r="AI87" s="85" t="s">
        <v>1513</v>
      </c>
      <c r="AJ87" s="79" t="b">
        <v>0</v>
      </c>
      <c r="AK87" s="79">
        <v>3881</v>
      </c>
      <c r="AL87" s="85" t="s">
        <v>1510</v>
      </c>
      <c r="AM87" s="79" t="s">
        <v>1529</v>
      </c>
      <c r="AN87" s="79" t="b">
        <v>0</v>
      </c>
      <c r="AO87" s="85" t="s">
        <v>1510</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23</v>
      </c>
      <c r="BK87" s="49">
        <v>100</v>
      </c>
      <c r="BL87" s="48">
        <v>23</v>
      </c>
    </row>
    <row r="88" spans="1:64" ht="15">
      <c r="A88" s="64" t="s">
        <v>272</v>
      </c>
      <c r="B88" s="64" t="s">
        <v>348</v>
      </c>
      <c r="C88" s="65" t="s">
        <v>4635</v>
      </c>
      <c r="D88" s="66">
        <v>3</v>
      </c>
      <c r="E88" s="67" t="s">
        <v>132</v>
      </c>
      <c r="F88" s="68">
        <v>32</v>
      </c>
      <c r="G88" s="65"/>
      <c r="H88" s="69"/>
      <c r="I88" s="70"/>
      <c r="J88" s="70"/>
      <c r="K88" s="34" t="s">
        <v>65</v>
      </c>
      <c r="L88" s="77">
        <v>88</v>
      </c>
      <c r="M88" s="77"/>
      <c r="N88" s="72"/>
      <c r="O88" s="79" t="s">
        <v>485</v>
      </c>
      <c r="P88" s="81">
        <v>43487.51572916667</v>
      </c>
      <c r="Q88" s="79" t="s">
        <v>528</v>
      </c>
      <c r="R88" s="83" t="s">
        <v>665</v>
      </c>
      <c r="S88" s="79" t="s">
        <v>708</v>
      </c>
      <c r="T88" s="79" t="s">
        <v>738</v>
      </c>
      <c r="U88" s="79"/>
      <c r="V88" s="83" t="s">
        <v>904</v>
      </c>
      <c r="W88" s="81">
        <v>43487.51572916667</v>
      </c>
      <c r="X88" s="83" t="s">
        <v>1078</v>
      </c>
      <c r="Y88" s="79"/>
      <c r="Z88" s="79"/>
      <c r="AA88" s="85" t="s">
        <v>1326</v>
      </c>
      <c r="AB88" s="79"/>
      <c r="AC88" s="79" t="b">
        <v>0</v>
      </c>
      <c r="AD88" s="79">
        <v>1</v>
      </c>
      <c r="AE88" s="85" t="s">
        <v>1513</v>
      </c>
      <c r="AF88" s="79" t="b">
        <v>0</v>
      </c>
      <c r="AG88" s="79" t="s">
        <v>1517</v>
      </c>
      <c r="AH88" s="79"/>
      <c r="AI88" s="85" t="s">
        <v>1513</v>
      </c>
      <c r="AJ88" s="79" t="b">
        <v>0</v>
      </c>
      <c r="AK88" s="79">
        <v>0</v>
      </c>
      <c r="AL88" s="85" t="s">
        <v>1513</v>
      </c>
      <c r="AM88" s="79" t="s">
        <v>1530</v>
      </c>
      <c r="AN88" s="79" t="b">
        <v>0</v>
      </c>
      <c r="AO88" s="85" t="s">
        <v>1326</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1</v>
      </c>
      <c r="BE88" s="49">
        <v>4.761904761904762</v>
      </c>
      <c r="BF88" s="48">
        <v>1</v>
      </c>
      <c r="BG88" s="49">
        <v>4.761904761904762</v>
      </c>
      <c r="BH88" s="48">
        <v>0</v>
      </c>
      <c r="BI88" s="49">
        <v>0</v>
      </c>
      <c r="BJ88" s="48">
        <v>19</v>
      </c>
      <c r="BK88" s="49">
        <v>90.47619047619048</v>
      </c>
      <c r="BL88" s="48">
        <v>21</v>
      </c>
    </row>
    <row r="89" spans="1:64" ht="15">
      <c r="A89" s="64" t="s">
        <v>273</v>
      </c>
      <c r="B89" s="64" t="s">
        <v>246</v>
      </c>
      <c r="C89" s="65" t="s">
        <v>4635</v>
      </c>
      <c r="D89" s="66">
        <v>3</v>
      </c>
      <c r="E89" s="67" t="s">
        <v>132</v>
      </c>
      <c r="F89" s="68">
        <v>32</v>
      </c>
      <c r="G89" s="65"/>
      <c r="H89" s="69"/>
      <c r="I89" s="70"/>
      <c r="J89" s="70"/>
      <c r="K89" s="34" t="s">
        <v>65</v>
      </c>
      <c r="L89" s="77">
        <v>89</v>
      </c>
      <c r="M89" s="77"/>
      <c r="N89" s="72"/>
      <c r="O89" s="79" t="s">
        <v>485</v>
      </c>
      <c r="P89" s="81">
        <v>43487.51679398148</v>
      </c>
      <c r="Q89" s="79" t="s">
        <v>511</v>
      </c>
      <c r="R89" s="79"/>
      <c r="S89" s="79"/>
      <c r="T89" s="79" t="s">
        <v>738</v>
      </c>
      <c r="U89" s="79"/>
      <c r="V89" s="83" t="s">
        <v>905</v>
      </c>
      <c r="W89" s="81">
        <v>43487.51679398148</v>
      </c>
      <c r="X89" s="83" t="s">
        <v>1079</v>
      </c>
      <c r="Y89" s="79"/>
      <c r="Z89" s="79"/>
      <c r="AA89" s="85" t="s">
        <v>1327</v>
      </c>
      <c r="AB89" s="79"/>
      <c r="AC89" s="79" t="b">
        <v>0</v>
      </c>
      <c r="AD89" s="79">
        <v>0</v>
      </c>
      <c r="AE89" s="85" t="s">
        <v>1513</v>
      </c>
      <c r="AF89" s="79" t="b">
        <v>0</v>
      </c>
      <c r="AG89" s="79" t="s">
        <v>1518</v>
      </c>
      <c r="AH89" s="79"/>
      <c r="AI89" s="85" t="s">
        <v>1513</v>
      </c>
      <c r="AJ89" s="79" t="b">
        <v>0</v>
      </c>
      <c r="AK89" s="79">
        <v>6</v>
      </c>
      <c r="AL89" s="85" t="s">
        <v>1298</v>
      </c>
      <c r="AM89" s="79" t="s">
        <v>1532</v>
      </c>
      <c r="AN89" s="79" t="b">
        <v>0</v>
      </c>
      <c r="AO89" s="85" t="s">
        <v>1298</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5</v>
      </c>
      <c r="BD89" s="48">
        <v>0</v>
      </c>
      <c r="BE89" s="49">
        <v>0</v>
      </c>
      <c r="BF89" s="48">
        <v>0</v>
      </c>
      <c r="BG89" s="49">
        <v>0</v>
      </c>
      <c r="BH89" s="48">
        <v>0</v>
      </c>
      <c r="BI89" s="49">
        <v>0</v>
      </c>
      <c r="BJ89" s="48">
        <v>22</v>
      </c>
      <c r="BK89" s="49">
        <v>100</v>
      </c>
      <c r="BL89" s="48">
        <v>22</v>
      </c>
    </row>
    <row r="90" spans="1:64" ht="15">
      <c r="A90" s="64" t="s">
        <v>274</v>
      </c>
      <c r="B90" s="64" t="s">
        <v>410</v>
      </c>
      <c r="C90" s="65" t="s">
        <v>4635</v>
      </c>
      <c r="D90" s="66">
        <v>3</v>
      </c>
      <c r="E90" s="67" t="s">
        <v>132</v>
      </c>
      <c r="F90" s="68">
        <v>32</v>
      </c>
      <c r="G90" s="65"/>
      <c r="H90" s="69"/>
      <c r="I90" s="70"/>
      <c r="J90" s="70"/>
      <c r="K90" s="34" t="s">
        <v>65</v>
      </c>
      <c r="L90" s="77">
        <v>90</v>
      </c>
      <c r="M90" s="77"/>
      <c r="N90" s="72"/>
      <c r="O90" s="79" t="s">
        <v>485</v>
      </c>
      <c r="P90" s="81">
        <v>43487.51719907407</v>
      </c>
      <c r="Q90" s="79" t="s">
        <v>499</v>
      </c>
      <c r="R90" s="79"/>
      <c r="S90" s="79"/>
      <c r="T90" s="79"/>
      <c r="U90" s="79"/>
      <c r="V90" s="83" t="s">
        <v>906</v>
      </c>
      <c r="W90" s="81">
        <v>43487.51719907407</v>
      </c>
      <c r="X90" s="83" t="s">
        <v>1080</v>
      </c>
      <c r="Y90" s="79"/>
      <c r="Z90" s="79"/>
      <c r="AA90" s="85" t="s">
        <v>1328</v>
      </c>
      <c r="AB90" s="79"/>
      <c r="AC90" s="79" t="b">
        <v>0</v>
      </c>
      <c r="AD90" s="79">
        <v>0</v>
      </c>
      <c r="AE90" s="85" t="s">
        <v>1513</v>
      </c>
      <c r="AF90" s="79" t="b">
        <v>0</v>
      </c>
      <c r="AG90" s="79" t="s">
        <v>1517</v>
      </c>
      <c r="AH90" s="79"/>
      <c r="AI90" s="85" t="s">
        <v>1513</v>
      </c>
      <c r="AJ90" s="79" t="b">
        <v>0</v>
      </c>
      <c r="AK90" s="79">
        <v>3881</v>
      </c>
      <c r="AL90" s="85" t="s">
        <v>1510</v>
      </c>
      <c r="AM90" s="79" t="s">
        <v>1532</v>
      </c>
      <c r="AN90" s="79" t="b">
        <v>0</v>
      </c>
      <c r="AO90" s="85" t="s">
        <v>1510</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23</v>
      </c>
      <c r="BK90" s="49">
        <v>100</v>
      </c>
      <c r="BL90" s="48">
        <v>23</v>
      </c>
    </row>
    <row r="91" spans="1:64" ht="15">
      <c r="A91" s="64" t="s">
        <v>275</v>
      </c>
      <c r="B91" s="64" t="s">
        <v>442</v>
      </c>
      <c r="C91" s="65" t="s">
        <v>4635</v>
      </c>
      <c r="D91" s="66">
        <v>3</v>
      </c>
      <c r="E91" s="67" t="s">
        <v>132</v>
      </c>
      <c r="F91" s="68">
        <v>32</v>
      </c>
      <c r="G91" s="65"/>
      <c r="H91" s="69"/>
      <c r="I91" s="70"/>
      <c r="J91" s="70"/>
      <c r="K91" s="34" t="s">
        <v>65</v>
      </c>
      <c r="L91" s="77">
        <v>91</v>
      </c>
      <c r="M91" s="77"/>
      <c r="N91" s="72"/>
      <c r="O91" s="79" t="s">
        <v>485</v>
      </c>
      <c r="P91" s="81">
        <v>43487.51782407407</v>
      </c>
      <c r="Q91" s="79" t="s">
        <v>529</v>
      </c>
      <c r="R91" s="83" t="s">
        <v>666</v>
      </c>
      <c r="S91" s="79" t="s">
        <v>708</v>
      </c>
      <c r="T91" s="79" t="s">
        <v>754</v>
      </c>
      <c r="U91" s="79"/>
      <c r="V91" s="83" t="s">
        <v>907</v>
      </c>
      <c r="W91" s="81">
        <v>43487.51782407407</v>
      </c>
      <c r="X91" s="83" t="s">
        <v>1081</v>
      </c>
      <c r="Y91" s="79"/>
      <c r="Z91" s="79"/>
      <c r="AA91" s="85" t="s">
        <v>1329</v>
      </c>
      <c r="AB91" s="79"/>
      <c r="AC91" s="79" t="b">
        <v>0</v>
      </c>
      <c r="AD91" s="79">
        <v>1</v>
      </c>
      <c r="AE91" s="85" t="s">
        <v>1513</v>
      </c>
      <c r="AF91" s="79" t="b">
        <v>0</v>
      </c>
      <c r="AG91" s="79" t="s">
        <v>1517</v>
      </c>
      <c r="AH91" s="79"/>
      <c r="AI91" s="85" t="s">
        <v>1513</v>
      </c>
      <c r="AJ91" s="79" t="b">
        <v>0</v>
      </c>
      <c r="AK91" s="79">
        <v>1</v>
      </c>
      <c r="AL91" s="85" t="s">
        <v>1513</v>
      </c>
      <c r="AM91" s="79" t="s">
        <v>1532</v>
      </c>
      <c r="AN91" s="79" t="b">
        <v>0</v>
      </c>
      <c r="AO91" s="85" t="s">
        <v>1329</v>
      </c>
      <c r="AP91" s="79" t="s">
        <v>176</v>
      </c>
      <c r="AQ91" s="79">
        <v>0</v>
      </c>
      <c r="AR91" s="79">
        <v>0</v>
      </c>
      <c r="AS91" s="79" t="s">
        <v>1551</v>
      </c>
      <c r="AT91" s="79" t="s">
        <v>1555</v>
      </c>
      <c r="AU91" s="79" t="s">
        <v>1557</v>
      </c>
      <c r="AV91" s="79" t="s">
        <v>1559</v>
      </c>
      <c r="AW91" s="79" t="s">
        <v>1563</v>
      </c>
      <c r="AX91" s="79" t="s">
        <v>1567</v>
      </c>
      <c r="AY91" s="79" t="s">
        <v>1570</v>
      </c>
      <c r="AZ91" s="83" t="s">
        <v>1572</v>
      </c>
      <c r="BA91">
        <v>1</v>
      </c>
      <c r="BB91" s="78" t="str">
        <f>REPLACE(INDEX(GroupVertices[Group],MATCH(Edges[[#This Row],[Vertex 1]],GroupVertices[Vertex],0)),1,1,"")</f>
        <v>2</v>
      </c>
      <c r="BC91" s="78" t="str">
        <f>REPLACE(INDEX(GroupVertices[Group],MATCH(Edges[[#This Row],[Vertex 2]],GroupVertices[Vertex],0)),1,1,"")</f>
        <v>2</v>
      </c>
      <c r="BD91" s="48">
        <v>0</v>
      </c>
      <c r="BE91" s="49">
        <v>0</v>
      </c>
      <c r="BF91" s="48">
        <v>1</v>
      </c>
      <c r="BG91" s="49">
        <v>5</v>
      </c>
      <c r="BH91" s="48">
        <v>0</v>
      </c>
      <c r="BI91" s="49">
        <v>0</v>
      </c>
      <c r="BJ91" s="48">
        <v>19</v>
      </c>
      <c r="BK91" s="49">
        <v>95</v>
      </c>
      <c r="BL91" s="48">
        <v>20</v>
      </c>
    </row>
    <row r="92" spans="1:64" ht="15">
      <c r="A92" s="64" t="s">
        <v>275</v>
      </c>
      <c r="B92" s="64" t="s">
        <v>348</v>
      </c>
      <c r="C92" s="65" t="s">
        <v>4635</v>
      </c>
      <c r="D92" s="66">
        <v>3</v>
      </c>
      <c r="E92" s="67" t="s">
        <v>132</v>
      </c>
      <c r="F92" s="68">
        <v>32</v>
      </c>
      <c r="G92" s="65"/>
      <c r="H92" s="69"/>
      <c r="I92" s="70"/>
      <c r="J92" s="70"/>
      <c r="K92" s="34" t="s">
        <v>65</v>
      </c>
      <c r="L92" s="77">
        <v>92</v>
      </c>
      <c r="M92" s="77"/>
      <c r="N92" s="72"/>
      <c r="O92" s="79" t="s">
        <v>485</v>
      </c>
      <c r="P92" s="81">
        <v>43487.51782407407</v>
      </c>
      <c r="Q92" s="79" t="s">
        <v>529</v>
      </c>
      <c r="R92" s="83" t="s">
        <v>666</v>
      </c>
      <c r="S92" s="79" t="s">
        <v>708</v>
      </c>
      <c r="T92" s="79" t="s">
        <v>754</v>
      </c>
      <c r="U92" s="79"/>
      <c r="V92" s="83" t="s">
        <v>907</v>
      </c>
      <c r="W92" s="81">
        <v>43487.51782407407</v>
      </c>
      <c r="X92" s="83" t="s">
        <v>1081</v>
      </c>
      <c r="Y92" s="79"/>
      <c r="Z92" s="79"/>
      <c r="AA92" s="85" t="s">
        <v>1329</v>
      </c>
      <c r="AB92" s="79"/>
      <c r="AC92" s="79" t="b">
        <v>0</v>
      </c>
      <c r="AD92" s="79">
        <v>1</v>
      </c>
      <c r="AE92" s="85" t="s">
        <v>1513</v>
      </c>
      <c r="AF92" s="79" t="b">
        <v>0</v>
      </c>
      <c r="AG92" s="79" t="s">
        <v>1517</v>
      </c>
      <c r="AH92" s="79"/>
      <c r="AI92" s="85" t="s">
        <v>1513</v>
      </c>
      <c r="AJ92" s="79" t="b">
        <v>0</v>
      </c>
      <c r="AK92" s="79">
        <v>1</v>
      </c>
      <c r="AL92" s="85" t="s">
        <v>1513</v>
      </c>
      <c r="AM92" s="79" t="s">
        <v>1532</v>
      </c>
      <c r="AN92" s="79" t="b">
        <v>0</v>
      </c>
      <c r="AO92" s="85" t="s">
        <v>1329</v>
      </c>
      <c r="AP92" s="79" t="s">
        <v>176</v>
      </c>
      <c r="AQ92" s="79">
        <v>0</v>
      </c>
      <c r="AR92" s="79">
        <v>0</v>
      </c>
      <c r="AS92" s="79" t="s">
        <v>1551</v>
      </c>
      <c r="AT92" s="79" t="s">
        <v>1555</v>
      </c>
      <c r="AU92" s="79" t="s">
        <v>1557</v>
      </c>
      <c r="AV92" s="79" t="s">
        <v>1559</v>
      </c>
      <c r="AW92" s="79" t="s">
        <v>1563</v>
      </c>
      <c r="AX92" s="79" t="s">
        <v>1567</v>
      </c>
      <c r="AY92" s="79" t="s">
        <v>1570</v>
      </c>
      <c r="AZ92" s="83" t="s">
        <v>1572</v>
      </c>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276</v>
      </c>
      <c r="B93" s="64" t="s">
        <v>276</v>
      </c>
      <c r="C93" s="65" t="s">
        <v>4636</v>
      </c>
      <c r="D93" s="66">
        <v>10</v>
      </c>
      <c r="E93" s="67" t="s">
        <v>136</v>
      </c>
      <c r="F93" s="68">
        <v>28.75</v>
      </c>
      <c r="G93" s="65"/>
      <c r="H93" s="69"/>
      <c r="I93" s="70"/>
      <c r="J93" s="70"/>
      <c r="K93" s="34" t="s">
        <v>65</v>
      </c>
      <c r="L93" s="77">
        <v>93</v>
      </c>
      <c r="M93" s="77"/>
      <c r="N93" s="72"/>
      <c r="O93" s="79" t="s">
        <v>176</v>
      </c>
      <c r="P93" s="81">
        <v>43487.47451388889</v>
      </c>
      <c r="Q93" s="79" t="s">
        <v>530</v>
      </c>
      <c r="R93" s="83" t="s">
        <v>667</v>
      </c>
      <c r="S93" s="79" t="s">
        <v>716</v>
      </c>
      <c r="T93" s="79" t="s">
        <v>738</v>
      </c>
      <c r="U93" s="83" t="s">
        <v>813</v>
      </c>
      <c r="V93" s="83" t="s">
        <v>813</v>
      </c>
      <c r="W93" s="81">
        <v>43487.47451388889</v>
      </c>
      <c r="X93" s="83" t="s">
        <v>1082</v>
      </c>
      <c r="Y93" s="79"/>
      <c r="Z93" s="79"/>
      <c r="AA93" s="85" t="s">
        <v>1330</v>
      </c>
      <c r="AB93" s="79"/>
      <c r="AC93" s="79" t="b">
        <v>0</v>
      </c>
      <c r="AD93" s="79">
        <v>0</v>
      </c>
      <c r="AE93" s="85" t="s">
        <v>1513</v>
      </c>
      <c r="AF93" s="79" t="b">
        <v>0</v>
      </c>
      <c r="AG93" s="79" t="s">
        <v>1520</v>
      </c>
      <c r="AH93" s="79"/>
      <c r="AI93" s="85" t="s">
        <v>1513</v>
      </c>
      <c r="AJ93" s="79" t="b">
        <v>0</v>
      </c>
      <c r="AK93" s="79">
        <v>0</v>
      </c>
      <c r="AL93" s="85" t="s">
        <v>1513</v>
      </c>
      <c r="AM93" s="79" t="s">
        <v>1536</v>
      </c>
      <c r="AN93" s="79" t="b">
        <v>0</v>
      </c>
      <c r="AO93" s="85" t="s">
        <v>1330</v>
      </c>
      <c r="AP93" s="79" t="s">
        <v>176</v>
      </c>
      <c r="AQ93" s="79">
        <v>0</v>
      </c>
      <c r="AR93" s="79">
        <v>0</v>
      </c>
      <c r="AS93" s="79"/>
      <c r="AT93" s="79"/>
      <c r="AU93" s="79"/>
      <c r="AV93" s="79"/>
      <c r="AW93" s="79"/>
      <c r="AX93" s="79"/>
      <c r="AY93" s="79"/>
      <c r="AZ93" s="79"/>
      <c r="BA93">
        <v>2</v>
      </c>
      <c r="BB93" s="78" t="str">
        <f>REPLACE(INDEX(GroupVertices[Group],MATCH(Edges[[#This Row],[Vertex 1]],GroupVertices[Vertex],0)),1,1,"")</f>
        <v>6</v>
      </c>
      <c r="BC93" s="78" t="str">
        <f>REPLACE(INDEX(GroupVertices[Group],MATCH(Edges[[#This Row],[Vertex 2]],GroupVertices[Vertex],0)),1,1,"")</f>
        <v>6</v>
      </c>
      <c r="BD93" s="48">
        <v>0</v>
      </c>
      <c r="BE93" s="49">
        <v>0</v>
      </c>
      <c r="BF93" s="48">
        <v>0</v>
      </c>
      <c r="BG93" s="49">
        <v>0</v>
      </c>
      <c r="BH93" s="48">
        <v>0</v>
      </c>
      <c r="BI93" s="49">
        <v>0</v>
      </c>
      <c r="BJ93" s="48">
        <v>12</v>
      </c>
      <c r="BK93" s="49">
        <v>100</v>
      </c>
      <c r="BL93" s="48">
        <v>12</v>
      </c>
    </row>
    <row r="94" spans="1:64" ht="15">
      <c r="A94" s="64" t="s">
        <v>276</v>
      </c>
      <c r="B94" s="64" t="s">
        <v>276</v>
      </c>
      <c r="C94" s="65" t="s">
        <v>4636</v>
      </c>
      <c r="D94" s="66">
        <v>10</v>
      </c>
      <c r="E94" s="67" t="s">
        <v>136</v>
      </c>
      <c r="F94" s="68">
        <v>28.75</v>
      </c>
      <c r="G94" s="65"/>
      <c r="H94" s="69"/>
      <c r="I94" s="70"/>
      <c r="J94" s="70"/>
      <c r="K94" s="34" t="s">
        <v>65</v>
      </c>
      <c r="L94" s="77">
        <v>94</v>
      </c>
      <c r="M94" s="77"/>
      <c r="N94" s="72"/>
      <c r="O94" s="79" t="s">
        <v>176</v>
      </c>
      <c r="P94" s="81">
        <v>43487.51957175926</v>
      </c>
      <c r="Q94" s="79" t="s">
        <v>531</v>
      </c>
      <c r="R94" s="79" t="s">
        <v>668</v>
      </c>
      <c r="S94" s="79" t="s">
        <v>717</v>
      </c>
      <c r="T94" s="79" t="s">
        <v>738</v>
      </c>
      <c r="U94" s="83" t="s">
        <v>814</v>
      </c>
      <c r="V94" s="83" t="s">
        <v>814</v>
      </c>
      <c r="W94" s="81">
        <v>43487.51957175926</v>
      </c>
      <c r="X94" s="83" t="s">
        <v>1083</v>
      </c>
      <c r="Y94" s="79"/>
      <c r="Z94" s="79"/>
      <c r="AA94" s="85" t="s">
        <v>1331</v>
      </c>
      <c r="AB94" s="79"/>
      <c r="AC94" s="79" t="b">
        <v>0</v>
      </c>
      <c r="AD94" s="79">
        <v>0</v>
      </c>
      <c r="AE94" s="85" t="s">
        <v>1513</v>
      </c>
      <c r="AF94" s="79" t="b">
        <v>0</v>
      </c>
      <c r="AG94" s="79" t="s">
        <v>1520</v>
      </c>
      <c r="AH94" s="79"/>
      <c r="AI94" s="85" t="s">
        <v>1513</v>
      </c>
      <c r="AJ94" s="79" t="b">
        <v>0</v>
      </c>
      <c r="AK94" s="79">
        <v>0</v>
      </c>
      <c r="AL94" s="85" t="s">
        <v>1513</v>
      </c>
      <c r="AM94" s="79" t="s">
        <v>1536</v>
      </c>
      <c r="AN94" s="79" t="b">
        <v>0</v>
      </c>
      <c r="AO94" s="85" t="s">
        <v>1331</v>
      </c>
      <c r="AP94" s="79" t="s">
        <v>176</v>
      </c>
      <c r="AQ94" s="79">
        <v>0</v>
      </c>
      <c r="AR94" s="79">
        <v>0</v>
      </c>
      <c r="AS94" s="79"/>
      <c r="AT94" s="79"/>
      <c r="AU94" s="79"/>
      <c r="AV94" s="79"/>
      <c r="AW94" s="79"/>
      <c r="AX94" s="79"/>
      <c r="AY94" s="79"/>
      <c r="AZ94" s="79"/>
      <c r="BA94">
        <v>2</v>
      </c>
      <c r="BB94" s="78" t="str">
        <f>REPLACE(INDEX(GroupVertices[Group],MATCH(Edges[[#This Row],[Vertex 1]],GroupVertices[Vertex],0)),1,1,"")</f>
        <v>6</v>
      </c>
      <c r="BC94" s="78" t="str">
        <f>REPLACE(INDEX(GroupVertices[Group],MATCH(Edges[[#This Row],[Vertex 2]],GroupVertices[Vertex],0)),1,1,"")</f>
        <v>6</v>
      </c>
      <c r="BD94" s="48">
        <v>0</v>
      </c>
      <c r="BE94" s="49">
        <v>0</v>
      </c>
      <c r="BF94" s="48">
        <v>0</v>
      </c>
      <c r="BG94" s="49">
        <v>0</v>
      </c>
      <c r="BH94" s="48">
        <v>0</v>
      </c>
      <c r="BI94" s="49">
        <v>0</v>
      </c>
      <c r="BJ94" s="48">
        <v>12</v>
      </c>
      <c r="BK94" s="49">
        <v>100</v>
      </c>
      <c r="BL94" s="48">
        <v>12</v>
      </c>
    </row>
    <row r="95" spans="1:64" ht="15">
      <c r="A95" s="64" t="s">
        <v>277</v>
      </c>
      <c r="B95" s="64" t="s">
        <v>277</v>
      </c>
      <c r="C95" s="65" t="s">
        <v>4635</v>
      </c>
      <c r="D95" s="66">
        <v>3</v>
      </c>
      <c r="E95" s="67" t="s">
        <v>132</v>
      </c>
      <c r="F95" s="68">
        <v>32</v>
      </c>
      <c r="G95" s="65"/>
      <c r="H95" s="69"/>
      <c r="I95" s="70"/>
      <c r="J95" s="70"/>
      <c r="K95" s="34" t="s">
        <v>65</v>
      </c>
      <c r="L95" s="77">
        <v>95</v>
      </c>
      <c r="M95" s="77"/>
      <c r="N95" s="72"/>
      <c r="O95" s="79" t="s">
        <v>176</v>
      </c>
      <c r="P95" s="81">
        <v>43487.52071759259</v>
      </c>
      <c r="Q95" s="79" t="s">
        <v>532</v>
      </c>
      <c r="R95" s="83" t="s">
        <v>669</v>
      </c>
      <c r="S95" s="79" t="s">
        <v>718</v>
      </c>
      <c r="T95" s="79" t="s">
        <v>755</v>
      </c>
      <c r="U95" s="83" t="s">
        <v>815</v>
      </c>
      <c r="V95" s="83" t="s">
        <v>815</v>
      </c>
      <c r="W95" s="81">
        <v>43487.52071759259</v>
      </c>
      <c r="X95" s="83" t="s">
        <v>1084</v>
      </c>
      <c r="Y95" s="79"/>
      <c r="Z95" s="79"/>
      <c r="AA95" s="85" t="s">
        <v>1332</v>
      </c>
      <c r="AB95" s="79"/>
      <c r="AC95" s="79" t="b">
        <v>0</v>
      </c>
      <c r="AD95" s="79">
        <v>0</v>
      </c>
      <c r="AE95" s="85" t="s">
        <v>1513</v>
      </c>
      <c r="AF95" s="79" t="b">
        <v>0</v>
      </c>
      <c r="AG95" s="79" t="s">
        <v>1518</v>
      </c>
      <c r="AH95" s="79"/>
      <c r="AI95" s="85" t="s">
        <v>1513</v>
      </c>
      <c r="AJ95" s="79" t="b">
        <v>0</v>
      </c>
      <c r="AK95" s="79">
        <v>0</v>
      </c>
      <c r="AL95" s="85" t="s">
        <v>1513</v>
      </c>
      <c r="AM95" s="79" t="s">
        <v>1530</v>
      </c>
      <c r="AN95" s="79" t="b">
        <v>0</v>
      </c>
      <c r="AO95" s="85" t="s">
        <v>1332</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v>0</v>
      </c>
      <c r="BE95" s="49">
        <v>0</v>
      </c>
      <c r="BF95" s="48">
        <v>0</v>
      </c>
      <c r="BG95" s="49">
        <v>0</v>
      </c>
      <c r="BH95" s="48">
        <v>0</v>
      </c>
      <c r="BI95" s="49">
        <v>0</v>
      </c>
      <c r="BJ95" s="48">
        <v>22</v>
      </c>
      <c r="BK95" s="49">
        <v>100</v>
      </c>
      <c r="BL95" s="48">
        <v>22</v>
      </c>
    </row>
    <row r="96" spans="1:64" ht="15">
      <c r="A96" s="64" t="s">
        <v>278</v>
      </c>
      <c r="B96" s="64" t="s">
        <v>298</v>
      </c>
      <c r="C96" s="65" t="s">
        <v>4635</v>
      </c>
      <c r="D96" s="66">
        <v>3</v>
      </c>
      <c r="E96" s="67" t="s">
        <v>132</v>
      </c>
      <c r="F96" s="68">
        <v>32</v>
      </c>
      <c r="G96" s="65"/>
      <c r="H96" s="69"/>
      <c r="I96" s="70"/>
      <c r="J96" s="70"/>
      <c r="K96" s="34" t="s">
        <v>65</v>
      </c>
      <c r="L96" s="77">
        <v>96</v>
      </c>
      <c r="M96" s="77"/>
      <c r="N96" s="72"/>
      <c r="O96" s="79" t="s">
        <v>485</v>
      </c>
      <c r="P96" s="81">
        <v>43487.52484953704</v>
      </c>
      <c r="Q96" s="79" t="s">
        <v>500</v>
      </c>
      <c r="R96" s="79"/>
      <c r="S96" s="79"/>
      <c r="T96" s="79"/>
      <c r="U96" s="79"/>
      <c r="V96" s="83" t="s">
        <v>908</v>
      </c>
      <c r="W96" s="81">
        <v>43487.52484953704</v>
      </c>
      <c r="X96" s="83" t="s">
        <v>1085</v>
      </c>
      <c r="Y96" s="79"/>
      <c r="Z96" s="79"/>
      <c r="AA96" s="85" t="s">
        <v>1333</v>
      </c>
      <c r="AB96" s="79"/>
      <c r="AC96" s="79" t="b">
        <v>0</v>
      </c>
      <c r="AD96" s="79">
        <v>0</v>
      </c>
      <c r="AE96" s="85" t="s">
        <v>1513</v>
      </c>
      <c r="AF96" s="79" t="b">
        <v>0</v>
      </c>
      <c r="AG96" s="79" t="s">
        <v>1519</v>
      </c>
      <c r="AH96" s="79"/>
      <c r="AI96" s="85" t="s">
        <v>1513</v>
      </c>
      <c r="AJ96" s="79" t="b">
        <v>0</v>
      </c>
      <c r="AK96" s="79">
        <v>48</v>
      </c>
      <c r="AL96" s="85" t="s">
        <v>1354</v>
      </c>
      <c r="AM96" s="79" t="s">
        <v>1530</v>
      </c>
      <c r="AN96" s="79" t="b">
        <v>0</v>
      </c>
      <c r="AO96" s="85" t="s">
        <v>1354</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v>0</v>
      </c>
      <c r="BE96" s="49">
        <v>0</v>
      </c>
      <c r="BF96" s="48">
        <v>0</v>
      </c>
      <c r="BG96" s="49">
        <v>0</v>
      </c>
      <c r="BH96" s="48">
        <v>0</v>
      </c>
      <c r="BI96" s="49">
        <v>0</v>
      </c>
      <c r="BJ96" s="48">
        <v>23</v>
      </c>
      <c r="BK96" s="49">
        <v>100</v>
      </c>
      <c r="BL96" s="48">
        <v>23</v>
      </c>
    </row>
    <row r="97" spans="1:64" ht="15">
      <c r="A97" s="64" t="s">
        <v>279</v>
      </c>
      <c r="B97" s="64" t="s">
        <v>443</v>
      </c>
      <c r="C97" s="65" t="s">
        <v>4635</v>
      </c>
      <c r="D97" s="66">
        <v>3</v>
      </c>
      <c r="E97" s="67" t="s">
        <v>132</v>
      </c>
      <c r="F97" s="68">
        <v>32</v>
      </c>
      <c r="G97" s="65"/>
      <c r="H97" s="69"/>
      <c r="I97" s="70"/>
      <c r="J97" s="70"/>
      <c r="K97" s="34" t="s">
        <v>65</v>
      </c>
      <c r="L97" s="77">
        <v>97</v>
      </c>
      <c r="M97" s="77"/>
      <c r="N97" s="72"/>
      <c r="O97" s="79" t="s">
        <v>485</v>
      </c>
      <c r="P97" s="81">
        <v>43487.52711805556</v>
      </c>
      <c r="Q97" s="79" t="s">
        <v>533</v>
      </c>
      <c r="R97" s="79"/>
      <c r="S97" s="79"/>
      <c r="T97" s="79" t="s">
        <v>756</v>
      </c>
      <c r="U97" s="79"/>
      <c r="V97" s="83" t="s">
        <v>909</v>
      </c>
      <c r="W97" s="81">
        <v>43487.52711805556</v>
      </c>
      <c r="X97" s="83" t="s">
        <v>1086</v>
      </c>
      <c r="Y97" s="79"/>
      <c r="Z97" s="79"/>
      <c r="AA97" s="85" t="s">
        <v>1334</v>
      </c>
      <c r="AB97" s="79"/>
      <c r="AC97" s="79" t="b">
        <v>0</v>
      </c>
      <c r="AD97" s="79">
        <v>0</v>
      </c>
      <c r="AE97" s="85" t="s">
        <v>1513</v>
      </c>
      <c r="AF97" s="79" t="b">
        <v>0</v>
      </c>
      <c r="AG97" s="79" t="s">
        <v>1517</v>
      </c>
      <c r="AH97" s="79"/>
      <c r="AI97" s="85" t="s">
        <v>1513</v>
      </c>
      <c r="AJ97" s="79" t="b">
        <v>0</v>
      </c>
      <c r="AK97" s="79">
        <v>9</v>
      </c>
      <c r="AL97" s="85" t="s">
        <v>1391</v>
      </c>
      <c r="AM97" s="79" t="s">
        <v>1529</v>
      </c>
      <c r="AN97" s="79" t="b">
        <v>0</v>
      </c>
      <c r="AO97" s="85" t="s">
        <v>1391</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279</v>
      </c>
      <c r="B98" s="64" t="s">
        <v>348</v>
      </c>
      <c r="C98" s="65" t="s">
        <v>4635</v>
      </c>
      <c r="D98" s="66">
        <v>3</v>
      </c>
      <c r="E98" s="67" t="s">
        <v>132</v>
      </c>
      <c r="F98" s="68">
        <v>32</v>
      </c>
      <c r="G98" s="65"/>
      <c r="H98" s="69"/>
      <c r="I98" s="70"/>
      <c r="J98" s="70"/>
      <c r="K98" s="34" t="s">
        <v>65</v>
      </c>
      <c r="L98" s="77">
        <v>98</v>
      </c>
      <c r="M98" s="77"/>
      <c r="N98" s="72"/>
      <c r="O98" s="79" t="s">
        <v>485</v>
      </c>
      <c r="P98" s="81">
        <v>43487.52711805556</v>
      </c>
      <c r="Q98" s="79" t="s">
        <v>533</v>
      </c>
      <c r="R98" s="79"/>
      <c r="S98" s="79"/>
      <c r="T98" s="79" t="s">
        <v>756</v>
      </c>
      <c r="U98" s="79"/>
      <c r="V98" s="83" t="s">
        <v>909</v>
      </c>
      <c r="W98" s="81">
        <v>43487.52711805556</v>
      </c>
      <c r="X98" s="83" t="s">
        <v>1086</v>
      </c>
      <c r="Y98" s="79"/>
      <c r="Z98" s="79"/>
      <c r="AA98" s="85" t="s">
        <v>1334</v>
      </c>
      <c r="AB98" s="79"/>
      <c r="AC98" s="79" t="b">
        <v>0</v>
      </c>
      <c r="AD98" s="79">
        <v>0</v>
      </c>
      <c r="AE98" s="85" t="s">
        <v>1513</v>
      </c>
      <c r="AF98" s="79" t="b">
        <v>0</v>
      </c>
      <c r="AG98" s="79" t="s">
        <v>1517</v>
      </c>
      <c r="AH98" s="79"/>
      <c r="AI98" s="85" t="s">
        <v>1513</v>
      </c>
      <c r="AJ98" s="79" t="b">
        <v>0</v>
      </c>
      <c r="AK98" s="79">
        <v>9</v>
      </c>
      <c r="AL98" s="85" t="s">
        <v>1391</v>
      </c>
      <c r="AM98" s="79" t="s">
        <v>1529</v>
      </c>
      <c r="AN98" s="79" t="b">
        <v>0</v>
      </c>
      <c r="AO98" s="85" t="s">
        <v>1391</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279</v>
      </c>
      <c r="B99" s="64" t="s">
        <v>328</v>
      </c>
      <c r="C99" s="65" t="s">
        <v>4635</v>
      </c>
      <c r="D99" s="66">
        <v>3</v>
      </c>
      <c r="E99" s="67" t="s">
        <v>132</v>
      </c>
      <c r="F99" s="68">
        <v>32</v>
      </c>
      <c r="G99" s="65"/>
      <c r="H99" s="69"/>
      <c r="I99" s="70"/>
      <c r="J99" s="70"/>
      <c r="K99" s="34" t="s">
        <v>65</v>
      </c>
      <c r="L99" s="77">
        <v>99</v>
      </c>
      <c r="M99" s="77"/>
      <c r="N99" s="72"/>
      <c r="O99" s="79" t="s">
        <v>485</v>
      </c>
      <c r="P99" s="81">
        <v>43487.52711805556</v>
      </c>
      <c r="Q99" s="79" t="s">
        <v>533</v>
      </c>
      <c r="R99" s="79"/>
      <c r="S99" s="79"/>
      <c r="T99" s="79" t="s">
        <v>756</v>
      </c>
      <c r="U99" s="79"/>
      <c r="V99" s="83" t="s">
        <v>909</v>
      </c>
      <c r="W99" s="81">
        <v>43487.52711805556</v>
      </c>
      <c r="X99" s="83" t="s">
        <v>1086</v>
      </c>
      <c r="Y99" s="79"/>
      <c r="Z99" s="79"/>
      <c r="AA99" s="85" t="s">
        <v>1334</v>
      </c>
      <c r="AB99" s="79"/>
      <c r="AC99" s="79" t="b">
        <v>0</v>
      </c>
      <c r="AD99" s="79">
        <v>0</v>
      </c>
      <c r="AE99" s="85" t="s">
        <v>1513</v>
      </c>
      <c r="AF99" s="79" t="b">
        <v>0</v>
      </c>
      <c r="AG99" s="79" t="s">
        <v>1517</v>
      </c>
      <c r="AH99" s="79"/>
      <c r="AI99" s="85" t="s">
        <v>1513</v>
      </c>
      <c r="AJ99" s="79" t="b">
        <v>0</v>
      </c>
      <c r="AK99" s="79">
        <v>9</v>
      </c>
      <c r="AL99" s="85" t="s">
        <v>1391</v>
      </c>
      <c r="AM99" s="79" t="s">
        <v>1529</v>
      </c>
      <c r="AN99" s="79" t="b">
        <v>0</v>
      </c>
      <c r="AO99" s="85" t="s">
        <v>1391</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1</v>
      </c>
      <c r="BE99" s="49">
        <v>4.761904761904762</v>
      </c>
      <c r="BF99" s="48">
        <v>0</v>
      </c>
      <c r="BG99" s="49">
        <v>0</v>
      </c>
      <c r="BH99" s="48">
        <v>0</v>
      </c>
      <c r="BI99" s="49">
        <v>0</v>
      </c>
      <c r="BJ99" s="48">
        <v>20</v>
      </c>
      <c r="BK99" s="49">
        <v>95.23809523809524</v>
      </c>
      <c r="BL99" s="48">
        <v>21</v>
      </c>
    </row>
    <row r="100" spans="1:64" ht="15">
      <c r="A100" s="64" t="s">
        <v>280</v>
      </c>
      <c r="B100" s="64" t="s">
        <v>213</v>
      </c>
      <c r="C100" s="65" t="s">
        <v>4635</v>
      </c>
      <c r="D100" s="66">
        <v>3</v>
      </c>
      <c r="E100" s="67" t="s">
        <v>132</v>
      </c>
      <c r="F100" s="68">
        <v>32</v>
      </c>
      <c r="G100" s="65"/>
      <c r="H100" s="69"/>
      <c r="I100" s="70"/>
      <c r="J100" s="70"/>
      <c r="K100" s="34" t="s">
        <v>65</v>
      </c>
      <c r="L100" s="77">
        <v>100</v>
      </c>
      <c r="M100" s="77"/>
      <c r="N100" s="72"/>
      <c r="O100" s="79" t="s">
        <v>485</v>
      </c>
      <c r="P100" s="81">
        <v>43487.53424768519</v>
      </c>
      <c r="Q100" s="79" t="s">
        <v>534</v>
      </c>
      <c r="R100" s="83" t="s">
        <v>670</v>
      </c>
      <c r="S100" s="79" t="s">
        <v>711</v>
      </c>
      <c r="T100" s="79" t="s">
        <v>757</v>
      </c>
      <c r="U100" s="79"/>
      <c r="V100" s="83" t="s">
        <v>910</v>
      </c>
      <c r="W100" s="81">
        <v>43487.53424768519</v>
      </c>
      <c r="X100" s="83" t="s">
        <v>1087</v>
      </c>
      <c r="Y100" s="79"/>
      <c r="Z100" s="79"/>
      <c r="AA100" s="85" t="s">
        <v>1335</v>
      </c>
      <c r="AB100" s="79"/>
      <c r="AC100" s="79" t="b">
        <v>0</v>
      </c>
      <c r="AD100" s="79">
        <v>1</v>
      </c>
      <c r="AE100" s="85" t="s">
        <v>1513</v>
      </c>
      <c r="AF100" s="79" t="b">
        <v>1</v>
      </c>
      <c r="AG100" s="79" t="s">
        <v>1518</v>
      </c>
      <c r="AH100" s="79"/>
      <c r="AI100" s="85" t="s">
        <v>1524</v>
      </c>
      <c r="AJ100" s="79" t="b">
        <v>0</v>
      </c>
      <c r="AK100" s="79">
        <v>0</v>
      </c>
      <c r="AL100" s="85" t="s">
        <v>1513</v>
      </c>
      <c r="AM100" s="79" t="s">
        <v>1530</v>
      </c>
      <c r="AN100" s="79" t="b">
        <v>0</v>
      </c>
      <c r="AO100" s="85" t="s">
        <v>1335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32</v>
      </c>
      <c r="BK100" s="49">
        <v>100</v>
      </c>
      <c r="BL100" s="48">
        <v>32</v>
      </c>
    </row>
    <row r="101" spans="1:64" ht="15">
      <c r="A101" s="64" t="s">
        <v>281</v>
      </c>
      <c r="B101" s="64" t="s">
        <v>282</v>
      </c>
      <c r="C101" s="65" t="s">
        <v>4635</v>
      </c>
      <c r="D101" s="66">
        <v>3</v>
      </c>
      <c r="E101" s="67" t="s">
        <v>132</v>
      </c>
      <c r="F101" s="68">
        <v>32</v>
      </c>
      <c r="G101" s="65"/>
      <c r="H101" s="69"/>
      <c r="I101" s="70"/>
      <c r="J101" s="70"/>
      <c r="K101" s="34" t="s">
        <v>66</v>
      </c>
      <c r="L101" s="77">
        <v>101</v>
      </c>
      <c r="M101" s="77"/>
      <c r="N101" s="72"/>
      <c r="O101" s="79" t="s">
        <v>485</v>
      </c>
      <c r="P101" s="81">
        <v>43487.4747337963</v>
      </c>
      <c r="Q101" s="79" t="s">
        <v>535</v>
      </c>
      <c r="R101" s="83" t="s">
        <v>671</v>
      </c>
      <c r="S101" s="79" t="s">
        <v>718</v>
      </c>
      <c r="T101" s="79" t="s">
        <v>758</v>
      </c>
      <c r="U101" s="79"/>
      <c r="V101" s="83" t="s">
        <v>911</v>
      </c>
      <c r="W101" s="81">
        <v>43487.4747337963</v>
      </c>
      <c r="X101" s="83" t="s">
        <v>1088</v>
      </c>
      <c r="Y101" s="79"/>
      <c r="Z101" s="79"/>
      <c r="AA101" s="85" t="s">
        <v>1336</v>
      </c>
      <c r="AB101" s="79"/>
      <c r="AC101" s="79" t="b">
        <v>0</v>
      </c>
      <c r="AD101" s="79">
        <v>7</v>
      </c>
      <c r="AE101" s="85" t="s">
        <v>1513</v>
      </c>
      <c r="AF101" s="79" t="b">
        <v>0</v>
      </c>
      <c r="AG101" s="79" t="s">
        <v>1518</v>
      </c>
      <c r="AH101" s="79"/>
      <c r="AI101" s="85" t="s">
        <v>1513</v>
      </c>
      <c r="AJ101" s="79" t="b">
        <v>0</v>
      </c>
      <c r="AK101" s="79">
        <v>8</v>
      </c>
      <c r="AL101" s="85" t="s">
        <v>1513</v>
      </c>
      <c r="AM101" s="79" t="s">
        <v>1530</v>
      </c>
      <c r="AN101" s="79" t="b">
        <v>0</v>
      </c>
      <c r="AO101" s="85" t="s">
        <v>1336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9</v>
      </c>
      <c r="BC101" s="78" t="str">
        <f>REPLACE(INDEX(GroupVertices[Group],MATCH(Edges[[#This Row],[Vertex 2]],GroupVertices[Vertex],0)),1,1,"")</f>
        <v>9</v>
      </c>
      <c r="BD101" s="48">
        <v>0</v>
      </c>
      <c r="BE101" s="49">
        <v>0</v>
      </c>
      <c r="BF101" s="48">
        <v>2</v>
      </c>
      <c r="BG101" s="49">
        <v>6.0606060606060606</v>
      </c>
      <c r="BH101" s="48">
        <v>0</v>
      </c>
      <c r="BI101" s="49">
        <v>0</v>
      </c>
      <c r="BJ101" s="48">
        <v>31</v>
      </c>
      <c r="BK101" s="49">
        <v>93.93939393939394</v>
      </c>
      <c r="BL101" s="48">
        <v>33</v>
      </c>
    </row>
    <row r="102" spans="1:64" ht="15">
      <c r="A102" s="64" t="s">
        <v>282</v>
      </c>
      <c r="B102" s="64" t="s">
        <v>281</v>
      </c>
      <c r="C102" s="65" t="s">
        <v>4635</v>
      </c>
      <c r="D102" s="66">
        <v>3</v>
      </c>
      <c r="E102" s="67" t="s">
        <v>132</v>
      </c>
      <c r="F102" s="68">
        <v>32</v>
      </c>
      <c r="G102" s="65"/>
      <c r="H102" s="69"/>
      <c r="I102" s="70"/>
      <c r="J102" s="70"/>
      <c r="K102" s="34" t="s">
        <v>66</v>
      </c>
      <c r="L102" s="77">
        <v>102</v>
      </c>
      <c r="M102" s="77"/>
      <c r="N102" s="72"/>
      <c r="O102" s="79" t="s">
        <v>485</v>
      </c>
      <c r="P102" s="81">
        <v>43487.53710648148</v>
      </c>
      <c r="Q102" s="79" t="s">
        <v>512</v>
      </c>
      <c r="R102" s="79"/>
      <c r="S102" s="79"/>
      <c r="T102" s="79"/>
      <c r="U102" s="79"/>
      <c r="V102" s="83" t="s">
        <v>912</v>
      </c>
      <c r="W102" s="81">
        <v>43487.53710648148</v>
      </c>
      <c r="X102" s="83" t="s">
        <v>1089</v>
      </c>
      <c r="Y102" s="79"/>
      <c r="Z102" s="79"/>
      <c r="AA102" s="85" t="s">
        <v>1337</v>
      </c>
      <c r="AB102" s="79"/>
      <c r="AC102" s="79" t="b">
        <v>0</v>
      </c>
      <c r="AD102" s="79">
        <v>0</v>
      </c>
      <c r="AE102" s="85" t="s">
        <v>1513</v>
      </c>
      <c r="AF102" s="79" t="b">
        <v>0</v>
      </c>
      <c r="AG102" s="79" t="s">
        <v>1518</v>
      </c>
      <c r="AH102" s="79"/>
      <c r="AI102" s="85" t="s">
        <v>1513</v>
      </c>
      <c r="AJ102" s="79" t="b">
        <v>0</v>
      </c>
      <c r="AK102" s="79">
        <v>8</v>
      </c>
      <c r="AL102" s="85" t="s">
        <v>1336</v>
      </c>
      <c r="AM102" s="79" t="s">
        <v>1532</v>
      </c>
      <c r="AN102" s="79" t="b">
        <v>0</v>
      </c>
      <c r="AO102" s="85" t="s">
        <v>1336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9</v>
      </c>
      <c r="BC102" s="78" t="str">
        <f>REPLACE(INDEX(GroupVertices[Group],MATCH(Edges[[#This Row],[Vertex 2]],GroupVertices[Vertex],0)),1,1,"")</f>
        <v>9</v>
      </c>
      <c r="BD102" s="48">
        <v>0</v>
      </c>
      <c r="BE102" s="49">
        <v>0</v>
      </c>
      <c r="BF102" s="48">
        <v>1</v>
      </c>
      <c r="BG102" s="49">
        <v>4.545454545454546</v>
      </c>
      <c r="BH102" s="48">
        <v>0</v>
      </c>
      <c r="BI102" s="49">
        <v>0</v>
      </c>
      <c r="BJ102" s="48">
        <v>21</v>
      </c>
      <c r="BK102" s="49">
        <v>95.45454545454545</v>
      </c>
      <c r="BL102" s="48">
        <v>22</v>
      </c>
    </row>
    <row r="103" spans="1:64" ht="15">
      <c r="A103" s="64" t="s">
        <v>283</v>
      </c>
      <c r="B103" s="64" t="s">
        <v>410</v>
      </c>
      <c r="C103" s="65" t="s">
        <v>4635</v>
      </c>
      <c r="D103" s="66">
        <v>3</v>
      </c>
      <c r="E103" s="67" t="s">
        <v>132</v>
      </c>
      <c r="F103" s="68">
        <v>32</v>
      </c>
      <c r="G103" s="65"/>
      <c r="H103" s="69"/>
      <c r="I103" s="70"/>
      <c r="J103" s="70"/>
      <c r="K103" s="34" t="s">
        <v>65</v>
      </c>
      <c r="L103" s="77">
        <v>103</v>
      </c>
      <c r="M103" s="77"/>
      <c r="N103" s="72"/>
      <c r="O103" s="79" t="s">
        <v>485</v>
      </c>
      <c r="P103" s="81">
        <v>43487.538194444445</v>
      </c>
      <c r="Q103" s="79" t="s">
        <v>494</v>
      </c>
      <c r="R103" s="79"/>
      <c r="S103" s="79"/>
      <c r="T103" s="79" t="s">
        <v>741</v>
      </c>
      <c r="U103" s="79"/>
      <c r="V103" s="83" t="s">
        <v>913</v>
      </c>
      <c r="W103" s="81">
        <v>43487.538194444445</v>
      </c>
      <c r="X103" s="83" t="s">
        <v>1090</v>
      </c>
      <c r="Y103" s="79"/>
      <c r="Z103" s="79"/>
      <c r="AA103" s="85" t="s">
        <v>1338</v>
      </c>
      <c r="AB103" s="79"/>
      <c r="AC103" s="79" t="b">
        <v>0</v>
      </c>
      <c r="AD103" s="79">
        <v>0</v>
      </c>
      <c r="AE103" s="85" t="s">
        <v>1513</v>
      </c>
      <c r="AF103" s="79" t="b">
        <v>0</v>
      </c>
      <c r="AG103" s="79" t="s">
        <v>1517</v>
      </c>
      <c r="AH103" s="79"/>
      <c r="AI103" s="85" t="s">
        <v>1513</v>
      </c>
      <c r="AJ103" s="79" t="b">
        <v>0</v>
      </c>
      <c r="AK103" s="79">
        <v>250</v>
      </c>
      <c r="AL103" s="85" t="s">
        <v>1509</v>
      </c>
      <c r="AM103" s="79" t="s">
        <v>1537</v>
      </c>
      <c r="AN103" s="79" t="b">
        <v>0</v>
      </c>
      <c r="AO103" s="85" t="s">
        <v>1509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4.545454545454546</v>
      </c>
      <c r="BF103" s="48">
        <v>0</v>
      </c>
      <c r="BG103" s="49">
        <v>0</v>
      </c>
      <c r="BH103" s="48">
        <v>0</v>
      </c>
      <c r="BI103" s="49">
        <v>0</v>
      </c>
      <c r="BJ103" s="48">
        <v>21</v>
      </c>
      <c r="BK103" s="49">
        <v>95.45454545454545</v>
      </c>
      <c r="BL103" s="48">
        <v>22</v>
      </c>
    </row>
    <row r="104" spans="1:64" ht="15">
      <c r="A104" s="64" t="s">
        <v>284</v>
      </c>
      <c r="B104" s="64" t="s">
        <v>322</v>
      </c>
      <c r="C104" s="65" t="s">
        <v>4636</v>
      </c>
      <c r="D104" s="66">
        <v>10</v>
      </c>
      <c r="E104" s="67" t="s">
        <v>136</v>
      </c>
      <c r="F104" s="68">
        <v>28.75</v>
      </c>
      <c r="G104" s="65"/>
      <c r="H104" s="69"/>
      <c r="I104" s="70"/>
      <c r="J104" s="70"/>
      <c r="K104" s="34" t="s">
        <v>65</v>
      </c>
      <c r="L104" s="77">
        <v>104</v>
      </c>
      <c r="M104" s="77"/>
      <c r="N104" s="72"/>
      <c r="O104" s="79" t="s">
        <v>485</v>
      </c>
      <c r="P104" s="81">
        <v>43487.52954861111</v>
      </c>
      <c r="Q104" s="79" t="s">
        <v>536</v>
      </c>
      <c r="R104" s="79"/>
      <c r="S104" s="79"/>
      <c r="T104" s="79" t="s">
        <v>759</v>
      </c>
      <c r="U104" s="79"/>
      <c r="V104" s="83" t="s">
        <v>870</v>
      </c>
      <c r="W104" s="81">
        <v>43487.52954861111</v>
      </c>
      <c r="X104" s="83" t="s">
        <v>1091</v>
      </c>
      <c r="Y104" s="79"/>
      <c r="Z104" s="79"/>
      <c r="AA104" s="85" t="s">
        <v>1339</v>
      </c>
      <c r="AB104" s="79"/>
      <c r="AC104" s="79" t="b">
        <v>0</v>
      </c>
      <c r="AD104" s="79">
        <v>0</v>
      </c>
      <c r="AE104" s="85" t="s">
        <v>1513</v>
      </c>
      <c r="AF104" s="79" t="b">
        <v>0</v>
      </c>
      <c r="AG104" s="79" t="s">
        <v>1518</v>
      </c>
      <c r="AH104" s="79"/>
      <c r="AI104" s="85" t="s">
        <v>1513</v>
      </c>
      <c r="AJ104" s="79" t="b">
        <v>0</v>
      </c>
      <c r="AK104" s="79">
        <v>1</v>
      </c>
      <c r="AL104" s="85" t="s">
        <v>1383</v>
      </c>
      <c r="AM104" s="79" t="s">
        <v>1532</v>
      </c>
      <c r="AN104" s="79" t="b">
        <v>0</v>
      </c>
      <c r="AO104" s="85" t="s">
        <v>1383</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18</v>
      </c>
      <c r="BK104" s="49">
        <v>100</v>
      </c>
      <c r="BL104" s="48">
        <v>18</v>
      </c>
    </row>
    <row r="105" spans="1:64" ht="15">
      <c r="A105" s="64" t="s">
        <v>284</v>
      </c>
      <c r="B105" s="64" t="s">
        <v>322</v>
      </c>
      <c r="C105" s="65" t="s">
        <v>4636</v>
      </c>
      <c r="D105" s="66">
        <v>10</v>
      </c>
      <c r="E105" s="67" t="s">
        <v>136</v>
      </c>
      <c r="F105" s="68">
        <v>28.75</v>
      </c>
      <c r="G105" s="65"/>
      <c r="H105" s="69"/>
      <c r="I105" s="70"/>
      <c r="J105" s="70"/>
      <c r="K105" s="34" t="s">
        <v>65</v>
      </c>
      <c r="L105" s="77">
        <v>105</v>
      </c>
      <c r="M105" s="77"/>
      <c r="N105" s="72"/>
      <c r="O105" s="79" t="s">
        <v>485</v>
      </c>
      <c r="P105" s="81">
        <v>43487.53863425926</v>
      </c>
      <c r="Q105" s="79" t="s">
        <v>537</v>
      </c>
      <c r="R105" s="83" t="s">
        <v>672</v>
      </c>
      <c r="S105" s="79" t="s">
        <v>708</v>
      </c>
      <c r="T105" s="79" t="s">
        <v>760</v>
      </c>
      <c r="U105" s="79"/>
      <c r="V105" s="83" t="s">
        <v>870</v>
      </c>
      <c r="W105" s="81">
        <v>43487.53863425926</v>
      </c>
      <c r="X105" s="83" t="s">
        <v>1092</v>
      </c>
      <c r="Y105" s="79"/>
      <c r="Z105" s="79"/>
      <c r="AA105" s="85" t="s">
        <v>1340</v>
      </c>
      <c r="AB105" s="79"/>
      <c r="AC105" s="79" t="b">
        <v>0</v>
      </c>
      <c r="AD105" s="79">
        <v>0</v>
      </c>
      <c r="AE105" s="85" t="s">
        <v>1513</v>
      </c>
      <c r="AF105" s="79" t="b">
        <v>0</v>
      </c>
      <c r="AG105" s="79" t="s">
        <v>1517</v>
      </c>
      <c r="AH105" s="79"/>
      <c r="AI105" s="85" t="s">
        <v>1513</v>
      </c>
      <c r="AJ105" s="79" t="b">
        <v>0</v>
      </c>
      <c r="AK105" s="79">
        <v>1</v>
      </c>
      <c r="AL105" s="85" t="s">
        <v>1384</v>
      </c>
      <c r="AM105" s="79" t="s">
        <v>1532</v>
      </c>
      <c r="AN105" s="79" t="b">
        <v>0</v>
      </c>
      <c r="AO105" s="85" t="s">
        <v>1384</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3</v>
      </c>
      <c r="BD105" s="48">
        <v>0</v>
      </c>
      <c r="BE105" s="49">
        <v>0</v>
      </c>
      <c r="BF105" s="48">
        <v>0</v>
      </c>
      <c r="BG105" s="49">
        <v>0</v>
      </c>
      <c r="BH105" s="48">
        <v>0</v>
      </c>
      <c r="BI105" s="49">
        <v>0</v>
      </c>
      <c r="BJ105" s="48">
        <v>16</v>
      </c>
      <c r="BK105" s="49">
        <v>100</v>
      </c>
      <c r="BL105" s="48">
        <v>16</v>
      </c>
    </row>
    <row r="106" spans="1:64" ht="15">
      <c r="A106" s="64" t="s">
        <v>285</v>
      </c>
      <c r="B106" s="64" t="s">
        <v>296</v>
      </c>
      <c r="C106" s="65" t="s">
        <v>4635</v>
      </c>
      <c r="D106" s="66">
        <v>3</v>
      </c>
      <c r="E106" s="67" t="s">
        <v>132</v>
      </c>
      <c r="F106" s="68">
        <v>32</v>
      </c>
      <c r="G106" s="65"/>
      <c r="H106" s="69"/>
      <c r="I106" s="70"/>
      <c r="J106" s="70"/>
      <c r="K106" s="34" t="s">
        <v>65</v>
      </c>
      <c r="L106" s="77">
        <v>106</v>
      </c>
      <c r="M106" s="77"/>
      <c r="N106" s="72"/>
      <c r="O106" s="79" t="s">
        <v>485</v>
      </c>
      <c r="P106" s="81">
        <v>43487.53871527778</v>
      </c>
      <c r="Q106" s="79" t="s">
        <v>538</v>
      </c>
      <c r="R106" s="79"/>
      <c r="S106" s="79"/>
      <c r="T106" s="79" t="s">
        <v>761</v>
      </c>
      <c r="U106" s="79"/>
      <c r="V106" s="83" t="s">
        <v>914</v>
      </c>
      <c r="W106" s="81">
        <v>43487.53871527778</v>
      </c>
      <c r="X106" s="83" t="s">
        <v>1093</v>
      </c>
      <c r="Y106" s="79"/>
      <c r="Z106" s="79"/>
      <c r="AA106" s="85" t="s">
        <v>1341</v>
      </c>
      <c r="AB106" s="79"/>
      <c r="AC106" s="79" t="b">
        <v>0</v>
      </c>
      <c r="AD106" s="79">
        <v>0</v>
      </c>
      <c r="AE106" s="85" t="s">
        <v>1513</v>
      </c>
      <c r="AF106" s="79" t="b">
        <v>0</v>
      </c>
      <c r="AG106" s="79" t="s">
        <v>1521</v>
      </c>
      <c r="AH106" s="79"/>
      <c r="AI106" s="85" t="s">
        <v>1513</v>
      </c>
      <c r="AJ106" s="79" t="b">
        <v>0</v>
      </c>
      <c r="AK106" s="79">
        <v>3</v>
      </c>
      <c r="AL106" s="85" t="s">
        <v>1352</v>
      </c>
      <c r="AM106" s="79" t="s">
        <v>1532</v>
      </c>
      <c r="AN106" s="79" t="b">
        <v>0</v>
      </c>
      <c r="AO106" s="85" t="s">
        <v>1352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16</v>
      </c>
      <c r="BC106" s="78" t="str">
        <f>REPLACE(INDEX(GroupVertices[Group],MATCH(Edges[[#This Row],[Vertex 2]],GroupVertices[Vertex],0)),1,1,"")</f>
        <v>16</v>
      </c>
      <c r="BD106" s="48">
        <v>0</v>
      </c>
      <c r="BE106" s="49">
        <v>0</v>
      </c>
      <c r="BF106" s="48">
        <v>0</v>
      </c>
      <c r="BG106" s="49">
        <v>0</v>
      </c>
      <c r="BH106" s="48">
        <v>0</v>
      </c>
      <c r="BI106" s="49">
        <v>0</v>
      </c>
      <c r="BJ106" s="48">
        <v>12</v>
      </c>
      <c r="BK106" s="49">
        <v>100</v>
      </c>
      <c r="BL106" s="48">
        <v>12</v>
      </c>
    </row>
    <row r="107" spans="1:64" ht="15">
      <c r="A107" s="64" t="s">
        <v>286</v>
      </c>
      <c r="B107" s="64" t="s">
        <v>410</v>
      </c>
      <c r="C107" s="65" t="s">
        <v>4635</v>
      </c>
      <c r="D107" s="66">
        <v>3</v>
      </c>
      <c r="E107" s="67" t="s">
        <v>132</v>
      </c>
      <c r="F107" s="68">
        <v>32</v>
      </c>
      <c r="G107" s="65"/>
      <c r="H107" s="69"/>
      <c r="I107" s="70"/>
      <c r="J107" s="70"/>
      <c r="K107" s="34" t="s">
        <v>65</v>
      </c>
      <c r="L107" s="77">
        <v>107</v>
      </c>
      <c r="M107" s="77"/>
      <c r="N107" s="72"/>
      <c r="O107" s="79" t="s">
        <v>485</v>
      </c>
      <c r="P107" s="81">
        <v>43487.54025462963</v>
      </c>
      <c r="Q107" s="79" t="s">
        <v>494</v>
      </c>
      <c r="R107" s="79"/>
      <c r="S107" s="79"/>
      <c r="T107" s="79" t="s">
        <v>741</v>
      </c>
      <c r="U107" s="79"/>
      <c r="V107" s="83" t="s">
        <v>915</v>
      </c>
      <c r="W107" s="81">
        <v>43487.54025462963</v>
      </c>
      <c r="X107" s="83" t="s">
        <v>1094</v>
      </c>
      <c r="Y107" s="79"/>
      <c r="Z107" s="79"/>
      <c r="AA107" s="85" t="s">
        <v>1342</v>
      </c>
      <c r="AB107" s="79"/>
      <c r="AC107" s="79" t="b">
        <v>0</v>
      </c>
      <c r="AD107" s="79">
        <v>0</v>
      </c>
      <c r="AE107" s="85" t="s">
        <v>1513</v>
      </c>
      <c r="AF107" s="79" t="b">
        <v>0</v>
      </c>
      <c r="AG107" s="79" t="s">
        <v>1517</v>
      </c>
      <c r="AH107" s="79"/>
      <c r="AI107" s="85" t="s">
        <v>1513</v>
      </c>
      <c r="AJ107" s="79" t="b">
        <v>0</v>
      </c>
      <c r="AK107" s="79">
        <v>250</v>
      </c>
      <c r="AL107" s="85" t="s">
        <v>1509</v>
      </c>
      <c r="AM107" s="79" t="s">
        <v>1532</v>
      </c>
      <c r="AN107" s="79" t="b">
        <v>0</v>
      </c>
      <c r="AO107" s="85" t="s">
        <v>1509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4.545454545454546</v>
      </c>
      <c r="BF107" s="48">
        <v>0</v>
      </c>
      <c r="BG107" s="49">
        <v>0</v>
      </c>
      <c r="BH107" s="48">
        <v>0</v>
      </c>
      <c r="BI107" s="49">
        <v>0</v>
      </c>
      <c r="BJ107" s="48">
        <v>21</v>
      </c>
      <c r="BK107" s="49">
        <v>95.45454545454545</v>
      </c>
      <c r="BL107" s="48">
        <v>22</v>
      </c>
    </row>
    <row r="108" spans="1:64" ht="15">
      <c r="A108" s="64" t="s">
        <v>287</v>
      </c>
      <c r="B108" s="64" t="s">
        <v>287</v>
      </c>
      <c r="C108" s="65" t="s">
        <v>4635</v>
      </c>
      <c r="D108" s="66">
        <v>3</v>
      </c>
      <c r="E108" s="67" t="s">
        <v>132</v>
      </c>
      <c r="F108" s="68">
        <v>32</v>
      </c>
      <c r="G108" s="65"/>
      <c r="H108" s="69"/>
      <c r="I108" s="70"/>
      <c r="J108" s="70"/>
      <c r="K108" s="34" t="s">
        <v>65</v>
      </c>
      <c r="L108" s="77">
        <v>108</v>
      </c>
      <c r="M108" s="77"/>
      <c r="N108" s="72"/>
      <c r="O108" s="79" t="s">
        <v>176</v>
      </c>
      <c r="P108" s="81">
        <v>43487.541400462964</v>
      </c>
      <c r="Q108" s="79" t="s">
        <v>539</v>
      </c>
      <c r="R108" s="83" t="s">
        <v>673</v>
      </c>
      <c r="S108" s="79" t="s">
        <v>711</v>
      </c>
      <c r="T108" s="79" t="s">
        <v>738</v>
      </c>
      <c r="U108" s="79"/>
      <c r="V108" s="83" t="s">
        <v>916</v>
      </c>
      <c r="W108" s="81">
        <v>43487.541400462964</v>
      </c>
      <c r="X108" s="83" t="s">
        <v>1095</v>
      </c>
      <c r="Y108" s="79"/>
      <c r="Z108" s="79"/>
      <c r="AA108" s="85" t="s">
        <v>1343</v>
      </c>
      <c r="AB108" s="79"/>
      <c r="AC108" s="79" t="b">
        <v>0</v>
      </c>
      <c r="AD108" s="79">
        <v>0</v>
      </c>
      <c r="AE108" s="85" t="s">
        <v>1513</v>
      </c>
      <c r="AF108" s="79" t="b">
        <v>1</v>
      </c>
      <c r="AG108" s="79" t="s">
        <v>1517</v>
      </c>
      <c r="AH108" s="79"/>
      <c r="AI108" s="85" t="s">
        <v>1525</v>
      </c>
      <c r="AJ108" s="79" t="b">
        <v>0</v>
      </c>
      <c r="AK108" s="79">
        <v>0</v>
      </c>
      <c r="AL108" s="85" t="s">
        <v>1513</v>
      </c>
      <c r="AM108" s="79" t="s">
        <v>1532</v>
      </c>
      <c r="AN108" s="79" t="b">
        <v>0</v>
      </c>
      <c r="AO108" s="85" t="s">
        <v>1343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6</v>
      </c>
      <c r="BC108" s="78" t="str">
        <f>REPLACE(INDEX(GroupVertices[Group],MATCH(Edges[[#This Row],[Vertex 2]],GroupVertices[Vertex],0)),1,1,"")</f>
        <v>6</v>
      </c>
      <c r="BD108" s="48">
        <v>0</v>
      </c>
      <c r="BE108" s="49">
        <v>0</v>
      </c>
      <c r="BF108" s="48">
        <v>0</v>
      </c>
      <c r="BG108" s="49">
        <v>0</v>
      </c>
      <c r="BH108" s="48">
        <v>0</v>
      </c>
      <c r="BI108" s="49">
        <v>0</v>
      </c>
      <c r="BJ108" s="48">
        <v>4</v>
      </c>
      <c r="BK108" s="49">
        <v>100</v>
      </c>
      <c r="BL108" s="48">
        <v>4</v>
      </c>
    </row>
    <row r="109" spans="1:64" ht="15">
      <c r="A109" s="64" t="s">
        <v>288</v>
      </c>
      <c r="B109" s="64" t="s">
        <v>281</v>
      </c>
      <c r="C109" s="65" t="s">
        <v>4635</v>
      </c>
      <c r="D109" s="66">
        <v>3</v>
      </c>
      <c r="E109" s="67" t="s">
        <v>132</v>
      </c>
      <c r="F109" s="68">
        <v>32</v>
      </c>
      <c r="G109" s="65"/>
      <c r="H109" s="69"/>
      <c r="I109" s="70"/>
      <c r="J109" s="70"/>
      <c r="K109" s="34" t="s">
        <v>65</v>
      </c>
      <c r="L109" s="77">
        <v>109</v>
      </c>
      <c r="M109" s="77"/>
      <c r="N109" s="72"/>
      <c r="O109" s="79" t="s">
        <v>485</v>
      </c>
      <c r="P109" s="81">
        <v>43487.54392361111</v>
      </c>
      <c r="Q109" s="79" t="s">
        <v>512</v>
      </c>
      <c r="R109" s="79"/>
      <c r="S109" s="79"/>
      <c r="T109" s="79"/>
      <c r="U109" s="79"/>
      <c r="V109" s="83" t="s">
        <v>917</v>
      </c>
      <c r="W109" s="81">
        <v>43487.54392361111</v>
      </c>
      <c r="X109" s="83" t="s">
        <v>1096</v>
      </c>
      <c r="Y109" s="79"/>
      <c r="Z109" s="79"/>
      <c r="AA109" s="85" t="s">
        <v>1344</v>
      </c>
      <c r="AB109" s="79"/>
      <c r="AC109" s="79" t="b">
        <v>0</v>
      </c>
      <c r="AD109" s="79">
        <v>0</v>
      </c>
      <c r="AE109" s="85" t="s">
        <v>1513</v>
      </c>
      <c r="AF109" s="79" t="b">
        <v>0</v>
      </c>
      <c r="AG109" s="79" t="s">
        <v>1518</v>
      </c>
      <c r="AH109" s="79"/>
      <c r="AI109" s="85" t="s">
        <v>1513</v>
      </c>
      <c r="AJ109" s="79" t="b">
        <v>0</v>
      </c>
      <c r="AK109" s="79">
        <v>8</v>
      </c>
      <c r="AL109" s="85" t="s">
        <v>1336</v>
      </c>
      <c r="AM109" s="79" t="s">
        <v>1529</v>
      </c>
      <c r="AN109" s="79" t="b">
        <v>0</v>
      </c>
      <c r="AO109" s="85" t="s">
        <v>1336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9</v>
      </c>
      <c r="BC109" s="78" t="str">
        <f>REPLACE(INDEX(GroupVertices[Group],MATCH(Edges[[#This Row],[Vertex 2]],GroupVertices[Vertex],0)),1,1,"")</f>
        <v>9</v>
      </c>
      <c r="BD109" s="48">
        <v>0</v>
      </c>
      <c r="BE109" s="49">
        <v>0</v>
      </c>
      <c r="BF109" s="48">
        <v>1</v>
      </c>
      <c r="BG109" s="49">
        <v>4.545454545454546</v>
      </c>
      <c r="BH109" s="48">
        <v>0</v>
      </c>
      <c r="BI109" s="49">
        <v>0</v>
      </c>
      <c r="BJ109" s="48">
        <v>21</v>
      </c>
      <c r="BK109" s="49">
        <v>95.45454545454545</v>
      </c>
      <c r="BL109" s="48">
        <v>22</v>
      </c>
    </row>
    <row r="110" spans="1:64" ht="15">
      <c r="A110" s="64" t="s">
        <v>289</v>
      </c>
      <c r="B110" s="64" t="s">
        <v>289</v>
      </c>
      <c r="C110" s="65" t="s">
        <v>4635</v>
      </c>
      <c r="D110" s="66">
        <v>3</v>
      </c>
      <c r="E110" s="67" t="s">
        <v>132</v>
      </c>
      <c r="F110" s="68">
        <v>32</v>
      </c>
      <c r="G110" s="65"/>
      <c r="H110" s="69"/>
      <c r="I110" s="70"/>
      <c r="J110" s="70"/>
      <c r="K110" s="34" t="s">
        <v>65</v>
      </c>
      <c r="L110" s="77">
        <v>110</v>
      </c>
      <c r="M110" s="77"/>
      <c r="N110" s="72"/>
      <c r="O110" s="79" t="s">
        <v>176</v>
      </c>
      <c r="P110" s="81">
        <v>43487.38517361111</v>
      </c>
      <c r="Q110" s="79" t="s">
        <v>540</v>
      </c>
      <c r="R110" s="79"/>
      <c r="S110" s="79"/>
      <c r="T110" s="79" t="s">
        <v>742</v>
      </c>
      <c r="U110" s="83" t="s">
        <v>816</v>
      </c>
      <c r="V110" s="83" t="s">
        <v>816</v>
      </c>
      <c r="W110" s="81">
        <v>43487.38517361111</v>
      </c>
      <c r="X110" s="83" t="s">
        <v>1097</v>
      </c>
      <c r="Y110" s="79"/>
      <c r="Z110" s="79"/>
      <c r="AA110" s="85" t="s">
        <v>1345</v>
      </c>
      <c r="AB110" s="79"/>
      <c r="AC110" s="79" t="b">
        <v>0</v>
      </c>
      <c r="AD110" s="79">
        <v>25</v>
      </c>
      <c r="AE110" s="85" t="s">
        <v>1513</v>
      </c>
      <c r="AF110" s="79" t="b">
        <v>0</v>
      </c>
      <c r="AG110" s="79" t="s">
        <v>1518</v>
      </c>
      <c r="AH110" s="79"/>
      <c r="AI110" s="85" t="s">
        <v>1513</v>
      </c>
      <c r="AJ110" s="79" t="b">
        <v>0</v>
      </c>
      <c r="AK110" s="79">
        <v>4</v>
      </c>
      <c r="AL110" s="85" t="s">
        <v>1513</v>
      </c>
      <c r="AM110" s="79" t="s">
        <v>1532</v>
      </c>
      <c r="AN110" s="79" t="b">
        <v>0</v>
      </c>
      <c r="AO110" s="85" t="s">
        <v>1345</v>
      </c>
      <c r="AP110" s="79" t="s">
        <v>1550</v>
      </c>
      <c r="AQ110" s="79">
        <v>0</v>
      </c>
      <c r="AR110" s="79">
        <v>0</v>
      </c>
      <c r="AS110" s="79"/>
      <c r="AT110" s="79"/>
      <c r="AU110" s="79"/>
      <c r="AV110" s="79"/>
      <c r="AW110" s="79"/>
      <c r="AX110" s="79"/>
      <c r="AY110" s="79"/>
      <c r="AZ110" s="79"/>
      <c r="BA110">
        <v>1</v>
      </c>
      <c r="BB110" s="78" t="str">
        <f>REPLACE(INDEX(GroupVertices[Group],MATCH(Edges[[#This Row],[Vertex 1]],GroupVertices[Vertex],0)),1,1,"")</f>
        <v>17</v>
      </c>
      <c r="BC110" s="78" t="str">
        <f>REPLACE(INDEX(GroupVertices[Group],MATCH(Edges[[#This Row],[Vertex 2]],GroupVertices[Vertex],0)),1,1,"")</f>
        <v>17</v>
      </c>
      <c r="BD110" s="48">
        <v>2</v>
      </c>
      <c r="BE110" s="49">
        <v>6.666666666666667</v>
      </c>
      <c r="BF110" s="48">
        <v>0</v>
      </c>
      <c r="BG110" s="49">
        <v>0</v>
      </c>
      <c r="BH110" s="48">
        <v>0</v>
      </c>
      <c r="BI110" s="49">
        <v>0</v>
      </c>
      <c r="BJ110" s="48">
        <v>28</v>
      </c>
      <c r="BK110" s="49">
        <v>93.33333333333333</v>
      </c>
      <c r="BL110" s="48">
        <v>30</v>
      </c>
    </row>
    <row r="111" spans="1:64" ht="15">
      <c r="A111" s="64" t="s">
        <v>290</v>
      </c>
      <c r="B111" s="64" t="s">
        <v>289</v>
      </c>
      <c r="C111" s="65" t="s">
        <v>4635</v>
      </c>
      <c r="D111" s="66">
        <v>3</v>
      </c>
      <c r="E111" s="67" t="s">
        <v>132</v>
      </c>
      <c r="F111" s="68">
        <v>32</v>
      </c>
      <c r="G111" s="65"/>
      <c r="H111" s="69"/>
      <c r="I111" s="70"/>
      <c r="J111" s="70"/>
      <c r="K111" s="34" t="s">
        <v>65</v>
      </c>
      <c r="L111" s="77">
        <v>111</v>
      </c>
      <c r="M111" s="77"/>
      <c r="N111" s="72"/>
      <c r="O111" s="79" t="s">
        <v>485</v>
      </c>
      <c r="P111" s="81">
        <v>43487.54399305556</v>
      </c>
      <c r="Q111" s="79" t="s">
        <v>497</v>
      </c>
      <c r="R111" s="79"/>
      <c r="S111" s="79"/>
      <c r="T111" s="79" t="s">
        <v>742</v>
      </c>
      <c r="U111" s="79"/>
      <c r="V111" s="83" t="s">
        <v>918</v>
      </c>
      <c r="W111" s="81">
        <v>43487.54399305556</v>
      </c>
      <c r="X111" s="83" t="s">
        <v>1098</v>
      </c>
      <c r="Y111" s="79"/>
      <c r="Z111" s="79"/>
      <c r="AA111" s="85" t="s">
        <v>1346</v>
      </c>
      <c r="AB111" s="79"/>
      <c r="AC111" s="79" t="b">
        <v>0</v>
      </c>
      <c r="AD111" s="79">
        <v>0</v>
      </c>
      <c r="AE111" s="85" t="s">
        <v>1513</v>
      </c>
      <c r="AF111" s="79" t="b">
        <v>0</v>
      </c>
      <c r="AG111" s="79" t="s">
        <v>1518</v>
      </c>
      <c r="AH111" s="79"/>
      <c r="AI111" s="85" t="s">
        <v>1513</v>
      </c>
      <c r="AJ111" s="79" t="b">
        <v>0</v>
      </c>
      <c r="AK111" s="79">
        <v>4</v>
      </c>
      <c r="AL111" s="85" t="s">
        <v>1345</v>
      </c>
      <c r="AM111" s="79" t="s">
        <v>1529</v>
      </c>
      <c r="AN111" s="79" t="b">
        <v>0</v>
      </c>
      <c r="AO111" s="85" t="s">
        <v>1345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17</v>
      </c>
      <c r="BC111" s="78" t="str">
        <f>REPLACE(INDEX(GroupVertices[Group],MATCH(Edges[[#This Row],[Vertex 2]],GroupVertices[Vertex],0)),1,1,"")</f>
        <v>17</v>
      </c>
      <c r="BD111" s="48">
        <v>1</v>
      </c>
      <c r="BE111" s="49">
        <v>4.545454545454546</v>
      </c>
      <c r="BF111" s="48">
        <v>0</v>
      </c>
      <c r="BG111" s="49">
        <v>0</v>
      </c>
      <c r="BH111" s="48">
        <v>0</v>
      </c>
      <c r="BI111" s="49">
        <v>0</v>
      </c>
      <c r="BJ111" s="48">
        <v>21</v>
      </c>
      <c r="BK111" s="49">
        <v>95.45454545454545</v>
      </c>
      <c r="BL111" s="48">
        <v>22</v>
      </c>
    </row>
    <row r="112" spans="1:64" ht="15">
      <c r="A112" s="64" t="s">
        <v>291</v>
      </c>
      <c r="B112" s="64" t="s">
        <v>291</v>
      </c>
      <c r="C112" s="65" t="s">
        <v>4635</v>
      </c>
      <c r="D112" s="66">
        <v>3</v>
      </c>
      <c r="E112" s="67" t="s">
        <v>132</v>
      </c>
      <c r="F112" s="68">
        <v>32</v>
      </c>
      <c r="G112" s="65"/>
      <c r="H112" s="69"/>
      <c r="I112" s="70"/>
      <c r="J112" s="70"/>
      <c r="K112" s="34" t="s">
        <v>65</v>
      </c>
      <c r="L112" s="77">
        <v>112</v>
      </c>
      <c r="M112" s="77"/>
      <c r="N112" s="72"/>
      <c r="O112" s="79" t="s">
        <v>176</v>
      </c>
      <c r="P112" s="81">
        <v>43487.54479166667</v>
      </c>
      <c r="Q112" s="79" t="s">
        <v>541</v>
      </c>
      <c r="R112" s="83" t="s">
        <v>674</v>
      </c>
      <c r="S112" s="79" t="s">
        <v>719</v>
      </c>
      <c r="T112" s="79" t="s">
        <v>762</v>
      </c>
      <c r="U112" s="79"/>
      <c r="V112" s="83" t="s">
        <v>919</v>
      </c>
      <c r="W112" s="81">
        <v>43487.54479166667</v>
      </c>
      <c r="X112" s="83" t="s">
        <v>1099</v>
      </c>
      <c r="Y112" s="79"/>
      <c r="Z112" s="79"/>
      <c r="AA112" s="85" t="s">
        <v>1347</v>
      </c>
      <c r="AB112" s="79"/>
      <c r="AC112" s="79" t="b">
        <v>0</v>
      </c>
      <c r="AD112" s="79">
        <v>0</v>
      </c>
      <c r="AE112" s="85" t="s">
        <v>1513</v>
      </c>
      <c r="AF112" s="79" t="b">
        <v>0</v>
      </c>
      <c r="AG112" s="79" t="s">
        <v>1520</v>
      </c>
      <c r="AH112" s="79"/>
      <c r="AI112" s="85" t="s">
        <v>1513</v>
      </c>
      <c r="AJ112" s="79" t="b">
        <v>0</v>
      </c>
      <c r="AK112" s="79">
        <v>0</v>
      </c>
      <c r="AL112" s="85" t="s">
        <v>1513</v>
      </c>
      <c r="AM112" s="79" t="s">
        <v>1538</v>
      </c>
      <c r="AN112" s="79" t="b">
        <v>0</v>
      </c>
      <c r="AO112" s="85" t="s">
        <v>1347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6</v>
      </c>
      <c r="BC112" s="78" t="str">
        <f>REPLACE(INDEX(GroupVertices[Group],MATCH(Edges[[#This Row],[Vertex 2]],GroupVertices[Vertex],0)),1,1,"")</f>
        <v>6</v>
      </c>
      <c r="BD112" s="48">
        <v>0</v>
      </c>
      <c r="BE112" s="49">
        <v>0</v>
      </c>
      <c r="BF112" s="48">
        <v>0</v>
      </c>
      <c r="BG112" s="49">
        <v>0</v>
      </c>
      <c r="BH112" s="48">
        <v>0</v>
      </c>
      <c r="BI112" s="49">
        <v>0</v>
      </c>
      <c r="BJ112" s="48">
        <v>7</v>
      </c>
      <c r="BK112" s="49">
        <v>100</v>
      </c>
      <c r="BL112" s="48">
        <v>7</v>
      </c>
    </row>
    <row r="113" spans="1:64" ht="15">
      <c r="A113" s="64" t="s">
        <v>292</v>
      </c>
      <c r="B113" s="64" t="s">
        <v>444</v>
      </c>
      <c r="C113" s="65" t="s">
        <v>4635</v>
      </c>
      <c r="D113" s="66">
        <v>3</v>
      </c>
      <c r="E113" s="67" t="s">
        <v>132</v>
      </c>
      <c r="F113" s="68">
        <v>32</v>
      </c>
      <c r="G113" s="65"/>
      <c r="H113" s="69"/>
      <c r="I113" s="70"/>
      <c r="J113" s="70"/>
      <c r="K113" s="34" t="s">
        <v>65</v>
      </c>
      <c r="L113" s="77">
        <v>113</v>
      </c>
      <c r="M113" s="77"/>
      <c r="N113" s="72"/>
      <c r="O113" s="79" t="s">
        <v>485</v>
      </c>
      <c r="P113" s="81">
        <v>43485.6653125</v>
      </c>
      <c r="Q113" s="79" t="s">
        <v>542</v>
      </c>
      <c r="R113" s="79"/>
      <c r="S113" s="79"/>
      <c r="T113" s="79" t="s">
        <v>763</v>
      </c>
      <c r="U113" s="83" t="s">
        <v>817</v>
      </c>
      <c r="V113" s="83" t="s">
        <v>817</v>
      </c>
      <c r="W113" s="81">
        <v>43485.6653125</v>
      </c>
      <c r="X113" s="83" t="s">
        <v>1100</v>
      </c>
      <c r="Y113" s="79"/>
      <c r="Z113" s="79"/>
      <c r="AA113" s="85" t="s">
        <v>1348</v>
      </c>
      <c r="AB113" s="79"/>
      <c r="AC113" s="79" t="b">
        <v>0</v>
      </c>
      <c r="AD113" s="79">
        <v>13</v>
      </c>
      <c r="AE113" s="85" t="s">
        <v>1513</v>
      </c>
      <c r="AF113" s="79" t="b">
        <v>0</v>
      </c>
      <c r="AG113" s="79" t="s">
        <v>1517</v>
      </c>
      <c r="AH113" s="79"/>
      <c r="AI113" s="85" t="s">
        <v>1513</v>
      </c>
      <c r="AJ113" s="79" t="b">
        <v>0</v>
      </c>
      <c r="AK113" s="79">
        <v>4</v>
      </c>
      <c r="AL113" s="85" t="s">
        <v>1513</v>
      </c>
      <c r="AM113" s="79" t="s">
        <v>1532</v>
      </c>
      <c r="AN113" s="79" t="b">
        <v>0</v>
      </c>
      <c r="AO113" s="85" t="s">
        <v>1348</v>
      </c>
      <c r="AP113" s="79" t="s">
        <v>1550</v>
      </c>
      <c r="AQ113" s="79">
        <v>0</v>
      </c>
      <c r="AR113" s="79">
        <v>0</v>
      </c>
      <c r="AS113" s="79"/>
      <c r="AT113" s="79"/>
      <c r="AU113" s="79"/>
      <c r="AV113" s="79"/>
      <c r="AW113" s="79"/>
      <c r="AX113" s="79"/>
      <c r="AY113" s="79"/>
      <c r="AZ113" s="79"/>
      <c r="BA113">
        <v>1</v>
      </c>
      <c r="BB113" s="78" t="str">
        <f>REPLACE(INDEX(GroupVertices[Group],MATCH(Edges[[#This Row],[Vertex 1]],GroupVertices[Vertex],0)),1,1,"")</f>
        <v>23</v>
      </c>
      <c r="BC113" s="78" t="str">
        <f>REPLACE(INDEX(GroupVertices[Group],MATCH(Edges[[#This Row],[Vertex 2]],GroupVertices[Vertex],0)),1,1,"")</f>
        <v>23</v>
      </c>
      <c r="BD113" s="48">
        <v>2</v>
      </c>
      <c r="BE113" s="49">
        <v>10.526315789473685</v>
      </c>
      <c r="BF113" s="48">
        <v>1</v>
      </c>
      <c r="BG113" s="49">
        <v>5.2631578947368425</v>
      </c>
      <c r="BH113" s="48">
        <v>0</v>
      </c>
      <c r="BI113" s="49">
        <v>0</v>
      </c>
      <c r="BJ113" s="48">
        <v>16</v>
      </c>
      <c r="BK113" s="49">
        <v>84.21052631578948</v>
      </c>
      <c r="BL113" s="48">
        <v>19</v>
      </c>
    </row>
    <row r="114" spans="1:64" ht="15">
      <c r="A114" s="64" t="s">
        <v>293</v>
      </c>
      <c r="B114" s="64" t="s">
        <v>444</v>
      </c>
      <c r="C114" s="65" t="s">
        <v>4635</v>
      </c>
      <c r="D114" s="66">
        <v>3</v>
      </c>
      <c r="E114" s="67" t="s">
        <v>132</v>
      </c>
      <c r="F114" s="68">
        <v>32</v>
      </c>
      <c r="G114" s="65"/>
      <c r="H114" s="69"/>
      <c r="I114" s="70"/>
      <c r="J114" s="70"/>
      <c r="K114" s="34" t="s">
        <v>65</v>
      </c>
      <c r="L114" s="77">
        <v>114</v>
      </c>
      <c r="M114" s="77"/>
      <c r="N114" s="72"/>
      <c r="O114" s="79" t="s">
        <v>485</v>
      </c>
      <c r="P114" s="81">
        <v>43487.54561342593</v>
      </c>
      <c r="Q114" s="79" t="s">
        <v>543</v>
      </c>
      <c r="R114" s="79"/>
      <c r="S114" s="79"/>
      <c r="T114" s="79" t="s">
        <v>763</v>
      </c>
      <c r="U114" s="79"/>
      <c r="V114" s="83" t="s">
        <v>920</v>
      </c>
      <c r="W114" s="81">
        <v>43487.54561342593</v>
      </c>
      <c r="X114" s="83" t="s">
        <v>1101</v>
      </c>
      <c r="Y114" s="79"/>
      <c r="Z114" s="79"/>
      <c r="AA114" s="85" t="s">
        <v>1349</v>
      </c>
      <c r="AB114" s="79"/>
      <c r="AC114" s="79" t="b">
        <v>0</v>
      </c>
      <c r="AD114" s="79">
        <v>0</v>
      </c>
      <c r="AE114" s="85" t="s">
        <v>1513</v>
      </c>
      <c r="AF114" s="79" t="b">
        <v>0</v>
      </c>
      <c r="AG114" s="79" t="s">
        <v>1517</v>
      </c>
      <c r="AH114" s="79"/>
      <c r="AI114" s="85" t="s">
        <v>1513</v>
      </c>
      <c r="AJ114" s="79" t="b">
        <v>0</v>
      </c>
      <c r="AK114" s="79">
        <v>4</v>
      </c>
      <c r="AL114" s="85" t="s">
        <v>1348</v>
      </c>
      <c r="AM114" s="79" t="s">
        <v>1530</v>
      </c>
      <c r="AN114" s="79" t="b">
        <v>0</v>
      </c>
      <c r="AO114" s="85" t="s">
        <v>1348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23</v>
      </c>
      <c r="BC114" s="78" t="str">
        <f>REPLACE(INDEX(GroupVertices[Group],MATCH(Edges[[#This Row],[Vertex 2]],GroupVertices[Vertex],0)),1,1,"")</f>
        <v>23</v>
      </c>
      <c r="BD114" s="48"/>
      <c r="BE114" s="49"/>
      <c r="BF114" s="48"/>
      <c r="BG114" s="49"/>
      <c r="BH114" s="48"/>
      <c r="BI114" s="49"/>
      <c r="BJ114" s="48"/>
      <c r="BK114" s="49"/>
      <c r="BL114" s="48"/>
    </row>
    <row r="115" spans="1:64" ht="15">
      <c r="A115" s="64" t="s">
        <v>293</v>
      </c>
      <c r="B115" s="64" t="s">
        <v>292</v>
      </c>
      <c r="C115" s="65" t="s">
        <v>4635</v>
      </c>
      <c r="D115" s="66">
        <v>3</v>
      </c>
      <c r="E115" s="67" t="s">
        <v>132</v>
      </c>
      <c r="F115" s="68">
        <v>32</v>
      </c>
      <c r="G115" s="65"/>
      <c r="H115" s="69"/>
      <c r="I115" s="70"/>
      <c r="J115" s="70"/>
      <c r="K115" s="34" t="s">
        <v>65</v>
      </c>
      <c r="L115" s="77">
        <v>115</v>
      </c>
      <c r="M115" s="77"/>
      <c r="N115" s="72"/>
      <c r="O115" s="79" t="s">
        <v>485</v>
      </c>
      <c r="P115" s="81">
        <v>43487.54561342593</v>
      </c>
      <c r="Q115" s="79" t="s">
        <v>543</v>
      </c>
      <c r="R115" s="79"/>
      <c r="S115" s="79"/>
      <c r="T115" s="79" t="s">
        <v>763</v>
      </c>
      <c r="U115" s="79"/>
      <c r="V115" s="83" t="s">
        <v>920</v>
      </c>
      <c r="W115" s="81">
        <v>43487.54561342593</v>
      </c>
      <c r="X115" s="83" t="s">
        <v>1101</v>
      </c>
      <c r="Y115" s="79"/>
      <c r="Z115" s="79"/>
      <c r="AA115" s="85" t="s">
        <v>1349</v>
      </c>
      <c r="AB115" s="79"/>
      <c r="AC115" s="79" t="b">
        <v>0</v>
      </c>
      <c r="AD115" s="79">
        <v>0</v>
      </c>
      <c r="AE115" s="85" t="s">
        <v>1513</v>
      </c>
      <c r="AF115" s="79" t="b">
        <v>0</v>
      </c>
      <c r="AG115" s="79" t="s">
        <v>1517</v>
      </c>
      <c r="AH115" s="79"/>
      <c r="AI115" s="85" t="s">
        <v>1513</v>
      </c>
      <c r="AJ115" s="79" t="b">
        <v>0</v>
      </c>
      <c r="AK115" s="79">
        <v>4</v>
      </c>
      <c r="AL115" s="85" t="s">
        <v>1348</v>
      </c>
      <c r="AM115" s="79" t="s">
        <v>1530</v>
      </c>
      <c r="AN115" s="79" t="b">
        <v>0</v>
      </c>
      <c r="AO115" s="85" t="s">
        <v>1348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23</v>
      </c>
      <c r="BC115" s="78" t="str">
        <f>REPLACE(INDEX(GroupVertices[Group],MATCH(Edges[[#This Row],[Vertex 2]],GroupVertices[Vertex],0)),1,1,"")</f>
        <v>23</v>
      </c>
      <c r="BD115" s="48">
        <v>2</v>
      </c>
      <c r="BE115" s="49">
        <v>9.090909090909092</v>
      </c>
      <c r="BF115" s="48">
        <v>1</v>
      </c>
      <c r="BG115" s="49">
        <v>4.545454545454546</v>
      </c>
      <c r="BH115" s="48">
        <v>0</v>
      </c>
      <c r="BI115" s="49">
        <v>0</v>
      </c>
      <c r="BJ115" s="48">
        <v>19</v>
      </c>
      <c r="BK115" s="49">
        <v>86.36363636363636</v>
      </c>
      <c r="BL115" s="48">
        <v>22</v>
      </c>
    </row>
    <row r="116" spans="1:64" ht="15">
      <c r="A116" s="64" t="s">
        <v>294</v>
      </c>
      <c r="B116" s="64" t="s">
        <v>296</v>
      </c>
      <c r="C116" s="65" t="s">
        <v>4635</v>
      </c>
      <c r="D116" s="66">
        <v>3</v>
      </c>
      <c r="E116" s="67" t="s">
        <v>132</v>
      </c>
      <c r="F116" s="68">
        <v>32</v>
      </c>
      <c r="G116" s="65"/>
      <c r="H116" s="69"/>
      <c r="I116" s="70"/>
      <c r="J116" s="70"/>
      <c r="K116" s="34" t="s">
        <v>65</v>
      </c>
      <c r="L116" s="77">
        <v>116</v>
      </c>
      <c r="M116" s="77"/>
      <c r="N116" s="72"/>
      <c r="O116" s="79" t="s">
        <v>485</v>
      </c>
      <c r="P116" s="81">
        <v>43487.546319444446</v>
      </c>
      <c r="Q116" s="79" t="s">
        <v>538</v>
      </c>
      <c r="R116" s="79"/>
      <c r="S116" s="79"/>
      <c r="T116" s="79" t="s">
        <v>761</v>
      </c>
      <c r="U116" s="79"/>
      <c r="V116" s="83" t="s">
        <v>921</v>
      </c>
      <c r="W116" s="81">
        <v>43487.546319444446</v>
      </c>
      <c r="X116" s="83" t="s">
        <v>1102</v>
      </c>
      <c r="Y116" s="79"/>
      <c r="Z116" s="79"/>
      <c r="AA116" s="85" t="s">
        <v>1350</v>
      </c>
      <c r="AB116" s="79"/>
      <c r="AC116" s="79" t="b">
        <v>0</v>
      </c>
      <c r="AD116" s="79">
        <v>0</v>
      </c>
      <c r="AE116" s="85" t="s">
        <v>1513</v>
      </c>
      <c r="AF116" s="79" t="b">
        <v>0</v>
      </c>
      <c r="AG116" s="79" t="s">
        <v>1521</v>
      </c>
      <c r="AH116" s="79"/>
      <c r="AI116" s="85" t="s">
        <v>1513</v>
      </c>
      <c r="AJ116" s="79" t="b">
        <v>0</v>
      </c>
      <c r="AK116" s="79">
        <v>3</v>
      </c>
      <c r="AL116" s="85" t="s">
        <v>1352</v>
      </c>
      <c r="AM116" s="79" t="s">
        <v>1530</v>
      </c>
      <c r="AN116" s="79" t="b">
        <v>0</v>
      </c>
      <c r="AO116" s="85" t="s">
        <v>1352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16</v>
      </c>
      <c r="BC116" s="78" t="str">
        <f>REPLACE(INDEX(GroupVertices[Group],MATCH(Edges[[#This Row],[Vertex 2]],GroupVertices[Vertex],0)),1,1,"")</f>
        <v>16</v>
      </c>
      <c r="BD116" s="48">
        <v>0</v>
      </c>
      <c r="BE116" s="49">
        <v>0</v>
      </c>
      <c r="BF116" s="48">
        <v>0</v>
      </c>
      <c r="BG116" s="49">
        <v>0</v>
      </c>
      <c r="BH116" s="48">
        <v>0</v>
      </c>
      <c r="BI116" s="49">
        <v>0</v>
      </c>
      <c r="BJ116" s="48">
        <v>12</v>
      </c>
      <c r="BK116" s="49">
        <v>100</v>
      </c>
      <c r="BL116" s="48">
        <v>12</v>
      </c>
    </row>
    <row r="117" spans="1:64" ht="15">
      <c r="A117" s="64" t="s">
        <v>295</v>
      </c>
      <c r="B117" s="64" t="s">
        <v>445</v>
      </c>
      <c r="C117" s="65" t="s">
        <v>4635</v>
      </c>
      <c r="D117" s="66">
        <v>3</v>
      </c>
      <c r="E117" s="67" t="s">
        <v>132</v>
      </c>
      <c r="F117" s="68">
        <v>32</v>
      </c>
      <c r="G117" s="65"/>
      <c r="H117" s="69"/>
      <c r="I117" s="70"/>
      <c r="J117" s="70"/>
      <c r="K117" s="34" t="s">
        <v>65</v>
      </c>
      <c r="L117" s="77">
        <v>117</v>
      </c>
      <c r="M117" s="77"/>
      <c r="N117" s="72"/>
      <c r="O117" s="79" t="s">
        <v>485</v>
      </c>
      <c r="P117" s="81">
        <v>43487.547534722224</v>
      </c>
      <c r="Q117" s="79" t="s">
        <v>544</v>
      </c>
      <c r="R117" s="83" t="s">
        <v>675</v>
      </c>
      <c r="S117" s="79" t="s">
        <v>711</v>
      </c>
      <c r="T117" s="79" t="s">
        <v>764</v>
      </c>
      <c r="U117" s="79"/>
      <c r="V117" s="83" t="s">
        <v>922</v>
      </c>
      <c r="W117" s="81">
        <v>43487.547534722224</v>
      </c>
      <c r="X117" s="83" t="s">
        <v>1103</v>
      </c>
      <c r="Y117" s="79"/>
      <c r="Z117" s="79"/>
      <c r="AA117" s="85" t="s">
        <v>1351</v>
      </c>
      <c r="AB117" s="79"/>
      <c r="AC117" s="79" t="b">
        <v>0</v>
      </c>
      <c r="AD117" s="79">
        <v>3</v>
      </c>
      <c r="AE117" s="85" t="s">
        <v>1513</v>
      </c>
      <c r="AF117" s="79" t="b">
        <v>1</v>
      </c>
      <c r="AG117" s="79" t="s">
        <v>1517</v>
      </c>
      <c r="AH117" s="79"/>
      <c r="AI117" s="85" t="s">
        <v>1526</v>
      </c>
      <c r="AJ117" s="79" t="b">
        <v>0</v>
      </c>
      <c r="AK117" s="79">
        <v>0</v>
      </c>
      <c r="AL117" s="85" t="s">
        <v>1513</v>
      </c>
      <c r="AM117" s="79" t="s">
        <v>1530</v>
      </c>
      <c r="AN117" s="79" t="b">
        <v>0</v>
      </c>
      <c r="AO117" s="85" t="s">
        <v>1351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10</v>
      </c>
      <c r="BC117" s="78" t="str">
        <f>REPLACE(INDEX(GroupVertices[Group],MATCH(Edges[[#This Row],[Vertex 2]],GroupVertices[Vertex],0)),1,1,"")</f>
        <v>10</v>
      </c>
      <c r="BD117" s="48"/>
      <c r="BE117" s="49"/>
      <c r="BF117" s="48"/>
      <c r="BG117" s="49"/>
      <c r="BH117" s="48"/>
      <c r="BI117" s="49"/>
      <c r="BJ117" s="48"/>
      <c r="BK117" s="49"/>
      <c r="BL117" s="48"/>
    </row>
    <row r="118" spans="1:64" ht="15">
      <c r="A118" s="64" t="s">
        <v>295</v>
      </c>
      <c r="B118" s="64" t="s">
        <v>446</v>
      </c>
      <c r="C118" s="65" t="s">
        <v>4635</v>
      </c>
      <c r="D118" s="66">
        <v>3</v>
      </c>
      <c r="E118" s="67" t="s">
        <v>132</v>
      </c>
      <c r="F118" s="68">
        <v>32</v>
      </c>
      <c r="G118" s="65"/>
      <c r="H118" s="69"/>
      <c r="I118" s="70"/>
      <c r="J118" s="70"/>
      <c r="K118" s="34" t="s">
        <v>65</v>
      </c>
      <c r="L118" s="77">
        <v>118</v>
      </c>
      <c r="M118" s="77"/>
      <c r="N118" s="72"/>
      <c r="O118" s="79" t="s">
        <v>485</v>
      </c>
      <c r="P118" s="81">
        <v>43487.547534722224</v>
      </c>
      <c r="Q118" s="79" t="s">
        <v>544</v>
      </c>
      <c r="R118" s="83" t="s">
        <v>675</v>
      </c>
      <c r="S118" s="79" t="s">
        <v>711</v>
      </c>
      <c r="T118" s="79" t="s">
        <v>764</v>
      </c>
      <c r="U118" s="79"/>
      <c r="V118" s="83" t="s">
        <v>922</v>
      </c>
      <c r="W118" s="81">
        <v>43487.547534722224</v>
      </c>
      <c r="X118" s="83" t="s">
        <v>1103</v>
      </c>
      <c r="Y118" s="79"/>
      <c r="Z118" s="79"/>
      <c r="AA118" s="85" t="s">
        <v>1351</v>
      </c>
      <c r="AB118" s="79"/>
      <c r="AC118" s="79" t="b">
        <v>0</v>
      </c>
      <c r="AD118" s="79">
        <v>3</v>
      </c>
      <c r="AE118" s="85" t="s">
        <v>1513</v>
      </c>
      <c r="AF118" s="79" t="b">
        <v>1</v>
      </c>
      <c r="AG118" s="79" t="s">
        <v>1517</v>
      </c>
      <c r="AH118" s="79"/>
      <c r="AI118" s="85" t="s">
        <v>1526</v>
      </c>
      <c r="AJ118" s="79" t="b">
        <v>0</v>
      </c>
      <c r="AK118" s="79">
        <v>0</v>
      </c>
      <c r="AL118" s="85" t="s">
        <v>1513</v>
      </c>
      <c r="AM118" s="79" t="s">
        <v>1530</v>
      </c>
      <c r="AN118" s="79" t="b">
        <v>0</v>
      </c>
      <c r="AO118" s="85" t="s">
        <v>1351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10</v>
      </c>
      <c r="BC118" s="78" t="str">
        <f>REPLACE(INDEX(GroupVertices[Group],MATCH(Edges[[#This Row],[Vertex 2]],GroupVertices[Vertex],0)),1,1,"")</f>
        <v>10</v>
      </c>
      <c r="BD118" s="48"/>
      <c r="BE118" s="49"/>
      <c r="BF118" s="48"/>
      <c r="BG118" s="49"/>
      <c r="BH118" s="48"/>
      <c r="BI118" s="49"/>
      <c r="BJ118" s="48"/>
      <c r="BK118" s="49"/>
      <c r="BL118" s="48"/>
    </row>
    <row r="119" spans="1:64" ht="15">
      <c r="A119" s="64" t="s">
        <v>295</v>
      </c>
      <c r="B119" s="64" t="s">
        <v>447</v>
      </c>
      <c r="C119" s="65" t="s">
        <v>4635</v>
      </c>
      <c r="D119" s="66">
        <v>3</v>
      </c>
      <c r="E119" s="67" t="s">
        <v>132</v>
      </c>
      <c r="F119" s="68">
        <v>32</v>
      </c>
      <c r="G119" s="65"/>
      <c r="H119" s="69"/>
      <c r="I119" s="70"/>
      <c r="J119" s="70"/>
      <c r="K119" s="34" t="s">
        <v>65</v>
      </c>
      <c r="L119" s="77">
        <v>119</v>
      </c>
      <c r="M119" s="77"/>
      <c r="N119" s="72"/>
      <c r="O119" s="79" t="s">
        <v>485</v>
      </c>
      <c r="P119" s="81">
        <v>43487.547534722224</v>
      </c>
      <c r="Q119" s="79" t="s">
        <v>544</v>
      </c>
      <c r="R119" s="83" t="s">
        <v>675</v>
      </c>
      <c r="S119" s="79" t="s">
        <v>711</v>
      </c>
      <c r="T119" s="79" t="s">
        <v>764</v>
      </c>
      <c r="U119" s="79"/>
      <c r="V119" s="83" t="s">
        <v>922</v>
      </c>
      <c r="W119" s="81">
        <v>43487.547534722224</v>
      </c>
      <c r="X119" s="83" t="s">
        <v>1103</v>
      </c>
      <c r="Y119" s="79"/>
      <c r="Z119" s="79"/>
      <c r="AA119" s="85" t="s">
        <v>1351</v>
      </c>
      <c r="AB119" s="79"/>
      <c r="AC119" s="79" t="b">
        <v>0</v>
      </c>
      <c r="AD119" s="79">
        <v>3</v>
      </c>
      <c r="AE119" s="85" t="s">
        <v>1513</v>
      </c>
      <c r="AF119" s="79" t="b">
        <v>1</v>
      </c>
      <c r="AG119" s="79" t="s">
        <v>1517</v>
      </c>
      <c r="AH119" s="79"/>
      <c r="AI119" s="85" t="s">
        <v>1526</v>
      </c>
      <c r="AJ119" s="79" t="b">
        <v>0</v>
      </c>
      <c r="AK119" s="79">
        <v>0</v>
      </c>
      <c r="AL119" s="85" t="s">
        <v>1513</v>
      </c>
      <c r="AM119" s="79" t="s">
        <v>1530</v>
      </c>
      <c r="AN119" s="79" t="b">
        <v>0</v>
      </c>
      <c r="AO119" s="85" t="s">
        <v>1351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10</v>
      </c>
      <c r="BC119" s="78" t="str">
        <f>REPLACE(INDEX(GroupVertices[Group],MATCH(Edges[[#This Row],[Vertex 2]],GroupVertices[Vertex],0)),1,1,"")</f>
        <v>10</v>
      </c>
      <c r="BD119" s="48"/>
      <c r="BE119" s="49"/>
      <c r="BF119" s="48"/>
      <c r="BG119" s="49"/>
      <c r="BH119" s="48"/>
      <c r="BI119" s="49"/>
      <c r="BJ119" s="48"/>
      <c r="BK119" s="49"/>
      <c r="BL119" s="48"/>
    </row>
    <row r="120" spans="1:64" ht="15">
      <c r="A120" s="64" t="s">
        <v>295</v>
      </c>
      <c r="B120" s="64" t="s">
        <v>448</v>
      </c>
      <c r="C120" s="65" t="s">
        <v>4635</v>
      </c>
      <c r="D120" s="66">
        <v>3</v>
      </c>
      <c r="E120" s="67" t="s">
        <v>132</v>
      </c>
      <c r="F120" s="68">
        <v>32</v>
      </c>
      <c r="G120" s="65"/>
      <c r="H120" s="69"/>
      <c r="I120" s="70"/>
      <c r="J120" s="70"/>
      <c r="K120" s="34" t="s">
        <v>65</v>
      </c>
      <c r="L120" s="77">
        <v>120</v>
      </c>
      <c r="M120" s="77"/>
      <c r="N120" s="72"/>
      <c r="O120" s="79" t="s">
        <v>485</v>
      </c>
      <c r="P120" s="81">
        <v>43487.547534722224</v>
      </c>
      <c r="Q120" s="79" t="s">
        <v>544</v>
      </c>
      <c r="R120" s="83" t="s">
        <v>675</v>
      </c>
      <c r="S120" s="79" t="s">
        <v>711</v>
      </c>
      <c r="T120" s="79" t="s">
        <v>764</v>
      </c>
      <c r="U120" s="79"/>
      <c r="V120" s="83" t="s">
        <v>922</v>
      </c>
      <c r="W120" s="81">
        <v>43487.547534722224</v>
      </c>
      <c r="X120" s="83" t="s">
        <v>1103</v>
      </c>
      <c r="Y120" s="79"/>
      <c r="Z120" s="79"/>
      <c r="AA120" s="85" t="s">
        <v>1351</v>
      </c>
      <c r="AB120" s="79"/>
      <c r="AC120" s="79" t="b">
        <v>0</v>
      </c>
      <c r="AD120" s="79">
        <v>3</v>
      </c>
      <c r="AE120" s="85" t="s">
        <v>1513</v>
      </c>
      <c r="AF120" s="79" t="b">
        <v>1</v>
      </c>
      <c r="AG120" s="79" t="s">
        <v>1517</v>
      </c>
      <c r="AH120" s="79"/>
      <c r="AI120" s="85" t="s">
        <v>1526</v>
      </c>
      <c r="AJ120" s="79" t="b">
        <v>0</v>
      </c>
      <c r="AK120" s="79">
        <v>0</v>
      </c>
      <c r="AL120" s="85" t="s">
        <v>1513</v>
      </c>
      <c r="AM120" s="79" t="s">
        <v>1530</v>
      </c>
      <c r="AN120" s="79" t="b">
        <v>0</v>
      </c>
      <c r="AO120" s="85" t="s">
        <v>1351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10</v>
      </c>
      <c r="BC120" s="78" t="str">
        <f>REPLACE(INDEX(GroupVertices[Group],MATCH(Edges[[#This Row],[Vertex 2]],GroupVertices[Vertex],0)),1,1,"")</f>
        <v>10</v>
      </c>
      <c r="BD120" s="48"/>
      <c r="BE120" s="49"/>
      <c r="BF120" s="48"/>
      <c r="BG120" s="49"/>
      <c r="BH120" s="48"/>
      <c r="BI120" s="49"/>
      <c r="BJ120" s="48"/>
      <c r="BK120" s="49"/>
      <c r="BL120" s="48"/>
    </row>
    <row r="121" spans="1:64" ht="15">
      <c r="A121" s="64" t="s">
        <v>295</v>
      </c>
      <c r="B121" s="64" t="s">
        <v>449</v>
      </c>
      <c r="C121" s="65" t="s">
        <v>4635</v>
      </c>
      <c r="D121" s="66">
        <v>3</v>
      </c>
      <c r="E121" s="67" t="s">
        <v>132</v>
      </c>
      <c r="F121" s="68">
        <v>32</v>
      </c>
      <c r="G121" s="65"/>
      <c r="H121" s="69"/>
      <c r="I121" s="70"/>
      <c r="J121" s="70"/>
      <c r="K121" s="34" t="s">
        <v>65</v>
      </c>
      <c r="L121" s="77">
        <v>121</v>
      </c>
      <c r="M121" s="77"/>
      <c r="N121" s="72"/>
      <c r="O121" s="79" t="s">
        <v>485</v>
      </c>
      <c r="P121" s="81">
        <v>43487.547534722224</v>
      </c>
      <c r="Q121" s="79" t="s">
        <v>544</v>
      </c>
      <c r="R121" s="83" t="s">
        <v>675</v>
      </c>
      <c r="S121" s="79" t="s">
        <v>711</v>
      </c>
      <c r="T121" s="79" t="s">
        <v>764</v>
      </c>
      <c r="U121" s="79"/>
      <c r="V121" s="83" t="s">
        <v>922</v>
      </c>
      <c r="W121" s="81">
        <v>43487.547534722224</v>
      </c>
      <c r="X121" s="83" t="s">
        <v>1103</v>
      </c>
      <c r="Y121" s="79"/>
      <c r="Z121" s="79"/>
      <c r="AA121" s="85" t="s">
        <v>1351</v>
      </c>
      <c r="AB121" s="79"/>
      <c r="AC121" s="79" t="b">
        <v>0</v>
      </c>
      <c r="AD121" s="79">
        <v>3</v>
      </c>
      <c r="AE121" s="85" t="s">
        <v>1513</v>
      </c>
      <c r="AF121" s="79" t="b">
        <v>1</v>
      </c>
      <c r="AG121" s="79" t="s">
        <v>1517</v>
      </c>
      <c r="AH121" s="79"/>
      <c r="AI121" s="85" t="s">
        <v>1526</v>
      </c>
      <c r="AJ121" s="79" t="b">
        <v>0</v>
      </c>
      <c r="AK121" s="79">
        <v>0</v>
      </c>
      <c r="AL121" s="85" t="s">
        <v>1513</v>
      </c>
      <c r="AM121" s="79" t="s">
        <v>1530</v>
      </c>
      <c r="AN121" s="79" t="b">
        <v>0</v>
      </c>
      <c r="AO121" s="85" t="s">
        <v>1351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10</v>
      </c>
      <c r="BC121" s="78" t="str">
        <f>REPLACE(INDEX(GroupVertices[Group],MATCH(Edges[[#This Row],[Vertex 2]],GroupVertices[Vertex],0)),1,1,"")</f>
        <v>10</v>
      </c>
      <c r="BD121" s="48">
        <v>0</v>
      </c>
      <c r="BE121" s="49">
        <v>0</v>
      </c>
      <c r="BF121" s="48">
        <v>0</v>
      </c>
      <c r="BG121" s="49">
        <v>0</v>
      </c>
      <c r="BH121" s="48">
        <v>0</v>
      </c>
      <c r="BI121" s="49">
        <v>0</v>
      </c>
      <c r="BJ121" s="48">
        <v>19</v>
      </c>
      <c r="BK121" s="49">
        <v>100</v>
      </c>
      <c r="BL121" s="48">
        <v>19</v>
      </c>
    </row>
    <row r="122" spans="1:64" ht="15">
      <c r="A122" s="64" t="s">
        <v>296</v>
      </c>
      <c r="B122" s="64" t="s">
        <v>296</v>
      </c>
      <c r="C122" s="65" t="s">
        <v>4635</v>
      </c>
      <c r="D122" s="66">
        <v>3</v>
      </c>
      <c r="E122" s="67" t="s">
        <v>132</v>
      </c>
      <c r="F122" s="68">
        <v>32</v>
      </c>
      <c r="G122" s="65"/>
      <c r="H122" s="69"/>
      <c r="I122" s="70"/>
      <c r="J122" s="70"/>
      <c r="K122" s="34" t="s">
        <v>65</v>
      </c>
      <c r="L122" s="77">
        <v>122</v>
      </c>
      <c r="M122" s="77"/>
      <c r="N122" s="72"/>
      <c r="O122" s="79" t="s">
        <v>176</v>
      </c>
      <c r="P122" s="81">
        <v>43487.53271990741</v>
      </c>
      <c r="Q122" s="79" t="s">
        <v>545</v>
      </c>
      <c r="R122" s="79"/>
      <c r="S122" s="79"/>
      <c r="T122" s="79" t="s">
        <v>765</v>
      </c>
      <c r="U122" s="83" t="s">
        <v>818</v>
      </c>
      <c r="V122" s="83" t="s">
        <v>818</v>
      </c>
      <c r="W122" s="81">
        <v>43487.53271990741</v>
      </c>
      <c r="X122" s="83" t="s">
        <v>1104</v>
      </c>
      <c r="Y122" s="79"/>
      <c r="Z122" s="79"/>
      <c r="AA122" s="85" t="s">
        <v>1352</v>
      </c>
      <c r="AB122" s="79"/>
      <c r="AC122" s="79" t="b">
        <v>0</v>
      </c>
      <c r="AD122" s="79">
        <v>1</v>
      </c>
      <c r="AE122" s="85" t="s">
        <v>1513</v>
      </c>
      <c r="AF122" s="79" t="b">
        <v>0</v>
      </c>
      <c r="AG122" s="79" t="s">
        <v>1521</v>
      </c>
      <c r="AH122" s="79"/>
      <c r="AI122" s="85" t="s">
        <v>1513</v>
      </c>
      <c r="AJ122" s="79" t="b">
        <v>0</v>
      </c>
      <c r="AK122" s="79">
        <v>3</v>
      </c>
      <c r="AL122" s="85" t="s">
        <v>1513</v>
      </c>
      <c r="AM122" s="79" t="s">
        <v>1532</v>
      </c>
      <c r="AN122" s="79" t="b">
        <v>0</v>
      </c>
      <c r="AO122" s="85" t="s">
        <v>1352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16</v>
      </c>
      <c r="BC122" s="78" t="str">
        <f>REPLACE(INDEX(GroupVertices[Group],MATCH(Edges[[#This Row],[Vertex 2]],GroupVertices[Vertex],0)),1,1,"")</f>
        <v>16</v>
      </c>
      <c r="BD122" s="48">
        <v>0</v>
      </c>
      <c r="BE122" s="49">
        <v>0</v>
      </c>
      <c r="BF122" s="48">
        <v>0</v>
      </c>
      <c r="BG122" s="49">
        <v>0</v>
      </c>
      <c r="BH122" s="48">
        <v>0</v>
      </c>
      <c r="BI122" s="49">
        <v>0</v>
      </c>
      <c r="BJ122" s="48">
        <v>13</v>
      </c>
      <c r="BK122" s="49">
        <v>100</v>
      </c>
      <c r="BL122" s="48">
        <v>13</v>
      </c>
    </row>
    <row r="123" spans="1:64" ht="15">
      <c r="A123" s="64" t="s">
        <v>297</v>
      </c>
      <c r="B123" s="64" t="s">
        <v>296</v>
      </c>
      <c r="C123" s="65" t="s">
        <v>4635</v>
      </c>
      <c r="D123" s="66">
        <v>3</v>
      </c>
      <c r="E123" s="67" t="s">
        <v>132</v>
      </c>
      <c r="F123" s="68">
        <v>32</v>
      </c>
      <c r="G123" s="65"/>
      <c r="H123" s="69"/>
      <c r="I123" s="70"/>
      <c r="J123" s="70"/>
      <c r="K123" s="34" t="s">
        <v>65</v>
      </c>
      <c r="L123" s="77">
        <v>123</v>
      </c>
      <c r="M123" s="77"/>
      <c r="N123" s="72"/>
      <c r="O123" s="79" t="s">
        <v>485</v>
      </c>
      <c r="P123" s="81">
        <v>43487.5480787037</v>
      </c>
      <c r="Q123" s="79" t="s">
        <v>538</v>
      </c>
      <c r="R123" s="79"/>
      <c r="S123" s="79"/>
      <c r="T123" s="79" t="s">
        <v>761</v>
      </c>
      <c r="U123" s="79"/>
      <c r="V123" s="83" t="s">
        <v>923</v>
      </c>
      <c r="W123" s="81">
        <v>43487.5480787037</v>
      </c>
      <c r="X123" s="83" t="s">
        <v>1105</v>
      </c>
      <c r="Y123" s="79"/>
      <c r="Z123" s="79"/>
      <c r="AA123" s="85" t="s">
        <v>1353</v>
      </c>
      <c r="AB123" s="79"/>
      <c r="AC123" s="79" t="b">
        <v>0</v>
      </c>
      <c r="AD123" s="79">
        <v>0</v>
      </c>
      <c r="AE123" s="85" t="s">
        <v>1513</v>
      </c>
      <c r="AF123" s="79" t="b">
        <v>0</v>
      </c>
      <c r="AG123" s="79" t="s">
        <v>1521</v>
      </c>
      <c r="AH123" s="79"/>
      <c r="AI123" s="85" t="s">
        <v>1513</v>
      </c>
      <c r="AJ123" s="79" t="b">
        <v>0</v>
      </c>
      <c r="AK123" s="79">
        <v>3</v>
      </c>
      <c r="AL123" s="85" t="s">
        <v>1352</v>
      </c>
      <c r="AM123" s="79" t="s">
        <v>1539</v>
      </c>
      <c r="AN123" s="79" t="b">
        <v>0</v>
      </c>
      <c r="AO123" s="85" t="s">
        <v>1352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16</v>
      </c>
      <c r="BC123" s="78" t="str">
        <f>REPLACE(INDEX(GroupVertices[Group],MATCH(Edges[[#This Row],[Vertex 2]],GroupVertices[Vertex],0)),1,1,"")</f>
        <v>16</v>
      </c>
      <c r="BD123" s="48">
        <v>0</v>
      </c>
      <c r="BE123" s="49">
        <v>0</v>
      </c>
      <c r="BF123" s="48">
        <v>0</v>
      </c>
      <c r="BG123" s="49">
        <v>0</v>
      </c>
      <c r="BH123" s="48">
        <v>0</v>
      </c>
      <c r="BI123" s="49">
        <v>0</v>
      </c>
      <c r="BJ123" s="48">
        <v>12</v>
      </c>
      <c r="BK123" s="49">
        <v>100</v>
      </c>
      <c r="BL123" s="48">
        <v>12</v>
      </c>
    </row>
    <row r="124" spans="1:64" ht="15">
      <c r="A124" s="64" t="s">
        <v>298</v>
      </c>
      <c r="B124" s="64" t="s">
        <v>398</v>
      </c>
      <c r="C124" s="65" t="s">
        <v>4635</v>
      </c>
      <c r="D124" s="66">
        <v>3</v>
      </c>
      <c r="E124" s="67" t="s">
        <v>132</v>
      </c>
      <c r="F124" s="68">
        <v>32</v>
      </c>
      <c r="G124" s="65"/>
      <c r="H124" s="69"/>
      <c r="I124" s="70"/>
      <c r="J124" s="70"/>
      <c r="K124" s="34" t="s">
        <v>65</v>
      </c>
      <c r="L124" s="77">
        <v>124</v>
      </c>
      <c r="M124" s="77"/>
      <c r="N124" s="72"/>
      <c r="O124" s="79" t="s">
        <v>485</v>
      </c>
      <c r="P124" s="81">
        <v>43486.87578703704</v>
      </c>
      <c r="Q124" s="79" t="s">
        <v>546</v>
      </c>
      <c r="R124" s="79"/>
      <c r="S124" s="79"/>
      <c r="T124" s="79" t="s">
        <v>738</v>
      </c>
      <c r="U124" s="83" t="s">
        <v>819</v>
      </c>
      <c r="V124" s="83" t="s">
        <v>819</v>
      </c>
      <c r="W124" s="81">
        <v>43486.87578703704</v>
      </c>
      <c r="X124" s="83" t="s">
        <v>1106</v>
      </c>
      <c r="Y124" s="79"/>
      <c r="Z124" s="79"/>
      <c r="AA124" s="85" t="s">
        <v>1354</v>
      </c>
      <c r="AB124" s="79"/>
      <c r="AC124" s="79" t="b">
        <v>0</v>
      </c>
      <c r="AD124" s="79">
        <v>23</v>
      </c>
      <c r="AE124" s="85" t="s">
        <v>1513</v>
      </c>
      <c r="AF124" s="79" t="b">
        <v>0</v>
      </c>
      <c r="AG124" s="79" t="s">
        <v>1519</v>
      </c>
      <c r="AH124" s="79"/>
      <c r="AI124" s="85" t="s">
        <v>1513</v>
      </c>
      <c r="AJ124" s="79" t="b">
        <v>0</v>
      </c>
      <c r="AK124" s="79">
        <v>48</v>
      </c>
      <c r="AL124" s="85" t="s">
        <v>1513</v>
      </c>
      <c r="AM124" s="79" t="s">
        <v>1531</v>
      </c>
      <c r="AN124" s="79" t="b">
        <v>0</v>
      </c>
      <c r="AO124" s="85" t="s">
        <v>1354</v>
      </c>
      <c r="AP124" s="79" t="s">
        <v>1550</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4</v>
      </c>
      <c r="BD124" s="48">
        <v>0</v>
      </c>
      <c r="BE124" s="49">
        <v>0</v>
      </c>
      <c r="BF124" s="48">
        <v>0</v>
      </c>
      <c r="BG124" s="49">
        <v>0</v>
      </c>
      <c r="BH124" s="48">
        <v>0</v>
      </c>
      <c r="BI124" s="49">
        <v>0</v>
      </c>
      <c r="BJ124" s="48">
        <v>27</v>
      </c>
      <c r="BK124" s="49">
        <v>100</v>
      </c>
      <c r="BL124" s="48">
        <v>27</v>
      </c>
    </row>
    <row r="125" spans="1:64" ht="15">
      <c r="A125" s="64" t="s">
        <v>299</v>
      </c>
      <c r="B125" s="64" t="s">
        <v>298</v>
      </c>
      <c r="C125" s="65" t="s">
        <v>4635</v>
      </c>
      <c r="D125" s="66">
        <v>3</v>
      </c>
      <c r="E125" s="67" t="s">
        <v>132</v>
      </c>
      <c r="F125" s="68">
        <v>32</v>
      </c>
      <c r="G125" s="65"/>
      <c r="H125" s="69"/>
      <c r="I125" s="70"/>
      <c r="J125" s="70"/>
      <c r="K125" s="34" t="s">
        <v>65</v>
      </c>
      <c r="L125" s="77">
        <v>125</v>
      </c>
      <c r="M125" s="77"/>
      <c r="N125" s="72"/>
      <c r="O125" s="79" t="s">
        <v>485</v>
      </c>
      <c r="P125" s="81">
        <v>43487.548113425924</v>
      </c>
      <c r="Q125" s="79" t="s">
        <v>500</v>
      </c>
      <c r="R125" s="79"/>
      <c r="S125" s="79"/>
      <c r="T125" s="79"/>
      <c r="U125" s="79"/>
      <c r="V125" s="83" t="s">
        <v>924</v>
      </c>
      <c r="W125" s="81">
        <v>43487.548113425924</v>
      </c>
      <c r="X125" s="83" t="s">
        <v>1107</v>
      </c>
      <c r="Y125" s="79"/>
      <c r="Z125" s="79"/>
      <c r="AA125" s="85" t="s">
        <v>1355</v>
      </c>
      <c r="AB125" s="79"/>
      <c r="AC125" s="79" t="b">
        <v>0</v>
      </c>
      <c r="AD125" s="79">
        <v>0</v>
      </c>
      <c r="AE125" s="85" t="s">
        <v>1513</v>
      </c>
      <c r="AF125" s="79" t="b">
        <v>0</v>
      </c>
      <c r="AG125" s="79" t="s">
        <v>1519</v>
      </c>
      <c r="AH125" s="79"/>
      <c r="AI125" s="85" t="s">
        <v>1513</v>
      </c>
      <c r="AJ125" s="79" t="b">
        <v>0</v>
      </c>
      <c r="AK125" s="79">
        <v>48</v>
      </c>
      <c r="AL125" s="85" t="s">
        <v>1354</v>
      </c>
      <c r="AM125" s="79" t="s">
        <v>1529</v>
      </c>
      <c r="AN125" s="79" t="b">
        <v>0</v>
      </c>
      <c r="AO125" s="85" t="s">
        <v>1354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v>0</v>
      </c>
      <c r="BE125" s="49">
        <v>0</v>
      </c>
      <c r="BF125" s="48">
        <v>0</v>
      </c>
      <c r="BG125" s="49">
        <v>0</v>
      </c>
      <c r="BH125" s="48">
        <v>0</v>
      </c>
      <c r="BI125" s="49">
        <v>0</v>
      </c>
      <c r="BJ125" s="48">
        <v>23</v>
      </c>
      <c r="BK125" s="49">
        <v>100</v>
      </c>
      <c r="BL125" s="48">
        <v>23</v>
      </c>
    </row>
    <row r="126" spans="1:64" ht="15">
      <c r="A126" s="64" t="s">
        <v>300</v>
      </c>
      <c r="B126" s="64" t="s">
        <v>443</v>
      </c>
      <c r="C126" s="65" t="s">
        <v>4635</v>
      </c>
      <c r="D126" s="66">
        <v>3</v>
      </c>
      <c r="E126" s="67" t="s">
        <v>132</v>
      </c>
      <c r="F126" s="68">
        <v>32</v>
      </c>
      <c r="G126" s="65"/>
      <c r="H126" s="69"/>
      <c r="I126" s="70"/>
      <c r="J126" s="70"/>
      <c r="K126" s="34" t="s">
        <v>65</v>
      </c>
      <c r="L126" s="77">
        <v>126</v>
      </c>
      <c r="M126" s="77"/>
      <c r="N126" s="72"/>
      <c r="O126" s="79" t="s">
        <v>485</v>
      </c>
      <c r="P126" s="81">
        <v>43487.5493287037</v>
      </c>
      <c r="Q126" s="79" t="s">
        <v>533</v>
      </c>
      <c r="R126" s="79"/>
      <c r="S126" s="79"/>
      <c r="T126" s="79" t="s">
        <v>756</v>
      </c>
      <c r="U126" s="79"/>
      <c r="V126" s="83" t="s">
        <v>870</v>
      </c>
      <c r="W126" s="81">
        <v>43487.5493287037</v>
      </c>
      <c r="X126" s="83" t="s">
        <v>1108</v>
      </c>
      <c r="Y126" s="79"/>
      <c r="Z126" s="79"/>
      <c r="AA126" s="85" t="s">
        <v>1356</v>
      </c>
      <c r="AB126" s="79"/>
      <c r="AC126" s="79" t="b">
        <v>0</v>
      </c>
      <c r="AD126" s="79">
        <v>0</v>
      </c>
      <c r="AE126" s="85" t="s">
        <v>1513</v>
      </c>
      <c r="AF126" s="79" t="b">
        <v>0</v>
      </c>
      <c r="AG126" s="79" t="s">
        <v>1517</v>
      </c>
      <c r="AH126" s="79"/>
      <c r="AI126" s="85" t="s">
        <v>1513</v>
      </c>
      <c r="AJ126" s="79" t="b">
        <v>0</v>
      </c>
      <c r="AK126" s="79">
        <v>9</v>
      </c>
      <c r="AL126" s="85" t="s">
        <v>1391</v>
      </c>
      <c r="AM126" s="79" t="s">
        <v>1529</v>
      </c>
      <c r="AN126" s="79" t="b">
        <v>0</v>
      </c>
      <c r="AO126" s="85" t="s">
        <v>1391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300</v>
      </c>
      <c r="B127" s="64" t="s">
        <v>348</v>
      </c>
      <c r="C127" s="65" t="s">
        <v>4635</v>
      </c>
      <c r="D127" s="66">
        <v>3</v>
      </c>
      <c r="E127" s="67" t="s">
        <v>132</v>
      </c>
      <c r="F127" s="68">
        <v>32</v>
      </c>
      <c r="G127" s="65"/>
      <c r="H127" s="69"/>
      <c r="I127" s="70"/>
      <c r="J127" s="70"/>
      <c r="K127" s="34" t="s">
        <v>65</v>
      </c>
      <c r="L127" s="77">
        <v>127</v>
      </c>
      <c r="M127" s="77"/>
      <c r="N127" s="72"/>
      <c r="O127" s="79" t="s">
        <v>485</v>
      </c>
      <c r="P127" s="81">
        <v>43487.5493287037</v>
      </c>
      <c r="Q127" s="79" t="s">
        <v>533</v>
      </c>
      <c r="R127" s="79"/>
      <c r="S127" s="79"/>
      <c r="T127" s="79" t="s">
        <v>756</v>
      </c>
      <c r="U127" s="79"/>
      <c r="V127" s="83" t="s">
        <v>870</v>
      </c>
      <c r="W127" s="81">
        <v>43487.5493287037</v>
      </c>
      <c r="X127" s="83" t="s">
        <v>1108</v>
      </c>
      <c r="Y127" s="79"/>
      <c r="Z127" s="79"/>
      <c r="AA127" s="85" t="s">
        <v>1356</v>
      </c>
      <c r="AB127" s="79"/>
      <c r="AC127" s="79" t="b">
        <v>0</v>
      </c>
      <c r="AD127" s="79">
        <v>0</v>
      </c>
      <c r="AE127" s="85" t="s">
        <v>1513</v>
      </c>
      <c r="AF127" s="79" t="b">
        <v>0</v>
      </c>
      <c r="AG127" s="79" t="s">
        <v>1517</v>
      </c>
      <c r="AH127" s="79"/>
      <c r="AI127" s="85" t="s">
        <v>1513</v>
      </c>
      <c r="AJ127" s="79" t="b">
        <v>0</v>
      </c>
      <c r="AK127" s="79">
        <v>9</v>
      </c>
      <c r="AL127" s="85" t="s">
        <v>1391</v>
      </c>
      <c r="AM127" s="79" t="s">
        <v>1529</v>
      </c>
      <c r="AN127" s="79" t="b">
        <v>0</v>
      </c>
      <c r="AO127" s="85" t="s">
        <v>1391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300</v>
      </c>
      <c r="B128" s="64" t="s">
        <v>328</v>
      </c>
      <c r="C128" s="65" t="s">
        <v>4635</v>
      </c>
      <c r="D128" s="66">
        <v>3</v>
      </c>
      <c r="E128" s="67" t="s">
        <v>132</v>
      </c>
      <c r="F128" s="68">
        <v>32</v>
      </c>
      <c r="G128" s="65"/>
      <c r="H128" s="69"/>
      <c r="I128" s="70"/>
      <c r="J128" s="70"/>
      <c r="K128" s="34" t="s">
        <v>65</v>
      </c>
      <c r="L128" s="77">
        <v>128</v>
      </c>
      <c r="M128" s="77"/>
      <c r="N128" s="72"/>
      <c r="O128" s="79" t="s">
        <v>485</v>
      </c>
      <c r="P128" s="81">
        <v>43487.5493287037</v>
      </c>
      <c r="Q128" s="79" t="s">
        <v>533</v>
      </c>
      <c r="R128" s="79"/>
      <c r="S128" s="79"/>
      <c r="T128" s="79" t="s">
        <v>756</v>
      </c>
      <c r="U128" s="79"/>
      <c r="V128" s="83" t="s">
        <v>870</v>
      </c>
      <c r="W128" s="81">
        <v>43487.5493287037</v>
      </c>
      <c r="X128" s="83" t="s">
        <v>1108</v>
      </c>
      <c r="Y128" s="79"/>
      <c r="Z128" s="79"/>
      <c r="AA128" s="85" t="s">
        <v>1356</v>
      </c>
      <c r="AB128" s="79"/>
      <c r="AC128" s="79" t="b">
        <v>0</v>
      </c>
      <c r="AD128" s="79">
        <v>0</v>
      </c>
      <c r="AE128" s="85" t="s">
        <v>1513</v>
      </c>
      <c r="AF128" s="79" t="b">
        <v>0</v>
      </c>
      <c r="AG128" s="79" t="s">
        <v>1517</v>
      </c>
      <c r="AH128" s="79"/>
      <c r="AI128" s="85" t="s">
        <v>1513</v>
      </c>
      <c r="AJ128" s="79" t="b">
        <v>0</v>
      </c>
      <c r="AK128" s="79">
        <v>9</v>
      </c>
      <c r="AL128" s="85" t="s">
        <v>1391</v>
      </c>
      <c r="AM128" s="79" t="s">
        <v>1529</v>
      </c>
      <c r="AN128" s="79" t="b">
        <v>0</v>
      </c>
      <c r="AO128" s="85" t="s">
        <v>1391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1</v>
      </c>
      <c r="BE128" s="49">
        <v>4.761904761904762</v>
      </c>
      <c r="BF128" s="48">
        <v>0</v>
      </c>
      <c r="BG128" s="49">
        <v>0</v>
      </c>
      <c r="BH128" s="48">
        <v>0</v>
      </c>
      <c r="BI128" s="49">
        <v>0</v>
      </c>
      <c r="BJ128" s="48">
        <v>20</v>
      </c>
      <c r="BK128" s="49">
        <v>95.23809523809524</v>
      </c>
      <c r="BL128" s="48">
        <v>21</v>
      </c>
    </row>
    <row r="129" spans="1:64" ht="15">
      <c r="A129" s="64" t="s">
        <v>301</v>
      </c>
      <c r="B129" s="64" t="s">
        <v>301</v>
      </c>
      <c r="C129" s="65" t="s">
        <v>4635</v>
      </c>
      <c r="D129" s="66">
        <v>3</v>
      </c>
      <c r="E129" s="67" t="s">
        <v>132</v>
      </c>
      <c r="F129" s="68">
        <v>32</v>
      </c>
      <c r="G129" s="65"/>
      <c r="H129" s="69"/>
      <c r="I129" s="70"/>
      <c r="J129" s="70"/>
      <c r="K129" s="34" t="s">
        <v>65</v>
      </c>
      <c r="L129" s="77">
        <v>129</v>
      </c>
      <c r="M129" s="77"/>
      <c r="N129" s="72"/>
      <c r="O129" s="79" t="s">
        <v>176</v>
      </c>
      <c r="P129" s="81">
        <v>43486.43306712963</v>
      </c>
      <c r="Q129" s="79" t="s">
        <v>547</v>
      </c>
      <c r="R129" s="83" t="s">
        <v>676</v>
      </c>
      <c r="S129" s="79" t="s">
        <v>720</v>
      </c>
      <c r="T129" s="79" t="s">
        <v>766</v>
      </c>
      <c r="U129" s="79"/>
      <c r="V129" s="83" t="s">
        <v>925</v>
      </c>
      <c r="W129" s="81">
        <v>43486.43306712963</v>
      </c>
      <c r="X129" s="83" t="s">
        <v>1109</v>
      </c>
      <c r="Y129" s="79"/>
      <c r="Z129" s="79"/>
      <c r="AA129" s="85" t="s">
        <v>1357</v>
      </c>
      <c r="AB129" s="79"/>
      <c r="AC129" s="79" t="b">
        <v>0</v>
      </c>
      <c r="AD129" s="79">
        <v>2</v>
      </c>
      <c r="AE129" s="85" t="s">
        <v>1513</v>
      </c>
      <c r="AF129" s="79" t="b">
        <v>0</v>
      </c>
      <c r="AG129" s="79" t="s">
        <v>1518</v>
      </c>
      <c r="AH129" s="79"/>
      <c r="AI129" s="85" t="s">
        <v>1513</v>
      </c>
      <c r="AJ129" s="79" t="b">
        <v>0</v>
      </c>
      <c r="AK129" s="79">
        <v>0</v>
      </c>
      <c r="AL129" s="85" t="s">
        <v>1513</v>
      </c>
      <c r="AM129" s="79" t="s">
        <v>1533</v>
      </c>
      <c r="AN129" s="79" t="b">
        <v>0</v>
      </c>
      <c r="AO129" s="85" t="s">
        <v>1357</v>
      </c>
      <c r="AP129" s="79" t="s">
        <v>1550</v>
      </c>
      <c r="AQ129" s="79">
        <v>0</v>
      </c>
      <c r="AR129" s="79">
        <v>0</v>
      </c>
      <c r="AS129" s="79"/>
      <c r="AT129" s="79"/>
      <c r="AU129" s="79"/>
      <c r="AV129" s="79"/>
      <c r="AW129" s="79"/>
      <c r="AX129" s="79"/>
      <c r="AY129" s="79"/>
      <c r="AZ129" s="79"/>
      <c r="BA129">
        <v>1</v>
      </c>
      <c r="BB129" s="78" t="str">
        <f>REPLACE(INDEX(GroupVertices[Group],MATCH(Edges[[#This Row],[Vertex 1]],GroupVertices[Vertex],0)),1,1,"")</f>
        <v>28</v>
      </c>
      <c r="BC129" s="78" t="str">
        <f>REPLACE(INDEX(GroupVertices[Group],MATCH(Edges[[#This Row],[Vertex 2]],GroupVertices[Vertex],0)),1,1,"")</f>
        <v>28</v>
      </c>
      <c r="BD129" s="48">
        <v>0</v>
      </c>
      <c r="BE129" s="49">
        <v>0</v>
      </c>
      <c r="BF129" s="48">
        <v>0</v>
      </c>
      <c r="BG129" s="49">
        <v>0</v>
      </c>
      <c r="BH129" s="48">
        <v>0</v>
      </c>
      <c r="BI129" s="49">
        <v>0</v>
      </c>
      <c r="BJ129" s="48">
        <v>18</v>
      </c>
      <c r="BK129" s="49">
        <v>100</v>
      </c>
      <c r="BL129" s="48">
        <v>18</v>
      </c>
    </row>
    <row r="130" spans="1:64" ht="15">
      <c r="A130" s="64" t="s">
        <v>302</v>
      </c>
      <c r="B130" s="64" t="s">
        <v>301</v>
      </c>
      <c r="C130" s="65" t="s">
        <v>4635</v>
      </c>
      <c r="D130" s="66">
        <v>3</v>
      </c>
      <c r="E130" s="67" t="s">
        <v>132</v>
      </c>
      <c r="F130" s="68">
        <v>32</v>
      </c>
      <c r="G130" s="65"/>
      <c r="H130" s="69"/>
      <c r="I130" s="70"/>
      <c r="J130" s="70"/>
      <c r="K130" s="34" t="s">
        <v>65</v>
      </c>
      <c r="L130" s="77">
        <v>130</v>
      </c>
      <c r="M130" s="77"/>
      <c r="N130" s="72"/>
      <c r="O130" s="79" t="s">
        <v>485</v>
      </c>
      <c r="P130" s="81">
        <v>43487.54959490741</v>
      </c>
      <c r="Q130" s="79" t="s">
        <v>548</v>
      </c>
      <c r="R130" s="83" t="s">
        <v>676</v>
      </c>
      <c r="S130" s="79" t="s">
        <v>720</v>
      </c>
      <c r="T130" s="79" t="s">
        <v>738</v>
      </c>
      <c r="U130" s="79"/>
      <c r="V130" s="83" t="s">
        <v>926</v>
      </c>
      <c r="W130" s="81">
        <v>43487.54959490741</v>
      </c>
      <c r="X130" s="83" t="s">
        <v>1110</v>
      </c>
      <c r="Y130" s="79"/>
      <c r="Z130" s="79"/>
      <c r="AA130" s="85" t="s">
        <v>1358</v>
      </c>
      <c r="AB130" s="79"/>
      <c r="AC130" s="79" t="b">
        <v>0</v>
      </c>
      <c r="AD130" s="79">
        <v>0</v>
      </c>
      <c r="AE130" s="85" t="s">
        <v>1513</v>
      </c>
      <c r="AF130" s="79" t="b">
        <v>0</v>
      </c>
      <c r="AG130" s="79" t="s">
        <v>1518</v>
      </c>
      <c r="AH130" s="79"/>
      <c r="AI130" s="85" t="s">
        <v>1513</v>
      </c>
      <c r="AJ130" s="79" t="b">
        <v>0</v>
      </c>
      <c r="AK130" s="79">
        <v>0</v>
      </c>
      <c r="AL130" s="85" t="s">
        <v>1357</v>
      </c>
      <c r="AM130" s="79" t="s">
        <v>1530</v>
      </c>
      <c r="AN130" s="79" t="b">
        <v>0</v>
      </c>
      <c r="AO130" s="85" t="s">
        <v>1357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28</v>
      </c>
      <c r="BC130" s="78" t="str">
        <f>REPLACE(INDEX(GroupVertices[Group],MATCH(Edges[[#This Row],[Vertex 2]],GroupVertices[Vertex],0)),1,1,"")</f>
        <v>28</v>
      </c>
      <c r="BD130" s="48">
        <v>0</v>
      </c>
      <c r="BE130" s="49">
        <v>0</v>
      </c>
      <c r="BF130" s="48">
        <v>0</v>
      </c>
      <c r="BG130" s="49">
        <v>0</v>
      </c>
      <c r="BH130" s="48">
        <v>0</v>
      </c>
      <c r="BI130" s="49">
        <v>0</v>
      </c>
      <c r="BJ130" s="48">
        <v>19</v>
      </c>
      <c r="BK130" s="49">
        <v>100</v>
      </c>
      <c r="BL130" s="48">
        <v>19</v>
      </c>
    </row>
    <row r="131" spans="1:64" ht="15">
      <c r="A131" s="64" t="s">
        <v>303</v>
      </c>
      <c r="B131" s="64" t="s">
        <v>410</v>
      </c>
      <c r="C131" s="65" t="s">
        <v>4635</v>
      </c>
      <c r="D131" s="66">
        <v>3</v>
      </c>
      <c r="E131" s="67" t="s">
        <v>132</v>
      </c>
      <c r="F131" s="68">
        <v>32</v>
      </c>
      <c r="G131" s="65"/>
      <c r="H131" s="69"/>
      <c r="I131" s="70"/>
      <c r="J131" s="70"/>
      <c r="K131" s="34" t="s">
        <v>65</v>
      </c>
      <c r="L131" s="77">
        <v>131</v>
      </c>
      <c r="M131" s="77"/>
      <c r="N131" s="72"/>
      <c r="O131" s="79" t="s">
        <v>485</v>
      </c>
      <c r="P131" s="81">
        <v>43487.54975694444</v>
      </c>
      <c r="Q131" s="79" t="s">
        <v>549</v>
      </c>
      <c r="R131" s="79"/>
      <c r="S131" s="79"/>
      <c r="T131" s="79" t="s">
        <v>767</v>
      </c>
      <c r="U131" s="79"/>
      <c r="V131" s="83" t="s">
        <v>870</v>
      </c>
      <c r="W131" s="81">
        <v>43487.54975694444</v>
      </c>
      <c r="X131" s="83" t="s">
        <v>1111</v>
      </c>
      <c r="Y131" s="79"/>
      <c r="Z131" s="79"/>
      <c r="AA131" s="85" t="s">
        <v>1359</v>
      </c>
      <c r="AB131" s="79"/>
      <c r="AC131" s="79" t="b">
        <v>0</v>
      </c>
      <c r="AD131" s="79">
        <v>0</v>
      </c>
      <c r="AE131" s="85" t="s">
        <v>1513</v>
      </c>
      <c r="AF131" s="79" t="b">
        <v>0</v>
      </c>
      <c r="AG131" s="79" t="s">
        <v>1517</v>
      </c>
      <c r="AH131" s="79"/>
      <c r="AI131" s="85" t="s">
        <v>1513</v>
      </c>
      <c r="AJ131" s="79" t="b">
        <v>0</v>
      </c>
      <c r="AK131" s="79">
        <v>22</v>
      </c>
      <c r="AL131" s="85" t="s">
        <v>1506</v>
      </c>
      <c r="AM131" s="79" t="s">
        <v>1529</v>
      </c>
      <c r="AN131" s="79" t="b">
        <v>0</v>
      </c>
      <c r="AO131" s="85" t="s">
        <v>1506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25</v>
      </c>
      <c r="BK131" s="49">
        <v>100</v>
      </c>
      <c r="BL131" s="48">
        <v>25</v>
      </c>
    </row>
    <row r="132" spans="1:64" ht="15">
      <c r="A132" s="64" t="s">
        <v>304</v>
      </c>
      <c r="B132" s="64" t="s">
        <v>348</v>
      </c>
      <c r="C132" s="65" t="s">
        <v>4635</v>
      </c>
      <c r="D132" s="66">
        <v>3</v>
      </c>
      <c r="E132" s="67" t="s">
        <v>132</v>
      </c>
      <c r="F132" s="68">
        <v>32</v>
      </c>
      <c r="G132" s="65"/>
      <c r="H132" s="69"/>
      <c r="I132" s="70"/>
      <c r="J132" s="70"/>
      <c r="K132" s="34" t="s">
        <v>65</v>
      </c>
      <c r="L132" s="77">
        <v>132</v>
      </c>
      <c r="M132" s="77"/>
      <c r="N132" s="72"/>
      <c r="O132" s="79" t="s">
        <v>485</v>
      </c>
      <c r="P132" s="81">
        <v>43487.5549537037</v>
      </c>
      <c r="Q132" s="79" t="s">
        <v>550</v>
      </c>
      <c r="R132" s="79"/>
      <c r="S132" s="79"/>
      <c r="T132" s="79"/>
      <c r="U132" s="79"/>
      <c r="V132" s="83" t="s">
        <v>927</v>
      </c>
      <c r="W132" s="81">
        <v>43487.5549537037</v>
      </c>
      <c r="X132" s="83" t="s">
        <v>1112</v>
      </c>
      <c r="Y132" s="79"/>
      <c r="Z132" s="79"/>
      <c r="AA132" s="85" t="s">
        <v>1360</v>
      </c>
      <c r="AB132" s="79"/>
      <c r="AC132" s="79" t="b">
        <v>0</v>
      </c>
      <c r="AD132" s="79">
        <v>0</v>
      </c>
      <c r="AE132" s="85" t="s">
        <v>1513</v>
      </c>
      <c r="AF132" s="79" t="b">
        <v>0</v>
      </c>
      <c r="AG132" s="79" t="s">
        <v>1517</v>
      </c>
      <c r="AH132" s="79"/>
      <c r="AI132" s="85" t="s">
        <v>1513</v>
      </c>
      <c r="AJ132" s="79" t="b">
        <v>0</v>
      </c>
      <c r="AK132" s="79">
        <v>3</v>
      </c>
      <c r="AL132" s="85" t="s">
        <v>1415</v>
      </c>
      <c r="AM132" s="79" t="s">
        <v>1532</v>
      </c>
      <c r="AN132" s="79" t="b">
        <v>0</v>
      </c>
      <c r="AO132" s="85" t="s">
        <v>1415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2</v>
      </c>
      <c r="BE132" s="49">
        <v>8</v>
      </c>
      <c r="BF132" s="48">
        <v>0</v>
      </c>
      <c r="BG132" s="49">
        <v>0</v>
      </c>
      <c r="BH132" s="48">
        <v>0</v>
      </c>
      <c r="BI132" s="49">
        <v>0</v>
      </c>
      <c r="BJ132" s="48">
        <v>23</v>
      </c>
      <c r="BK132" s="49">
        <v>92</v>
      </c>
      <c r="BL132" s="48">
        <v>25</v>
      </c>
    </row>
    <row r="133" spans="1:64" ht="15">
      <c r="A133" s="64" t="s">
        <v>305</v>
      </c>
      <c r="B133" s="64" t="s">
        <v>281</v>
      </c>
      <c r="C133" s="65" t="s">
        <v>4635</v>
      </c>
      <c r="D133" s="66">
        <v>3</v>
      </c>
      <c r="E133" s="67" t="s">
        <v>132</v>
      </c>
      <c r="F133" s="68">
        <v>32</v>
      </c>
      <c r="G133" s="65"/>
      <c r="H133" s="69"/>
      <c r="I133" s="70"/>
      <c r="J133" s="70"/>
      <c r="K133" s="34" t="s">
        <v>65</v>
      </c>
      <c r="L133" s="77">
        <v>133</v>
      </c>
      <c r="M133" s="77"/>
      <c r="N133" s="72"/>
      <c r="O133" s="79" t="s">
        <v>485</v>
      </c>
      <c r="P133" s="81">
        <v>43487.556550925925</v>
      </c>
      <c r="Q133" s="79" t="s">
        <v>512</v>
      </c>
      <c r="R133" s="79"/>
      <c r="S133" s="79"/>
      <c r="T133" s="79"/>
      <c r="U133" s="79"/>
      <c r="V133" s="83" t="s">
        <v>928</v>
      </c>
      <c r="W133" s="81">
        <v>43487.556550925925</v>
      </c>
      <c r="X133" s="83" t="s">
        <v>1113</v>
      </c>
      <c r="Y133" s="79"/>
      <c r="Z133" s="79"/>
      <c r="AA133" s="85" t="s">
        <v>1361</v>
      </c>
      <c r="AB133" s="79"/>
      <c r="AC133" s="79" t="b">
        <v>0</v>
      </c>
      <c r="AD133" s="79">
        <v>0</v>
      </c>
      <c r="AE133" s="85" t="s">
        <v>1513</v>
      </c>
      <c r="AF133" s="79" t="b">
        <v>0</v>
      </c>
      <c r="AG133" s="79" t="s">
        <v>1518</v>
      </c>
      <c r="AH133" s="79"/>
      <c r="AI133" s="85" t="s">
        <v>1513</v>
      </c>
      <c r="AJ133" s="79" t="b">
        <v>0</v>
      </c>
      <c r="AK133" s="79">
        <v>8</v>
      </c>
      <c r="AL133" s="85" t="s">
        <v>1336</v>
      </c>
      <c r="AM133" s="79" t="s">
        <v>1537</v>
      </c>
      <c r="AN133" s="79" t="b">
        <v>0</v>
      </c>
      <c r="AO133" s="85" t="s">
        <v>1336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9</v>
      </c>
      <c r="BC133" s="78" t="str">
        <f>REPLACE(INDEX(GroupVertices[Group],MATCH(Edges[[#This Row],[Vertex 2]],GroupVertices[Vertex],0)),1,1,"")</f>
        <v>9</v>
      </c>
      <c r="BD133" s="48">
        <v>0</v>
      </c>
      <c r="BE133" s="49">
        <v>0</v>
      </c>
      <c r="BF133" s="48">
        <v>1</v>
      </c>
      <c r="BG133" s="49">
        <v>4.545454545454546</v>
      </c>
      <c r="BH133" s="48">
        <v>0</v>
      </c>
      <c r="BI133" s="49">
        <v>0</v>
      </c>
      <c r="BJ133" s="48">
        <v>21</v>
      </c>
      <c r="BK133" s="49">
        <v>95.45454545454545</v>
      </c>
      <c r="BL133" s="48">
        <v>22</v>
      </c>
    </row>
    <row r="134" spans="1:64" ht="15">
      <c r="A134" s="64" t="s">
        <v>306</v>
      </c>
      <c r="B134" s="64" t="s">
        <v>450</v>
      </c>
      <c r="C134" s="65" t="s">
        <v>4635</v>
      </c>
      <c r="D134" s="66">
        <v>3</v>
      </c>
      <c r="E134" s="67" t="s">
        <v>132</v>
      </c>
      <c r="F134" s="68">
        <v>32</v>
      </c>
      <c r="G134" s="65"/>
      <c r="H134" s="69"/>
      <c r="I134" s="70"/>
      <c r="J134" s="70"/>
      <c r="K134" s="34" t="s">
        <v>65</v>
      </c>
      <c r="L134" s="77">
        <v>134</v>
      </c>
      <c r="M134" s="77"/>
      <c r="N134" s="72"/>
      <c r="O134" s="79" t="s">
        <v>485</v>
      </c>
      <c r="P134" s="81">
        <v>43487.560625</v>
      </c>
      <c r="Q134" s="79" t="s">
        <v>551</v>
      </c>
      <c r="R134" s="83" t="s">
        <v>677</v>
      </c>
      <c r="S134" s="79" t="s">
        <v>721</v>
      </c>
      <c r="T134" s="79" t="s">
        <v>738</v>
      </c>
      <c r="U134" s="83" t="s">
        <v>820</v>
      </c>
      <c r="V134" s="83" t="s">
        <v>820</v>
      </c>
      <c r="W134" s="81">
        <v>43487.560625</v>
      </c>
      <c r="X134" s="83" t="s">
        <v>1114</v>
      </c>
      <c r="Y134" s="79"/>
      <c r="Z134" s="79"/>
      <c r="AA134" s="85" t="s">
        <v>1362</v>
      </c>
      <c r="AB134" s="79"/>
      <c r="AC134" s="79" t="b">
        <v>0</v>
      </c>
      <c r="AD134" s="79">
        <v>0</v>
      </c>
      <c r="AE134" s="85" t="s">
        <v>1513</v>
      </c>
      <c r="AF134" s="79" t="b">
        <v>0</v>
      </c>
      <c r="AG134" s="79" t="s">
        <v>1517</v>
      </c>
      <c r="AH134" s="79"/>
      <c r="AI134" s="85" t="s">
        <v>1513</v>
      </c>
      <c r="AJ134" s="79" t="b">
        <v>0</v>
      </c>
      <c r="AK134" s="79">
        <v>0</v>
      </c>
      <c r="AL134" s="85" t="s">
        <v>1513</v>
      </c>
      <c r="AM134" s="79" t="s">
        <v>1530</v>
      </c>
      <c r="AN134" s="79" t="b">
        <v>0</v>
      </c>
      <c r="AO134" s="85" t="s">
        <v>1362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7</v>
      </c>
      <c r="BC134" s="78" t="str">
        <f>REPLACE(INDEX(GroupVertices[Group],MATCH(Edges[[#This Row],[Vertex 2]],GroupVertices[Vertex],0)),1,1,"")</f>
        <v>7</v>
      </c>
      <c r="BD134" s="48">
        <v>3</v>
      </c>
      <c r="BE134" s="49">
        <v>17.647058823529413</v>
      </c>
      <c r="BF134" s="48">
        <v>0</v>
      </c>
      <c r="BG134" s="49">
        <v>0</v>
      </c>
      <c r="BH134" s="48">
        <v>0</v>
      </c>
      <c r="BI134" s="49">
        <v>0</v>
      </c>
      <c r="BJ134" s="48">
        <v>14</v>
      </c>
      <c r="BK134" s="49">
        <v>82.3529411764706</v>
      </c>
      <c r="BL134" s="48">
        <v>17</v>
      </c>
    </row>
    <row r="135" spans="1:64" ht="15">
      <c r="A135" s="64" t="s">
        <v>254</v>
      </c>
      <c r="B135" s="64" t="s">
        <v>451</v>
      </c>
      <c r="C135" s="65" t="s">
        <v>4635</v>
      </c>
      <c r="D135" s="66">
        <v>3</v>
      </c>
      <c r="E135" s="67" t="s">
        <v>132</v>
      </c>
      <c r="F135" s="68">
        <v>32</v>
      </c>
      <c r="G135" s="65"/>
      <c r="H135" s="69"/>
      <c r="I135" s="70"/>
      <c r="J135" s="70"/>
      <c r="K135" s="34" t="s">
        <v>65</v>
      </c>
      <c r="L135" s="77">
        <v>135</v>
      </c>
      <c r="M135" s="77"/>
      <c r="N135" s="72"/>
      <c r="O135" s="79" t="s">
        <v>485</v>
      </c>
      <c r="P135" s="81">
        <v>43487.48</v>
      </c>
      <c r="Q135" s="79" t="s">
        <v>552</v>
      </c>
      <c r="R135" s="79"/>
      <c r="S135" s="79"/>
      <c r="T135" s="79"/>
      <c r="U135" s="79"/>
      <c r="V135" s="83" t="s">
        <v>887</v>
      </c>
      <c r="W135" s="81">
        <v>43487.48</v>
      </c>
      <c r="X135" s="83" t="s">
        <v>1115</v>
      </c>
      <c r="Y135" s="79"/>
      <c r="Z135" s="79"/>
      <c r="AA135" s="85" t="s">
        <v>1363</v>
      </c>
      <c r="AB135" s="79"/>
      <c r="AC135" s="79" t="b">
        <v>0</v>
      </c>
      <c r="AD135" s="79">
        <v>0</v>
      </c>
      <c r="AE135" s="85" t="s">
        <v>1513</v>
      </c>
      <c r="AF135" s="79" t="b">
        <v>0</v>
      </c>
      <c r="AG135" s="79" t="s">
        <v>1517</v>
      </c>
      <c r="AH135" s="79"/>
      <c r="AI135" s="85" t="s">
        <v>1513</v>
      </c>
      <c r="AJ135" s="79" t="b">
        <v>0</v>
      </c>
      <c r="AK135" s="79">
        <v>7</v>
      </c>
      <c r="AL135" s="85" t="s">
        <v>1414</v>
      </c>
      <c r="AM135" s="79" t="s">
        <v>1530</v>
      </c>
      <c r="AN135" s="79" t="b">
        <v>0</v>
      </c>
      <c r="AO135" s="85" t="s">
        <v>1414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7</v>
      </c>
      <c r="BC135" s="78" t="str">
        <f>REPLACE(INDEX(GroupVertices[Group],MATCH(Edges[[#This Row],[Vertex 2]],GroupVertices[Vertex],0)),1,1,"")</f>
        <v>7</v>
      </c>
      <c r="BD135" s="48">
        <v>0</v>
      </c>
      <c r="BE135" s="49">
        <v>0</v>
      </c>
      <c r="BF135" s="48">
        <v>0</v>
      </c>
      <c r="BG135" s="49">
        <v>0</v>
      </c>
      <c r="BH135" s="48">
        <v>0</v>
      </c>
      <c r="BI135" s="49">
        <v>0</v>
      </c>
      <c r="BJ135" s="48">
        <v>19</v>
      </c>
      <c r="BK135" s="49">
        <v>100</v>
      </c>
      <c r="BL135" s="48">
        <v>19</v>
      </c>
    </row>
    <row r="136" spans="1:64" ht="15">
      <c r="A136" s="64" t="s">
        <v>254</v>
      </c>
      <c r="B136" s="64" t="s">
        <v>233</v>
      </c>
      <c r="C136" s="65" t="s">
        <v>4635</v>
      </c>
      <c r="D136" s="66">
        <v>3</v>
      </c>
      <c r="E136" s="67" t="s">
        <v>132</v>
      </c>
      <c r="F136" s="68">
        <v>32</v>
      </c>
      <c r="G136" s="65"/>
      <c r="H136" s="69"/>
      <c r="I136" s="70"/>
      <c r="J136" s="70"/>
      <c r="K136" s="34" t="s">
        <v>65</v>
      </c>
      <c r="L136" s="77">
        <v>136</v>
      </c>
      <c r="M136" s="77"/>
      <c r="N136" s="72"/>
      <c r="O136" s="79" t="s">
        <v>485</v>
      </c>
      <c r="P136" s="81">
        <v>43487.48</v>
      </c>
      <c r="Q136" s="79" t="s">
        <v>552</v>
      </c>
      <c r="R136" s="79"/>
      <c r="S136" s="79"/>
      <c r="T136" s="79"/>
      <c r="U136" s="79"/>
      <c r="V136" s="83" t="s">
        <v>887</v>
      </c>
      <c r="W136" s="81">
        <v>43487.48</v>
      </c>
      <c r="X136" s="83" t="s">
        <v>1115</v>
      </c>
      <c r="Y136" s="79"/>
      <c r="Z136" s="79"/>
      <c r="AA136" s="85" t="s">
        <v>1363</v>
      </c>
      <c r="AB136" s="79"/>
      <c r="AC136" s="79" t="b">
        <v>0</v>
      </c>
      <c r="AD136" s="79">
        <v>0</v>
      </c>
      <c r="AE136" s="85" t="s">
        <v>1513</v>
      </c>
      <c r="AF136" s="79" t="b">
        <v>0</v>
      </c>
      <c r="AG136" s="79" t="s">
        <v>1517</v>
      </c>
      <c r="AH136" s="79"/>
      <c r="AI136" s="85" t="s">
        <v>1513</v>
      </c>
      <c r="AJ136" s="79" t="b">
        <v>0</v>
      </c>
      <c r="AK136" s="79">
        <v>7</v>
      </c>
      <c r="AL136" s="85" t="s">
        <v>1414</v>
      </c>
      <c r="AM136" s="79" t="s">
        <v>1530</v>
      </c>
      <c r="AN136" s="79" t="b">
        <v>0</v>
      </c>
      <c r="AO136" s="85" t="s">
        <v>1414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7</v>
      </c>
      <c r="BC136" s="78" t="str">
        <f>REPLACE(INDEX(GroupVertices[Group],MATCH(Edges[[#This Row],[Vertex 2]],GroupVertices[Vertex],0)),1,1,"")</f>
        <v>7</v>
      </c>
      <c r="BD136" s="48"/>
      <c r="BE136" s="49"/>
      <c r="BF136" s="48"/>
      <c r="BG136" s="49"/>
      <c r="BH136" s="48"/>
      <c r="BI136" s="49"/>
      <c r="BJ136" s="48"/>
      <c r="BK136" s="49"/>
      <c r="BL136" s="48"/>
    </row>
    <row r="137" spans="1:64" ht="15">
      <c r="A137" s="64" t="s">
        <v>254</v>
      </c>
      <c r="B137" s="64" t="s">
        <v>348</v>
      </c>
      <c r="C137" s="65" t="s">
        <v>4635</v>
      </c>
      <c r="D137" s="66">
        <v>3</v>
      </c>
      <c r="E137" s="67" t="s">
        <v>132</v>
      </c>
      <c r="F137" s="68">
        <v>32</v>
      </c>
      <c r="G137" s="65"/>
      <c r="H137" s="69"/>
      <c r="I137" s="70"/>
      <c r="J137" s="70"/>
      <c r="K137" s="34" t="s">
        <v>65</v>
      </c>
      <c r="L137" s="77">
        <v>137</v>
      </c>
      <c r="M137" s="77"/>
      <c r="N137" s="72"/>
      <c r="O137" s="79" t="s">
        <v>485</v>
      </c>
      <c r="P137" s="81">
        <v>43487.48</v>
      </c>
      <c r="Q137" s="79" t="s">
        <v>552</v>
      </c>
      <c r="R137" s="79"/>
      <c r="S137" s="79"/>
      <c r="T137" s="79"/>
      <c r="U137" s="79"/>
      <c r="V137" s="83" t="s">
        <v>887</v>
      </c>
      <c r="W137" s="81">
        <v>43487.48</v>
      </c>
      <c r="X137" s="83" t="s">
        <v>1115</v>
      </c>
      <c r="Y137" s="79"/>
      <c r="Z137" s="79"/>
      <c r="AA137" s="85" t="s">
        <v>1363</v>
      </c>
      <c r="AB137" s="79"/>
      <c r="AC137" s="79" t="b">
        <v>0</v>
      </c>
      <c r="AD137" s="79">
        <v>0</v>
      </c>
      <c r="AE137" s="85" t="s">
        <v>1513</v>
      </c>
      <c r="AF137" s="79" t="b">
        <v>0</v>
      </c>
      <c r="AG137" s="79" t="s">
        <v>1517</v>
      </c>
      <c r="AH137" s="79"/>
      <c r="AI137" s="85" t="s">
        <v>1513</v>
      </c>
      <c r="AJ137" s="79" t="b">
        <v>0</v>
      </c>
      <c r="AK137" s="79">
        <v>7</v>
      </c>
      <c r="AL137" s="85" t="s">
        <v>1414</v>
      </c>
      <c r="AM137" s="79" t="s">
        <v>1530</v>
      </c>
      <c r="AN137" s="79" t="b">
        <v>0</v>
      </c>
      <c r="AO137" s="85" t="s">
        <v>1414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7</v>
      </c>
      <c r="BC137" s="78" t="str">
        <f>REPLACE(INDEX(GroupVertices[Group],MATCH(Edges[[#This Row],[Vertex 2]],GroupVertices[Vertex],0)),1,1,"")</f>
        <v>2</v>
      </c>
      <c r="BD137" s="48"/>
      <c r="BE137" s="49"/>
      <c r="BF137" s="48"/>
      <c r="BG137" s="49"/>
      <c r="BH137" s="48"/>
      <c r="BI137" s="49"/>
      <c r="BJ137" s="48"/>
      <c r="BK137" s="49"/>
      <c r="BL137" s="48"/>
    </row>
    <row r="138" spans="1:64" ht="15">
      <c r="A138" s="64" t="s">
        <v>306</v>
      </c>
      <c r="B138" s="64" t="s">
        <v>254</v>
      </c>
      <c r="C138" s="65" t="s">
        <v>4635</v>
      </c>
      <c r="D138" s="66">
        <v>3</v>
      </c>
      <c r="E138" s="67" t="s">
        <v>132</v>
      </c>
      <c r="F138" s="68">
        <v>32</v>
      </c>
      <c r="G138" s="65"/>
      <c r="H138" s="69"/>
      <c r="I138" s="70"/>
      <c r="J138" s="70"/>
      <c r="K138" s="34" t="s">
        <v>65</v>
      </c>
      <c r="L138" s="77">
        <v>138</v>
      </c>
      <c r="M138" s="77"/>
      <c r="N138" s="72"/>
      <c r="O138" s="79" t="s">
        <v>485</v>
      </c>
      <c r="P138" s="81">
        <v>43487.560625</v>
      </c>
      <c r="Q138" s="79" t="s">
        <v>551</v>
      </c>
      <c r="R138" s="83" t="s">
        <v>677</v>
      </c>
      <c r="S138" s="79" t="s">
        <v>721</v>
      </c>
      <c r="T138" s="79" t="s">
        <v>738</v>
      </c>
      <c r="U138" s="83" t="s">
        <v>820</v>
      </c>
      <c r="V138" s="83" t="s">
        <v>820</v>
      </c>
      <c r="W138" s="81">
        <v>43487.560625</v>
      </c>
      <c r="X138" s="83" t="s">
        <v>1114</v>
      </c>
      <c r="Y138" s="79"/>
      <c r="Z138" s="79"/>
      <c r="AA138" s="85" t="s">
        <v>1362</v>
      </c>
      <c r="AB138" s="79"/>
      <c r="AC138" s="79" t="b">
        <v>0</v>
      </c>
      <c r="AD138" s="79">
        <v>0</v>
      </c>
      <c r="AE138" s="85" t="s">
        <v>1513</v>
      </c>
      <c r="AF138" s="79" t="b">
        <v>0</v>
      </c>
      <c r="AG138" s="79" t="s">
        <v>1517</v>
      </c>
      <c r="AH138" s="79"/>
      <c r="AI138" s="85" t="s">
        <v>1513</v>
      </c>
      <c r="AJ138" s="79" t="b">
        <v>0</v>
      </c>
      <c r="AK138" s="79">
        <v>0</v>
      </c>
      <c r="AL138" s="85" t="s">
        <v>1513</v>
      </c>
      <c r="AM138" s="79" t="s">
        <v>1530</v>
      </c>
      <c r="AN138" s="79" t="b">
        <v>0</v>
      </c>
      <c r="AO138" s="85" t="s">
        <v>1362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7</v>
      </c>
      <c r="BC138" s="78" t="str">
        <f>REPLACE(INDEX(GroupVertices[Group],MATCH(Edges[[#This Row],[Vertex 2]],GroupVertices[Vertex],0)),1,1,"")</f>
        <v>7</v>
      </c>
      <c r="BD138" s="48"/>
      <c r="BE138" s="49"/>
      <c r="BF138" s="48"/>
      <c r="BG138" s="49"/>
      <c r="BH138" s="48"/>
      <c r="BI138" s="49"/>
      <c r="BJ138" s="48"/>
      <c r="BK138" s="49"/>
      <c r="BL138" s="48"/>
    </row>
    <row r="139" spans="1:64" ht="15">
      <c r="A139" s="64" t="s">
        <v>307</v>
      </c>
      <c r="B139" s="64" t="s">
        <v>246</v>
      </c>
      <c r="C139" s="65" t="s">
        <v>4635</v>
      </c>
      <c r="D139" s="66">
        <v>3</v>
      </c>
      <c r="E139" s="67" t="s">
        <v>132</v>
      </c>
      <c r="F139" s="68">
        <v>32</v>
      </c>
      <c r="G139" s="65"/>
      <c r="H139" s="69"/>
      <c r="I139" s="70"/>
      <c r="J139" s="70"/>
      <c r="K139" s="34" t="s">
        <v>65</v>
      </c>
      <c r="L139" s="77">
        <v>139</v>
      </c>
      <c r="M139" s="77"/>
      <c r="N139" s="72"/>
      <c r="O139" s="79" t="s">
        <v>485</v>
      </c>
      <c r="P139" s="81">
        <v>43487.56251157408</v>
      </c>
      <c r="Q139" s="79" t="s">
        <v>511</v>
      </c>
      <c r="R139" s="79"/>
      <c r="S139" s="79"/>
      <c r="T139" s="79" t="s">
        <v>738</v>
      </c>
      <c r="U139" s="79"/>
      <c r="V139" s="83" t="s">
        <v>929</v>
      </c>
      <c r="W139" s="81">
        <v>43487.56251157408</v>
      </c>
      <c r="X139" s="83" t="s">
        <v>1116</v>
      </c>
      <c r="Y139" s="79"/>
      <c r="Z139" s="79"/>
      <c r="AA139" s="85" t="s">
        <v>1364</v>
      </c>
      <c r="AB139" s="79"/>
      <c r="AC139" s="79" t="b">
        <v>0</v>
      </c>
      <c r="AD139" s="79">
        <v>0</v>
      </c>
      <c r="AE139" s="85" t="s">
        <v>1513</v>
      </c>
      <c r="AF139" s="79" t="b">
        <v>0</v>
      </c>
      <c r="AG139" s="79" t="s">
        <v>1518</v>
      </c>
      <c r="AH139" s="79"/>
      <c r="AI139" s="85" t="s">
        <v>1513</v>
      </c>
      <c r="AJ139" s="79" t="b">
        <v>0</v>
      </c>
      <c r="AK139" s="79">
        <v>6</v>
      </c>
      <c r="AL139" s="85" t="s">
        <v>1298</v>
      </c>
      <c r="AM139" s="79" t="s">
        <v>1532</v>
      </c>
      <c r="AN139" s="79" t="b">
        <v>0</v>
      </c>
      <c r="AO139" s="85" t="s">
        <v>1298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5</v>
      </c>
      <c r="BD139" s="48">
        <v>0</v>
      </c>
      <c r="BE139" s="49">
        <v>0</v>
      </c>
      <c r="BF139" s="48">
        <v>0</v>
      </c>
      <c r="BG139" s="49">
        <v>0</v>
      </c>
      <c r="BH139" s="48">
        <v>0</v>
      </c>
      <c r="BI139" s="49">
        <v>0</v>
      </c>
      <c r="BJ139" s="48">
        <v>22</v>
      </c>
      <c r="BK139" s="49">
        <v>100</v>
      </c>
      <c r="BL139" s="48">
        <v>22</v>
      </c>
    </row>
    <row r="140" spans="1:64" ht="15">
      <c r="A140" s="64" t="s">
        <v>308</v>
      </c>
      <c r="B140" s="64" t="s">
        <v>410</v>
      </c>
      <c r="C140" s="65" t="s">
        <v>4635</v>
      </c>
      <c r="D140" s="66">
        <v>3</v>
      </c>
      <c r="E140" s="67" t="s">
        <v>132</v>
      </c>
      <c r="F140" s="68">
        <v>32</v>
      </c>
      <c r="G140" s="65"/>
      <c r="H140" s="69"/>
      <c r="I140" s="70"/>
      <c r="J140" s="70"/>
      <c r="K140" s="34" t="s">
        <v>65</v>
      </c>
      <c r="L140" s="77">
        <v>140</v>
      </c>
      <c r="M140" s="77"/>
      <c r="N140" s="72"/>
      <c r="O140" s="79" t="s">
        <v>485</v>
      </c>
      <c r="P140" s="81">
        <v>43487.56375</v>
      </c>
      <c r="Q140" s="79" t="s">
        <v>499</v>
      </c>
      <c r="R140" s="79"/>
      <c r="S140" s="79"/>
      <c r="T140" s="79"/>
      <c r="U140" s="79"/>
      <c r="V140" s="83" t="s">
        <v>930</v>
      </c>
      <c r="W140" s="81">
        <v>43487.56375</v>
      </c>
      <c r="X140" s="83" t="s">
        <v>1117</v>
      </c>
      <c r="Y140" s="79"/>
      <c r="Z140" s="79"/>
      <c r="AA140" s="85" t="s">
        <v>1365</v>
      </c>
      <c r="AB140" s="79"/>
      <c r="AC140" s="79" t="b">
        <v>0</v>
      </c>
      <c r="AD140" s="79">
        <v>0</v>
      </c>
      <c r="AE140" s="85" t="s">
        <v>1513</v>
      </c>
      <c r="AF140" s="79" t="b">
        <v>0</v>
      </c>
      <c r="AG140" s="79" t="s">
        <v>1517</v>
      </c>
      <c r="AH140" s="79"/>
      <c r="AI140" s="85" t="s">
        <v>1513</v>
      </c>
      <c r="AJ140" s="79" t="b">
        <v>0</v>
      </c>
      <c r="AK140" s="79">
        <v>3881</v>
      </c>
      <c r="AL140" s="85" t="s">
        <v>1510</v>
      </c>
      <c r="AM140" s="79" t="s">
        <v>1531</v>
      </c>
      <c r="AN140" s="79" t="b">
        <v>0</v>
      </c>
      <c r="AO140" s="85" t="s">
        <v>1510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23</v>
      </c>
      <c r="BK140" s="49">
        <v>100</v>
      </c>
      <c r="BL140" s="48">
        <v>23</v>
      </c>
    </row>
    <row r="141" spans="1:64" ht="15">
      <c r="A141" s="64" t="s">
        <v>309</v>
      </c>
      <c r="B141" s="64" t="s">
        <v>452</v>
      </c>
      <c r="C141" s="65" t="s">
        <v>4635</v>
      </c>
      <c r="D141" s="66">
        <v>3</v>
      </c>
      <c r="E141" s="67" t="s">
        <v>132</v>
      </c>
      <c r="F141" s="68">
        <v>32</v>
      </c>
      <c r="G141" s="65"/>
      <c r="H141" s="69"/>
      <c r="I141" s="70"/>
      <c r="J141" s="70"/>
      <c r="K141" s="34" t="s">
        <v>65</v>
      </c>
      <c r="L141" s="77">
        <v>141</v>
      </c>
      <c r="M141" s="77"/>
      <c r="N141" s="72"/>
      <c r="O141" s="79" t="s">
        <v>485</v>
      </c>
      <c r="P141" s="81">
        <v>43487.56958333333</v>
      </c>
      <c r="Q141" s="79" t="s">
        <v>553</v>
      </c>
      <c r="R141" s="79"/>
      <c r="S141" s="79"/>
      <c r="T141" s="79"/>
      <c r="U141" s="79"/>
      <c r="V141" s="83" t="s">
        <v>931</v>
      </c>
      <c r="W141" s="81">
        <v>43487.56958333333</v>
      </c>
      <c r="X141" s="83" t="s">
        <v>1118</v>
      </c>
      <c r="Y141" s="79"/>
      <c r="Z141" s="79"/>
      <c r="AA141" s="85" t="s">
        <v>1366</v>
      </c>
      <c r="AB141" s="79"/>
      <c r="AC141" s="79" t="b">
        <v>0</v>
      </c>
      <c r="AD141" s="79">
        <v>0</v>
      </c>
      <c r="AE141" s="85" t="s">
        <v>1513</v>
      </c>
      <c r="AF141" s="79" t="b">
        <v>0</v>
      </c>
      <c r="AG141" s="79" t="s">
        <v>1517</v>
      </c>
      <c r="AH141" s="79"/>
      <c r="AI141" s="85" t="s">
        <v>1513</v>
      </c>
      <c r="AJ141" s="79" t="b">
        <v>0</v>
      </c>
      <c r="AK141" s="79">
        <v>8</v>
      </c>
      <c r="AL141" s="85" t="s">
        <v>1417</v>
      </c>
      <c r="AM141" s="79" t="s">
        <v>1532</v>
      </c>
      <c r="AN141" s="79" t="b">
        <v>0</v>
      </c>
      <c r="AO141" s="85" t="s">
        <v>1417</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v>0</v>
      </c>
      <c r="BE141" s="49">
        <v>0</v>
      </c>
      <c r="BF141" s="48">
        <v>0</v>
      </c>
      <c r="BG141" s="49">
        <v>0</v>
      </c>
      <c r="BH141" s="48">
        <v>0</v>
      </c>
      <c r="BI141" s="49">
        <v>0</v>
      </c>
      <c r="BJ141" s="48">
        <v>17</v>
      </c>
      <c r="BK141" s="49">
        <v>100</v>
      </c>
      <c r="BL141" s="48">
        <v>17</v>
      </c>
    </row>
    <row r="142" spans="1:64" ht="15">
      <c r="A142" s="64" t="s">
        <v>309</v>
      </c>
      <c r="B142" s="64" t="s">
        <v>441</v>
      </c>
      <c r="C142" s="65" t="s">
        <v>4635</v>
      </c>
      <c r="D142" s="66">
        <v>3</v>
      </c>
      <c r="E142" s="67" t="s">
        <v>132</v>
      </c>
      <c r="F142" s="68">
        <v>32</v>
      </c>
      <c r="G142" s="65"/>
      <c r="H142" s="69"/>
      <c r="I142" s="70"/>
      <c r="J142" s="70"/>
      <c r="K142" s="34" t="s">
        <v>65</v>
      </c>
      <c r="L142" s="77">
        <v>142</v>
      </c>
      <c r="M142" s="77"/>
      <c r="N142" s="72"/>
      <c r="O142" s="79" t="s">
        <v>485</v>
      </c>
      <c r="P142" s="81">
        <v>43487.56958333333</v>
      </c>
      <c r="Q142" s="79" t="s">
        <v>553</v>
      </c>
      <c r="R142" s="79"/>
      <c r="S142" s="79"/>
      <c r="T142" s="79"/>
      <c r="U142" s="79"/>
      <c r="V142" s="83" t="s">
        <v>931</v>
      </c>
      <c r="W142" s="81">
        <v>43487.56958333333</v>
      </c>
      <c r="X142" s="83" t="s">
        <v>1118</v>
      </c>
      <c r="Y142" s="79"/>
      <c r="Z142" s="79"/>
      <c r="AA142" s="85" t="s">
        <v>1366</v>
      </c>
      <c r="AB142" s="79"/>
      <c r="AC142" s="79" t="b">
        <v>0</v>
      </c>
      <c r="AD142" s="79">
        <v>0</v>
      </c>
      <c r="AE142" s="85" t="s">
        <v>1513</v>
      </c>
      <c r="AF142" s="79" t="b">
        <v>0</v>
      </c>
      <c r="AG142" s="79" t="s">
        <v>1517</v>
      </c>
      <c r="AH142" s="79"/>
      <c r="AI142" s="85" t="s">
        <v>1513</v>
      </c>
      <c r="AJ142" s="79" t="b">
        <v>0</v>
      </c>
      <c r="AK142" s="79">
        <v>8</v>
      </c>
      <c r="AL142" s="85" t="s">
        <v>1417</v>
      </c>
      <c r="AM142" s="79" t="s">
        <v>1532</v>
      </c>
      <c r="AN142" s="79" t="b">
        <v>0</v>
      </c>
      <c r="AO142" s="85" t="s">
        <v>1417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309</v>
      </c>
      <c r="B143" s="64" t="s">
        <v>348</v>
      </c>
      <c r="C143" s="65" t="s">
        <v>4635</v>
      </c>
      <c r="D143" s="66">
        <v>3</v>
      </c>
      <c r="E143" s="67" t="s">
        <v>132</v>
      </c>
      <c r="F143" s="68">
        <v>32</v>
      </c>
      <c r="G143" s="65"/>
      <c r="H143" s="69"/>
      <c r="I143" s="70"/>
      <c r="J143" s="70"/>
      <c r="K143" s="34" t="s">
        <v>65</v>
      </c>
      <c r="L143" s="77">
        <v>143</v>
      </c>
      <c r="M143" s="77"/>
      <c r="N143" s="72"/>
      <c r="O143" s="79" t="s">
        <v>485</v>
      </c>
      <c r="P143" s="81">
        <v>43487.56958333333</v>
      </c>
      <c r="Q143" s="79" t="s">
        <v>553</v>
      </c>
      <c r="R143" s="79"/>
      <c r="S143" s="79"/>
      <c r="T143" s="79"/>
      <c r="U143" s="79"/>
      <c r="V143" s="83" t="s">
        <v>931</v>
      </c>
      <c r="W143" s="81">
        <v>43487.56958333333</v>
      </c>
      <c r="X143" s="83" t="s">
        <v>1118</v>
      </c>
      <c r="Y143" s="79"/>
      <c r="Z143" s="79"/>
      <c r="AA143" s="85" t="s">
        <v>1366</v>
      </c>
      <c r="AB143" s="79"/>
      <c r="AC143" s="79" t="b">
        <v>0</v>
      </c>
      <c r="AD143" s="79">
        <v>0</v>
      </c>
      <c r="AE143" s="85" t="s">
        <v>1513</v>
      </c>
      <c r="AF143" s="79" t="b">
        <v>0</v>
      </c>
      <c r="AG143" s="79" t="s">
        <v>1517</v>
      </c>
      <c r="AH143" s="79"/>
      <c r="AI143" s="85" t="s">
        <v>1513</v>
      </c>
      <c r="AJ143" s="79" t="b">
        <v>0</v>
      </c>
      <c r="AK143" s="79">
        <v>8</v>
      </c>
      <c r="AL143" s="85" t="s">
        <v>1417</v>
      </c>
      <c r="AM143" s="79" t="s">
        <v>1532</v>
      </c>
      <c r="AN143" s="79" t="b">
        <v>0</v>
      </c>
      <c r="AO143" s="85" t="s">
        <v>1417</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310</v>
      </c>
      <c r="B144" s="64" t="s">
        <v>443</v>
      </c>
      <c r="C144" s="65" t="s">
        <v>4635</v>
      </c>
      <c r="D144" s="66">
        <v>3</v>
      </c>
      <c r="E144" s="67" t="s">
        <v>132</v>
      </c>
      <c r="F144" s="68">
        <v>32</v>
      </c>
      <c r="G144" s="65"/>
      <c r="H144" s="69"/>
      <c r="I144" s="70"/>
      <c r="J144" s="70"/>
      <c r="K144" s="34" t="s">
        <v>65</v>
      </c>
      <c r="L144" s="77">
        <v>144</v>
      </c>
      <c r="M144" s="77"/>
      <c r="N144" s="72"/>
      <c r="O144" s="79" t="s">
        <v>485</v>
      </c>
      <c r="P144" s="81">
        <v>43487.57135416667</v>
      </c>
      <c r="Q144" s="79" t="s">
        <v>533</v>
      </c>
      <c r="R144" s="79"/>
      <c r="S144" s="79"/>
      <c r="T144" s="79" t="s">
        <v>756</v>
      </c>
      <c r="U144" s="79"/>
      <c r="V144" s="83" t="s">
        <v>932</v>
      </c>
      <c r="W144" s="81">
        <v>43487.57135416667</v>
      </c>
      <c r="X144" s="83" t="s">
        <v>1119</v>
      </c>
      <c r="Y144" s="79"/>
      <c r="Z144" s="79"/>
      <c r="AA144" s="85" t="s">
        <v>1367</v>
      </c>
      <c r="AB144" s="79"/>
      <c r="AC144" s="79" t="b">
        <v>0</v>
      </c>
      <c r="AD144" s="79">
        <v>0</v>
      </c>
      <c r="AE144" s="85" t="s">
        <v>1513</v>
      </c>
      <c r="AF144" s="79" t="b">
        <v>0</v>
      </c>
      <c r="AG144" s="79" t="s">
        <v>1517</v>
      </c>
      <c r="AH144" s="79"/>
      <c r="AI144" s="85" t="s">
        <v>1513</v>
      </c>
      <c r="AJ144" s="79" t="b">
        <v>0</v>
      </c>
      <c r="AK144" s="79">
        <v>9</v>
      </c>
      <c r="AL144" s="85" t="s">
        <v>1391</v>
      </c>
      <c r="AM144" s="79" t="s">
        <v>1532</v>
      </c>
      <c r="AN144" s="79" t="b">
        <v>0</v>
      </c>
      <c r="AO144" s="85" t="s">
        <v>1391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310</v>
      </c>
      <c r="B145" s="64" t="s">
        <v>348</v>
      </c>
      <c r="C145" s="65" t="s">
        <v>4635</v>
      </c>
      <c r="D145" s="66">
        <v>3</v>
      </c>
      <c r="E145" s="67" t="s">
        <v>132</v>
      </c>
      <c r="F145" s="68">
        <v>32</v>
      </c>
      <c r="G145" s="65"/>
      <c r="H145" s="69"/>
      <c r="I145" s="70"/>
      <c r="J145" s="70"/>
      <c r="K145" s="34" t="s">
        <v>65</v>
      </c>
      <c r="L145" s="77">
        <v>145</v>
      </c>
      <c r="M145" s="77"/>
      <c r="N145" s="72"/>
      <c r="O145" s="79" t="s">
        <v>485</v>
      </c>
      <c r="P145" s="81">
        <v>43487.57135416667</v>
      </c>
      <c r="Q145" s="79" t="s">
        <v>533</v>
      </c>
      <c r="R145" s="79"/>
      <c r="S145" s="79"/>
      <c r="T145" s="79" t="s">
        <v>756</v>
      </c>
      <c r="U145" s="79"/>
      <c r="V145" s="83" t="s">
        <v>932</v>
      </c>
      <c r="W145" s="81">
        <v>43487.57135416667</v>
      </c>
      <c r="X145" s="83" t="s">
        <v>1119</v>
      </c>
      <c r="Y145" s="79"/>
      <c r="Z145" s="79"/>
      <c r="AA145" s="85" t="s">
        <v>1367</v>
      </c>
      <c r="AB145" s="79"/>
      <c r="AC145" s="79" t="b">
        <v>0</v>
      </c>
      <c r="AD145" s="79">
        <v>0</v>
      </c>
      <c r="AE145" s="85" t="s">
        <v>1513</v>
      </c>
      <c r="AF145" s="79" t="b">
        <v>0</v>
      </c>
      <c r="AG145" s="79" t="s">
        <v>1517</v>
      </c>
      <c r="AH145" s="79"/>
      <c r="AI145" s="85" t="s">
        <v>1513</v>
      </c>
      <c r="AJ145" s="79" t="b">
        <v>0</v>
      </c>
      <c r="AK145" s="79">
        <v>9</v>
      </c>
      <c r="AL145" s="85" t="s">
        <v>1391</v>
      </c>
      <c r="AM145" s="79" t="s">
        <v>1532</v>
      </c>
      <c r="AN145" s="79" t="b">
        <v>0</v>
      </c>
      <c r="AO145" s="85" t="s">
        <v>1391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310</v>
      </c>
      <c r="B146" s="64" t="s">
        <v>328</v>
      </c>
      <c r="C146" s="65" t="s">
        <v>4635</v>
      </c>
      <c r="D146" s="66">
        <v>3</v>
      </c>
      <c r="E146" s="67" t="s">
        <v>132</v>
      </c>
      <c r="F146" s="68">
        <v>32</v>
      </c>
      <c r="G146" s="65"/>
      <c r="H146" s="69"/>
      <c r="I146" s="70"/>
      <c r="J146" s="70"/>
      <c r="K146" s="34" t="s">
        <v>65</v>
      </c>
      <c r="L146" s="77">
        <v>146</v>
      </c>
      <c r="M146" s="77"/>
      <c r="N146" s="72"/>
      <c r="O146" s="79" t="s">
        <v>485</v>
      </c>
      <c r="P146" s="81">
        <v>43487.57135416667</v>
      </c>
      <c r="Q146" s="79" t="s">
        <v>533</v>
      </c>
      <c r="R146" s="79"/>
      <c r="S146" s="79"/>
      <c r="T146" s="79" t="s">
        <v>756</v>
      </c>
      <c r="U146" s="79"/>
      <c r="V146" s="83" t="s">
        <v>932</v>
      </c>
      <c r="W146" s="81">
        <v>43487.57135416667</v>
      </c>
      <c r="X146" s="83" t="s">
        <v>1119</v>
      </c>
      <c r="Y146" s="79"/>
      <c r="Z146" s="79"/>
      <c r="AA146" s="85" t="s">
        <v>1367</v>
      </c>
      <c r="AB146" s="79"/>
      <c r="AC146" s="79" t="b">
        <v>0</v>
      </c>
      <c r="AD146" s="79">
        <v>0</v>
      </c>
      <c r="AE146" s="85" t="s">
        <v>1513</v>
      </c>
      <c r="AF146" s="79" t="b">
        <v>0</v>
      </c>
      <c r="AG146" s="79" t="s">
        <v>1517</v>
      </c>
      <c r="AH146" s="79"/>
      <c r="AI146" s="85" t="s">
        <v>1513</v>
      </c>
      <c r="AJ146" s="79" t="b">
        <v>0</v>
      </c>
      <c r="AK146" s="79">
        <v>9</v>
      </c>
      <c r="AL146" s="85" t="s">
        <v>1391</v>
      </c>
      <c r="AM146" s="79" t="s">
        <v>1532</v>
      </c>
      <c r="AN146" s="79" t="b">
        <v>0</v>
      </c>
      <c r="AO146" s="85" t="s">
        <v>1391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1</v>
      </c>
      <c r="BE146" s="49">
        <v>4.761904761904762</v>
      </c>
      <c r="BF146" s="48">
        <v>0</v>
      </c>
      <c r="BG146" s="49">
        <v>0</v>
      </c>
      <c r="BH146" s="48">
        <v>0</v>
      </c>
      <c r="BI146" s="49">
        <v>0</v>
      </c>
      <c r="BJ146" s="48">
        <v>20</v>
      </c>
      <c r="BK146" s="49">
        <v>95.23809523809524</v>
      </c>
      <c r="BL146" s="48">
        <v>21</v>
      </c>
    </row>
    <row r="147" spans="1:64" ht="15">
      <c r="A147" s="64" t="s">
        <v>311</v>
      </c>
      <c r="B147" s="64" t="s">
        <v>311</v>
      </c>
      <c r="C147" s="65" t="s">
        <v>4635</v>
      </c>
      <c r="D147" s="66">
        <v>3</v>
      </c>
      <c r="E147" s="67" t="s">
        <v>132</v>
      </c>
      <c r="F147" s="68">
        <v>32</v>
      </c>
      <c r="G147" s="65"/>
      <c r="H147" s="69"/>
      <c r="I147" s="70"/>
      <c r="J147" s="70"/>
      <c r="K147" s="34" t="s">
        <v>65</v>
      </c>
      <c r="L147" s="77">
        <v>147</v>
      </c>
      <c r="M147" s="77"/>
      <c r="N147" s="72"/>
      <c r="O147" s="79" t="s">
        <v>176</v>
      </c>
      <c r="P147" s="81">
        <v>43487.571608796294</v>
      </c>
      <c r="Q147" s="79" t="s">
        <v>554</v>
      </c>
      <c r="R147" s="83" t="s">
        <v>678</v>
      </c>
      <c r="S147" s="79" t="s">
        <v>722</v>
      </c>
      <c r="T147" s="79" t="s">
        <v>768</v>
      </c>
      <c r="U147" s="79"/>
      <c r="V147" s="83" t="s">
        <v>933</v>
      </c>
      <c r="W147" s="81">
        <v>43487.571608796294</v>
      </c>
      <c r="X147" s="83" t="s">
        <v>1120</v>
      </c>
      <c r="Y147" s="79"/>
      <c r="Z147" s="79"/>
      <c r="AA147" s="85" t="s">
        <v>1368</v>
      </c>
      <c r="AB147" s="79"/>
      <c r="AC147" s="79" t="b">
        <v>0</v>
      </c>
      <c r="AD147" s="79">
        <v>0</v>
      </c>
      <c r="AE147" s="85" t="s">
        <v>1513</v>
      </c>
      <c r="AF147" s="79" t="b">
        <v>0</v>
      </c>
      <c r="AG147" s="79" t="s">
        <v>1517</v>
      </c>
      <c r="AH147" s="79"/>
      <c r="AI147" s="85" t="s">
        <v>1513</v>
      </c>
      <c r="AJ147" s="79" t="b">
        <v>0</v>
      </c>
      <c r="AK147" s="79">
        <v>0</v>
      </c>
      <c r="AL147" s="85" t="s">
        <v>1513</v>
      </c>
      <c r="AM147" s="79" t="s">
        <v>1540</v>
      </c>
      <c r="AN147" s="79" t="b">
        <v>0</v>
      </c>
      <c r="AO147" s="85" t="s">
        <v>1368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6</v>
      </c>
      <c r="BC147" s="78" t="str">
        <f>REPLACE(INDEX(GroupVertices[Group],MATCH(Edges[[#This Row],[Vertex 2]],GroupVertices[Vertex],0)),1,1,"")</f>
        <v>6</v>
      </c>
      <c r="BD147" s="48">
        <v>5</v>
      </c>
      <c r="BE147" s="49">
        <v>11.363636363636363</v>
      </c>
      <c r="BF147" s="48">
        <v>3</v>
      </c>
      <c r="BG147" s="49">
        <v>6.818181818181818</v>
      </c>
      <c r="BH147" s="48">
        <v>0</v>
      </c>
      <c r="BI147" s="49">
        <v>0</v>
      </c>
      <c r="BJ147" s="48">
        <v>36</v>
      </c>
      <c r="BK147" s="49">
        <v>81.81818181818181</v>
      </c>
      <c r="BL147" s="48">
        <v>44</v>
      </c>
    </row>
    <row r="148" spans="1:64" ht="15">
      <c r="A148" s="64" t="s">
        <v>312</v>
      </c>
      <c r="B148" s="64" t="s">
        <v>453</v>
      </c>
      <c r="C148" s="65" t="s">
        <v>4635</v>
      </c>
      <c r="D148" s="66">
        <v>3</v>
      </c>
      <c r="E148" s="67" t="s">
        <v>132</v>
      </c>
      <c r="F148" s="68">
        <v>32</v>
      </c>
      <c r="G148" s="65"/>
      <c r="H148" s="69"/>
      <c r="I148" s="70"/>
      <c r="J148" s="70"/>
      <c r="K148" s="34" t="s">
        <v>65</v>
      </c>
      <c r="L148" s="77">
        <v>148</v>
      </c>
      <c r="M148" s="77"/>
      <c r="N148" s="72"/>
      <c r="O148" s="79" t="s">
        <v>485</v>
      </c>
      <c r="P148" s="81">
        <v>43487.57431712963</v>
      </c>
      <c r="Q148" s="79" t="s">
        <v>555</v>
      </c>
      <c r="R148" s="79"/>
      <c r="S148" s="79"/>
      <c r="T148" s="79" t="s">
        <v>738</v>
      </c>
      <c r="U148" s="83" t="s">
        <v>821</v>
      </c>
      <c r="V148" s="83" t="s">
        <v>821</v>
      </c>
      <c r="W148" s="81">
        <v>43487.57431712963</v>
      </c>
      <c r="X148" s="83" t="s">
        <v>1121</v>
      </c>
      <c r="Y148" s="79"/>
      <c r="Z148" s="79"/>
      <c r="AA148" s="85" t="s">
        <v>1369</v>
      </c>
      <c r="AB148" s="79"/>
      <c r="AC148" s="79" t="b">
        <v>0</v>
      </c>
      <c r="AD148" s="79">
        <v>0</v>
      </c>
      <c r="AE148" s="85" t="s">
        <v>1513</v>
      </c>
      <c r="AF148" s="79" t="b">
        <v>0</v>
      </c>
      <c r="AG148" s="79" t="s">
        <v>1517</v>
      </c>
      <c r="AH148" s="79"/>
      <c r="AI148" s="85" t="s">
        <v>1513</v>
      </c>
      <c r="AJ148" s="79" t="b">
        <v>0</v>
      </c>
      <c r="AK148" s="79">
        <v>9</v>
      </c>
      <c r="AL148" s="85" t="s">
        <v>1418</v>
      </c>
      <c r="AM148" s="79" t="s">
        <v>1541</v>
      </c>
      <c r="AN148" s="79" t="b">
        <v>0</v>
      </c>
      <c r="AO148" s="85" t="s">
        <v>1418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312</v>
      </c>
      <c r="B149" s="64" t="s">
        <v>454</v>
      </c>
      <c r="C149" s="65" t="s">
        <v>4635</v>
      </c>
      <c r="D149" s="66">
        <v>3</v>
      </c>
      <c r="E149" s="67" t="s">
        <v>132</v>
      </c>
      <c r="F149" s="68">
        <v>32</v>
      </c>
      <c r="G149" s="65"/>
      <c r="H149" s="69"/>
      <c r="I149" s="70"/>
      <c r="J149" s="70"/>
      <c r="K149" s="34" t="s">
        <v>65</v>
      </c>
      <c r="L149" s="77">
        <v>149</v>
      </c>
      <c r="M149" s="77"/>
      <c r="N149" s="72"/>
      <c r="O149" s="79" t="s">
        <v>485</v>
      </c>
      <c r="P149" s="81">
        <v>43487.57431712963</v>
      </c>
      <c r="Q149" s="79" t="s">
        <v>555</v>
      </c>
      <c r="R149" s="79"/>
      <c r="S149" s="79"/>
      <c r="T149" s="79" t="s">
        <v>738</v>
      </c>
      <c r="U149" s="83" t="s">
        <v>821</v>
      </c>
      <c r="V149" s="83" t="s">
        <v>821</v>
      </c>
      <c r="W149" s="81">
        <v>43487.57431712963</v>
      </c>
      <c r="X149" s="83" t="s">
        <v>1121</v>
      </c>
      <c r="Y149" s="79"/>
      <c r="Z149" s="79"/>
      <c r="AA149" s="85" t="s">
        <v>1369</v>
      </c>
      <c r="AB149" s="79"/>
      <c r="AC149" s="79" t="b">
        <v>0</v>
      </c>
      <c r="AD149" s="79">
        <v>0</v>
      </c>
      <c r="AE149" s="85" t="s">
        <v>1513</v>
      </c>
      <c r="AF149" s="79" t="b">
        <v>0</v>
      </c>
      <c r="AG149" s="79" t="s">
        <v>1517</v>
      </c>
      <c r="AH149" s="79"/>
      <c r="AI149" s="85" t="s">
        <v>1513</v>
      </c>
      <c r="AJ149" s="79" t="b">
        <v>0</v>
      </c>
      <c r="AK149" s="79">
        <v>9</v>
      </c>
      <c r="AL149" s="85" t="s">
        <v>1418</v>
      </c>
      <c r="AM149" s="79" t="s">
        <v>1541</v>
      </c>
      <c r="AN149" s="79" t="b">
        <v>0</v>
      </c>
      <c r="AO149" s="85" t="s">
        <v>1418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v>2</v>
      </c>
      <c r="BE149" s="49">
        <v>16.666666666666668</v>
      </c>
      <c r="BF149" s="48">
        <v>0</v>
      </c>
      <c r="BG149" s="49">
        <v>0</v>
      </c>
      <c r="BH149" s="48">
        <v>0</v>
      </c>
      <c r="BI149" s="49">
        <v>0</v>
      </c>
      <c r="BJ149" s="48">
        <v>10</v>
      </c>
      <c r="BK149" s="49">
        <v>83.33333333333333</v>
      </c>
      <c r="BL149" s="48">
        <v>12</v>
      </c>
    </row>
    <row r="150" spans="1:64" ht="15">
      <c r="A150" s="64" t="s">
        <v>312</v>
      </c>
      <c r="B150" s="64" t="s">
        <v>348</v>
      </c>
      <c r="C150" s="65" t="s">
        <v>4635</v>
      </c>
      <c r="D150" s="66">
        <v>3</v>
      </c>
      <c r="E150" s="67" t="s">
        <v>132</v>
      </c>
      <c r="F150" s="68">
        <v>32</v>
      </c>
      <c r="G150" s="65"/>
      <c r="H150" s="69"/>
      <c r="I150" s="70"/>
      <c r="J150" s="70"/>
      <c r="K150" s="34" t="s">
        <v>65</v>
      </c>
      <c r="L150" s="77">
        <v>150</v>
      </c>
      <c r="M150" s="77"/>
      <c r="N150" s="72"/>
      <c r="O150" s="79" t="s">
        <v>485</v>
      </c>
      <c r="P150" s="81">
        <v>43487.57431712963</v>
      </c>
      <c r="Q150" s="79" t="s">
        <v>555</v>
      </c>
      <c r="R150" s="79"/>
      <c r="S150" s="79"/>
      <c r="T150" s="79" t="s">
        <v>738</v>
      </c>
      <c r="U150" s="83" t="s">
        <v>821</v>
      </c>
      <c r="V150" s="83" t="s">
        <v>821</v>
      </c>
      <c r="W150" s="81">
        <v>43487.57431712963</v>
      </c>
      <c r="X150" s="83" t="s">
        <v>1121</v>
      </c>
      <c r="Y150" s="79"/>
      <c r="Z150" s="79"/>
      <c r="AA150" s="85" t="s">
        <v>1369</v>
      </c>
      <c r="AB150" s="79"/>
      <c r="AC150" s="79" t="b">
        <v>0</v>
      </c>
      <c r="AD150" s="79">
        <v>0</v>
      </c>
      <c r="AE150" s="85" t="s">
        <v>1513</v>
      </c>
      <c r="AF150" s="79" t="b">
        <v>0</v>
      </c>
      <c r="AG150" s="79" t="s">
        <v>1517</v>
      </c>
      <c r="AH150" s="79"/>
      <c r="AI150" s="85" t="s">
        <v>1513</v>
      </c>
      <c r="AJ150" s="79" t="b">
        <v>0</v>
      </c>
      <c r="AK150" s="79">
        <v>9</v>
      </c>
      <c r="AL150" s="85" t="s">
        <v>1418</v>
      </c>
      <c r="AM150" s="79" t="s">
        <v>1541</v>
      </c>
      <c r="AN150" s="79" t="b">
        <v>0</v>
      </c>
      <c r="AO150" s="85" t="s">
        <v>1418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313</v>
      </c>
      <c r="B151" s="64" t="s">
        <v>438</v>
      </c>
      <c r="C151" s="65" t="s">
        <v>4635</v>
      </c>
      <c r="D151" s="66">
        <v>3</v>
      </c>
      <c r="E151" s="67" t="s">
        <v>132</v>
      </c>
      <c r="F151" s="68">
        <v>32</v>
      </c>
      <c r="G151" s="65"/>
      <c r="H151" s="69"/>
      <c r="I151" s="70"/>
      <c r="J151" s="70"/>
      <c r="K151" s="34" t="s">
        <v>65</v>
      </c>
      <c r="L151" s="77">
        <v>151</v>
      </c>
      <c r="M151" s="77"/>
      <c r="N151" s="72"/>
      <c r="O151" s="79" t="s">
        <v>485</v>
      </c>
      <c r="P151" s="81">
        <v>43487.57488425926</v>
      </c>
      <c r="Q151" s="79" t="s">
        <v>556</v>
      </c>
      <c r="R151" s="79"/>
      <c r="S151" s="79"/>
      <c r="T151" s="79" t="s">
        <v>738</v>
      </c>
      <c r="U151" s="79"/>
      <c r="V151" s="83" t="s">
        <v>934</v>
      </c>
      <c r="W151" s="81">
        <v>43487.57488425926</v>
      </c>
      <c r="X151" s="83" t="s">
        <v>1122</v>
      </c>
      <c r="Y151" s="79"/>
      <c r="Z151" s="79"/>
      <c r="AA151" s="85" t="s">
        <v>1370</v>
      </c>
      <c r="AB151" s="79"/>
      <c r="AC151" s="79" t="b">
        <v>0</v>
      </c>
      <c r="AD151" s="79">
        <v>0</v>
      </c>
      <c r="AE151" s="85" t="s">
        <v>1513</v>
      </c>
      <c r="AF151" s="79" t="b">
        <v>0</v>
      </c>
      <c r="AG151" s="79" t="s">
        <v>1518</v>
      </c>
      <c r="AH151" s="79"/>
      <c r="AI151" s="85" t="s">
        <v>1513</v>
      </c>
      <c r="AJ151" s="79" t="b">
        <v>0</v>
      </c>
      <c r="AK151" s="79">
        <v>1</v>
      </c>
      <c r="AL151" s="85" t="s">
        <v>1439</v>
      </c>
      <c r="AM151" s="79" t="s">
        <v>1533</v>
      </c>
      <c r="AN151" s="79" t="b">
        <v>0</v>
      </c>
      <c r="AO151" s="85" t="s">
        <v>1439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313</v>
      </c>
      <c r="B152" s="64" t="s">
        <v>439</v>
      </c>
      <c r="C152" s="65" t="s">
        <v>4635</v>
      </c>
      <c r="D152" s="66">
        <v>3</v>
      </c>
      <c r="E152" s="67" t="s">
        <v>132</v>
      </c>
      <c r="F152" s="68">
        <v>32</v>
      </c>
      <c r="G152" s="65"/>
      <c r="H152" s="69"/>
      <c r="I152" s="70"/>
      <c r="J152" s="70"/>
      <c r="K152" s="34" t="s">
        <v>65</v>
      </c>
      <c r="L152" s="77">
        <v>152</v>
      </c>
      <c r="M152" s="77"/>
      <c r="N152" s="72"/>
      <c r="O152" s="79" t="s">
        <v>485</v>
      </c>
      <c r="P152" s="81">
        <v>43487.57488425926</v>
      </c>
      <c r="Q152" s="79" t="s">
        <v>556</v>
      </c>
      <c r="R152" s="79"/>
      <c r="S152" s="79"/>
      <c r="T152" s="79" t="s">
        <v>738</v>
      </c>
      <c r="U152" s="79"/>
      <c r="V152" s="83" t="s">
        <v>934</v>
      </c>
      <c r="W152" s="81">
        <v>43487.57488425926</v>
      </c>
      <c r="X152" s="83" t="s">
        <v>1122</v>
      </c>
      <c r="Y152" s="79"/>
      <c r="Z152" s="79"/>
      <c r="AA152" s="85" t="s">
        <v>1370</v>
      </c>
      <c r="AB152" s="79"/>
      <c r="AC152" s="79" t="b">
        <v>0</v>
      </c>
      <c r="AD152" s="79">
        <v>0</v>
      </c>
      <c r="AE152" s="85" t="s">
        <v>1513</v>
      </c>
      <c r="AF152" s="79" t="b">
        <v>0</v>
      </c>
      <c r="AG152" s="79" t="s">
        <v>1518</v>
      </c>
      <c r="AH152" s="79"/>
      <c r="AI152" s="85" t="s">
        <v>1513</v>
      </c>
      <c r="AJ152" s="79" t="b">
        <v>0</v>
      </c>
      <c r="AK152" s="79">
        <v>1</v>
      </c>
      <c r="AL152" s="85" t="s">
        <v>1439</v>
      </c>
      <c r="AM152" s="79" t="s">
        <v>1533</v>
      </c>
      <c r="AN152" s="79" t="b">
        <v>0</v>
      </c>
      <c r="AO152" s="85" t="s">
        <v>1439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313</v>
      </c>
      <c r="B153" s="64" t="s">
        <v>440</v>
      </c>
      <c r="C153" s="65" t="s">
        <v>4635</v>
      </c>
      <c r="D153" s="66">
        <v>3</v>
      </c>
      <c r="E153" s="67" t="s">
        <v>132</v>
      </c>
      <c r="F153" s="68">
        <v>32</v>
      </c>
      <c r="G153" s="65"/>
      <c r="H153" s="69"/>
      <c r="I153" s="70"/>
      <c r="J153" s="70"/>
      <c r="K153" s="34" t="s">
        <v>65</v>
      </c>
      <c r="L153" s="77">
        <v>153</v>
      </c>
      <c r="M153" s="77"/>
      <c r="N153" s="72"/>
      <c r="O153" s="79" t="s">
        <v>485</v>
      </c>
      <c r="P153" s="81">
        <v>43487.57488425926</v>
      </c>
      <c r="Q153" s="79" t="s">
        <v>556</v>
      </c>
      <c r="R153" s="79"/>
      <c r="S153" s="79"/>
      <c r="T153" s="79" t="s">
        <v>738</v>
      </c>
      <c r="U153" s="79"/>
      <c r="V153" s="83" t="s">
        <v>934</v>
      </c>
      <c r="W153" s="81">
        <v>43487.57488425926</v>
      </c>
      <c r="X153" s="83" t="s">
        <v>1122</v>
      </c>
      <c r="Y153" s="79"/>
      <c r="Z153" s="79"/>
      <c r="AA153" s="85" t="s">
        <v>1370</v>
      </c>
      <c r="AB153" s="79"/>
      <c r="AC153" s="79" t="b">
        <v>0</v>
      </c>
      <c r="AD153" s="79">
        <v>0</v>
      </c>
      <c r="AE153" s="85" t="s">
        <v>1513</v>
      </c>
      <c r="AF153" s="79" t="b">
        <v>0</v>
      </c>
      <c r="AG153" s="79" t="s">
        <v>1518</v>
      </c>
      <c r="AH153" s="79"/>
      <c r="AI153" s="85" t="s">
        <v>1513</v>
      </c>
      <c r="AJ153" s="79" t="b">
        <v>0</v>
      </c>
      <c r="AK153" s="79">
        <v>1</v>
      </c>
      <c r="AL153" s="85" t="s">
        <v>1439</v>
      </c>
      <c r="AM153" s="79" t="s">
        <v>1533</v>
      </c>
      <c r="AN153" s="79" t="b">
        <v>0</v>
      </c>
      <c r="AO153" s="85" t="s">
        <v>1439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313</v>
      </c>
      <c r="B154" s="64" t="s">
        <v>441</v>
      </c>
      <c r="C154" s="65" t="s">
        <v>4635</v>
      </c>
      <c r="D154" s="66">
        <v>3</v>
      </c>
      <c r="E154" s="67" t="s">
        <v>132</v>
      </c>
      <c r="F154" s="68">
        <v>32</v>
      </c>
      <c r="G154" s="65"/>
      <c r="H154" s="69"/>
      <c r="I154" s="70"/>
      <c r="J154" s="70"/>
      <c r="K154" s="34" t="s">
        <v>65</v>
      </c>
      <c r="L154" s="77">
        <v>154</v>
      </c>
      <c r="M154" s="77"/>
      <c r="N154" s="72"/>
      <c r="O154" s="79" t="s">
        <v>485</v>
      </c>
      <c r="P154" s="81">
        <v>43487.57488425926</v>
      </c>
      <c r="Q154" s="79" t="s">
        <v>556</v>
      </c>
      <c r="R154" s="79"/>
      <c r="S154" s="79"/>
      <c r="T154" s="79" t="s">
        <v>738</v>
      </c>
      <c r="U154" s="79"/>
      <c r="V154" s="83" t="s">
        <v>934</v>
      </c>
      <c r="W154" s="81">
        <v>43487.57488425926</v>
      </c>
      <c r="X154" s="83" t="s">
        <v>1122</v>
      </c>
      <c r="Y154" s="79"/>
      <c r="Z154" s="79"/>
      <c r="AA154" s="85" t="s">
        <v>1370</v>
      </c>
      <c r="AB154" s="79"/>
      <c r="AC154" s="79" t="b">
        <v>0</v>
      </c>
      <c r="AD154" s="79">
        <v>0</v>
      </c>
      <c r="AE154" s="85" t="s">
        <v>1513</v>
      </c>
      <c r="AF154" s="79" t="b">
        <v>0</v>
      </c>
      <c r="AG154" s="79" t="s">
        <v>1518</v>
      </c>
      <c r="AH154" s="79"/>
      <c r="AI154" s="85" t="s">
        <v>1513</v>
      </c>
      <c r="AJ154" s="79" t="b">
        <v>0</v>
      </c>
      <c r="AK154" s="79">
        <v>1</v>
      </c>
      <c r="AL154" s="85" t="s">
        <v>1439</v>
      </c>
      <c r="AM154" s="79" t="s">
        <v>1533</v>
      </c>
      <c r="AN154" s="79" t="b">
        <v>0</v>
      </c>
      <c r="AO154" s="85" t="s">
        <v>1439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2</v>
      </c>
      <c r="BD154" s="48"/>
      <c r="BE154" s="49"/>
      <c r="BF154" s="48"/>
      <c r="BG154" s="49"/>
      <c r="BH154" s="48"/>
      <c r="BI154" s="49"/>
      <c r="BJ154" s="48"/>
      <c r="BK154" s="49"/>
      <c r="BL154" s="48"/>
    </row>
    <row r="155" spans="1:64" ht="15">
      <c r="A155" s="64" t="s">
        <v>313</v>
      </c>
      <c r="B155" s="64" t="s">
        <v>364</v>
      </c>
      <c r="C155" s="65" t="s">
        <v>4635</v>
      </c>
      <c r="D155" s="66">
        <v>3</v>
      </c>
      <c r="E155" s="67" t="s">
        <v>132</v>
      </c>
      <c r="F155" s="68">
        <v>32</v>
      </c>
      <c r="G155" s="65"/>
      <c r="H155" s="69"/>
      <c r="I155" s="70"/>
      <c r="J155" s="70"/>
      <c r="K155" s="34" t="s">
        <v>65</v>
      </c>
      <c r="L155" s="77">
        <v>155</v>
      </c>
      <c r="M155" s="77"/>
      <c r="N155" s="72"/>
      <c r="O155" s="79" t="s">
        <v>485</v>
      </c>
      <c r="P155" s="81">
        <v>43487.57488425926</v>
      </c>
      <c r="Q155" s="79" t="s">
        <v>556</v>
      </c>
      <c r="R155" s="79"/>
      <c r="S155" s="79"/>
      <c r="T155" s="79" t="s">
        <v>738</v>
      </c>
      <c r="U155" s="79"/>
      <c r="V155" s="83" t="s">
        <v>934</v>
      </c>
      <c r="W155" s="81">
        <v>43487.57488425926</v>
      </c>
      <c r="X155" s="83" t="s">
        <v>1122</v>
      </c>
      <c r="Y155" s="79"/>
      <c r="Z155" s="79"/>
      <c r="AA155" s="85" t="s">
        <v>1370</v>
      </c>
      <c r="AB155" s="79"/>
      <c r="AC155" s="79" t="b">
        <v>0</v>
      </c>
      <c r="AD155" s="79">
        <v>0</v>
      </c>
      <c r="AE155" s="85" t="s">
        <v>1513</v>
      </c>
      <c r="AF155" s="79" t="b">
        <v>0</v>
      </c>
      <c r="AG155" s="79" t="s">
        <v>1518</v>
      </c>
      <c r="AH155" s="79"/>
      <c r="AI155" s="85" t="s">
        <v>1513</v>
      </c>
      <c r="AJ155" s="79" t="b">
        <v>0</v>
      </c>
      <c r="AK155" s="79">
        <v>1</v>
      </c>
      <c r="AL155" s="85" t="s">
        <v>1439</v>
      </c>
      <c r="AM155" s="79" t="s">
        <v>1533</v>
      </c>
      <c r="AN155" s="79" t="b">
        <v>0</v>
      </c>
      <c r="AO155" s="85" t="s">
        <v>1439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4</v>
      </c>
      <c r="BD155" s="48"/>
      <c r="BE155" s="49"/>
      <c r="BF155" s="48"/>
      <c r="BG155" s="49"/>
      <c r="BH155" s="48"/>
      <c r="BI155" s="49"/>
      <c r="BJ155" s="48"/>
      <c r="BK155" s="49"/>
      <c r="BL155" s="48"/>
    </row>
    <row r="156" spans="1:64" ht="15">
      <c r="A156" s="64" t="s">
        <v>313</v>
      </c>
      <c r="B156" s="64" t="s">
        <v>365</v>
      </c>
      <c r="C156" s="65" t="s">
        <v>4635</v>
      </c>
      <c r="D156" s="66">
        <v>3</v>
      </c>
      <c r="E156" s="67" t="s">
        <v>132</v>
      </c>
      <c r="F156" s="68">
        <v>32</v>
      </c>
      <c r="G156" s="65"/>
      <c r="H156" s="69"/>
      <c r="I156" s="70"/>
      <c r="J156" s="70"/>
      <c r="K156" s="34" t="s">
        <v>65</v>
      </c>
      <c r="L156" s="77">
        <v>156</v>
      </c>
      <c r="M156" s="77"/>
      <c r="N156" s="72"/>
      <c r="O156" s="79" t="s">
        <v>485</v>
      </c>
      <c r="P156" s="81">
        <v>43487.57488425926</v>
      </c>
      <c r="Q156" s="79" t="s">
        <v>556</v>
      </c>
      <c r="R156" s="79"/>
      <c r="S156" s="79"/>
      <c r="T156" s="79" t="s">
        <v>738</v>
      </c>
      <c r="U156" s="79"/>
      <c r="V156" s="83" t="s">
        <v>934</v>
      </c>
      <c r="W156" s="81">
        <v>43487.57488425926</v>
      </c>
      <c r="X156" s="83" t="s">
        <v>1122</v>
      </c>
      <c r="Y156" s="79"/>
      <c r="Z156" s="79"/>
      <c r="AA156" s="85" t="s">
        <v>1370</v>
      </c>
      <c r="AB156" s="79"/>
      <c r="AC156" s="79" t="b">
        <v>0</v>
      </c>
      <c r="AD156" s="79">
        <v>0</v>
      </c>
      <c r="AE156" s="85" t="s">
        <v>1513</v>
      </c>
      <c r="AF156" s="79" t="b">
        <v>0</v>
      </c>
      <c r="AG156" s="79" t="s">
        <v>1518</v>
      </c>
      <c r="AH156" s="79"/>
      <c r="AI156" s="85" t="s">
        <v>1513</v>
      </c>
      <c r="AJ156" s="79" t="b">
        <v>0</v>
      </c>
      <c r="AK156" s="79">
        <v>1</v>
      </c>
      <c r="AL156" s="85" t="s">
        <v>1439</v>
      </c>
      <c r="AM156" s="79" t="s">
        <v>1533</v>
      </c>
      <c r="AN156" s="79" t="b">
        <v>0</v>
      </c>
      <c r="AO156" s="85" t="s">
        <v>1439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v>0</v>
      </c>
      <c r="BE156" s="49">
        <v>0</v>
      </c>
      <c r="BF156" s="48">
        <v>0</v>
      </c>
      <c r="BG156" s="49">
        <v>0</v>
      </c>
      <c r="BH156" s="48">
        <v>0</v>
      </c>
      <c r="BI156" s="49">
        <v>0</v>
      </c>
      <c r="BJ156" s="48">
        <v>18</v>
      </c>
      <c r="BK156" s="49">
        <v>100</v>
      </c>
      <c r="BL156" s="48">
        <v>18</v>
      </c>
    </row>
    <row r="157" spans="1:64" ht="15">
      <c r="A157" s="64" t="s">
        <v>314</v>
      </c>
      <c r="B157" s="64" t="s">
        <v>314</v>
      </c>
      <c r="C157" s="65" t="s">
        <v>4635</v>
      </c>
      <c r="D157" s="66">
        <v>3</v>
      </c>
      <c r="E157" s="67" t="s">
        <v>132</v>
      </c>
      <c r="F157" s="68">
        <v>32</v>
      </c>
      <c r="G157" s="65"/>
      <c r="H157" s="69"/>
      <c r="I157" s="70"/>
      <c r="J157" s="70"/>
      <c r="K157" s="34" t="s">
        <v>65</v>
      </c>
      <c r="L157" s="77">
        <v>157</v>
      </c>
      <c r="M157" s="77"/>
      <c r="N157" s="72"/>
      <c r="O157" s="79" t="s">
        <v>176</v>
      </c>
      <c r="P157" s="81">
        <v>43487.575011574074</v>
      </c>
      <c r="Q157" s="79" t="s">
        <v>557</v>
      </c>
      <c r="R157" s="79"/>
      <c r="S157" s="79"/>
      <c r="T157" s="79" t="s">
        <v>769</v>
      </c>
      <c r="U157" s="83" t="s">
        <v>822</v>
      </c>
      <c r="V157" s="83" t="s">
        <v>822</v>
      </c>
      <c r="W157" s="81">
        <v>43487.575011574074</v>
      </c>
      <c r="X157" s="83" t="s">
        <v>1123</v>
      </c>
      <c r="Y157" s="79"/>
      <c r="Z157" s="79"/>
      <c r="AA157" s="85" t="s">
        <v>1371</v>
      </c>
      <c r="AB157" s="79"/>
      <c r="AC157" s="79" t="b">
        <v>0</v>
      </c>
      <c r="AD157" s="79">
        <v>0</v>
      </c>
      <c r="AE157" s="85" t="s">
        <v>1513</v>
      </c>
      <c r="AF157" s="79" t="b">
        <v>0</v>
      </c>
      <c r="AG157" s="79" t="s">
        <v>1518</v>
      </c>
      <c r="AH157" s="79"/>
      <c r="AI157" s="85" t="s">
        <v>1513</v>
      </c>
      <c r="AJ157" s="79" t="b">
        <v>0</v>
      </c>
      <c r="AK157" s="79">
        <v>0</v>
      </c>
      <c r="AL157" s="85" t="s">
        <v>1513</v>
      </c>
      <c r="AM157" s="79" t="s">
        <v>1529</v>
      </c>
      <c r="AN157" s="79" t="b">
        <v>0</v>
      </c>
      <c r="AO157" s="85" t="s">
        <v>1371</v>
      </c>
      <c r="AP157" s="79" t="s">
        <v>176</v>
      </c>
      <c r="AQ157" s="79">
        <v>0</v>
      </c>
      <c r="AR157" s="79">
        <v>0</v>
      </c>
      <c r="AS157" s="79" t="s">
        <v>1552</v>
      </c>
      <c r="AT157" s="79" t="s">
        <v>1556</v>
      </c>
      <c r="AU157" s="79" t="s">
        <v>1558</v>
      </c>
      <c r="AV157" s="79" t="s">
        <v>1560</v>
      </c>
      <c r="AW157" s="79" t="s">
        <v>1564</v>
      </c>
      <c r="AX157" s="79" t="s">
        <v>1560</v>
      </c>
      <c r="AY157" s="79" t="s">
        <v>1571</v>
      </c>
      <c r="AZ157" s="83" t="s">
        <v>1573</v>
      </c>
      <c r="BA157">
        <v>1</v>
      </c>
      <c r="BB157" s="78" t="str">
        <f>REPLACE(INDEX(GroupVertices[Group],MATCH(Edges[[#This Row],[Vertex 1]],GroupVertices[Vertex],0)),1,1,"")</f>
        <v>6</v>
      </c>
      <c r="BC157" s="78" t="str">
        <f>REPLACE(INDEX(GroupVertices[Group],MATCH(Edges[[#This Row],[Vertex 2]],GroupVertices[Vertex],0)),1,1,"")</f>
        <v>6</v>
      </c>
      <c r="BD157" s="48">
        <v>0</v>
      </c>
      <c r="BE157" s="49">
        <v>0</v>
      </c>
      <c r="BF157" s="48">
        <v>0</v>
      </c>
      <c r="BG157" s="49">
        <v>0</v>
      </c>
      <c r="BH157" s="48">
        <v>0</v>
      </c>
      <c r="BI157" s="49">
        <v>0</v>
      </c>
      <c r="BJ157" s="48">
        <v>13</v>
      </c>
      <c r="BK157" s="49">
        <v>100</v>
      </c>
      <c r="BL157" s="48">
        <v>13</v>
      </c>
    </row>
    <row r="158" spans="1:64" ht="15">
      <c r="A158" s="64" t="s">
        <v>315</v>
      </c>
      <c r="B158" s="64" t="s">
        <v>317</v>
      </c>
      <c r="C158" s="65" t="s">
        <v>4636</v>
      </c>
      <c r="D158" s="66">
        <v>10</v>
      </c>
      <c r="E158" s="67" t="s">
        <v>136</v>
      </c>
      <c r="F158" s="68">
        <v>28.75</v>
      </c>
      <c r="G158" s="65"/>
      <c r="H158" s="69"/>
      <c r="I158" s="70"/>
      <c r="J158" s="70"/>
      <c r="K158" s="34" t="s">
        <v>65</v>
      </c>
      <c r="L158" s="77">
        <v>158</v>
      </c>
      <c r="M158" s="77"/>
      <c r="N158" s="72"/>
      <c r="O158" s="79" t="s">
        <v>485</v>
      </c>
      <c r="P158" s="81">
        <v>43487.57601851852</v>
      </c>
      <c r="Q158" s="79" t="s">
        <v>558</v>
      </c>
      <c r="R158" s="79" t="s">
        <v>668</v>
      </c>
      <c r="S158" s="79" t="s">
        <v>717</v>
      </c>
      <c r="T158" s="79" t="s">
        <v>738</v>
      </c>
      <c r="U158" s="79"/>
      <c r="V158" s="83" t="s">
        <v>935</v>
      </c>
      <c r="W158" s="81">
        <v>43487.57601851852</v>
      </c>
      <c r="X158" s="83" t="s">
        <v>1124</v>
      </c>
      <c r="Y158" s="79"/>
      <c r="Z158" s="79"/>
      <c r="AA158" s="85" t="s">
        <v>1372</v>
      </c>
      <c r="AB158" s="79"/>
      <c r="AC158" s="79" t="b">
        <v>0</v>
      </c>
      <c r="AD158" s="79">
        <v>0</v>
      </c>
      <c r="AE158" s="85" t="s">
        <v>1513</v>
      </c>
      <c r="AF158" s="79" t="b">
        <v>0</v>
      </c>
      <c r="AG158" s="79" t="s">
        <v>1520</v>
      </c>
      <c r="AH158" s="79"/>
      <c r="AI158" s="85" t="s">
        <v>1513</v>
      </c>
      <c r="AJ158" s="79" t="b">
        <v>0</v>
      </c>
      <c r="AK158" s="79">
        <v>1</v>
      </c>
      <c r="AL158" s="85" t="s">
        <v>1376</v>
      </c>
      <c r="AM158" s="79" t="s">
        <v>1529</v>
      </c>
      <c r="AN158" s="79" t="b">
        <v>0</v>
      </c>
      <c r="AO158" s="85" t="s">
        <v>1376</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22</v>
      </c>
      <c r="BC158" s="78" t="str">
        <f>REPLACE(INDEX(GroupVertices[Group],MATCH(Edges[[#This Row],[Vertex 2]],GroupVertices[Vertex],0)),1,1,"")</f>
        <v>22</v>
      </c>
      <c r="BD158" s="48">
        <v>0</v>
      </c>
      <c r="BE158" s="49">
        <v>0</v>
      </c>
      <c r="BF158" s="48">
        <v>0</v>
      </c>
      <c r="BG158" s="49">
        <v>0</v>
      </c>
      <c r="BH158" s="48">
        <v>0</v>
      </c>
      <c r="BI158" s="49">
        <v>0</v>
      </c>
      <c r="BJ158" s="48">
        <v>14</v>
      </c>
      <c r="BK158" s="49">
        <v>100</v>
      </c>
      <c r="BL158" s="48">
        <v>14</v>
      </c>
    </row>
    <row r="159" spans="1:64" ht="15">
      <c r="A159" s="64" t="s">
        <v>315</v>
      </c>
      <c r="B159" s="64" t="s">
        <v>317</v>
      </c>
      <c r="C159" s="65" t="s">
        <v>4636</v>
      </c>
      <c r="D159" s="66">
        <v>10</v>
      </c>
      <c r="E159" s="67" t="s">
        <v>136</v>
      </c>
      <c r="F159" s="68">
        <v>28.75</v>
      </c>
      <c r="G159" s="65"/>
      <c r="H159" s="69"/>
      <c r="I159" s="70"/>
      <c r="J159" s="70"/>
      <c r="K159" s="34" t="s">
        <v>65</v>
      </c>
      <c r="L159" s="77">
        <v>159</v>
      </c>
      <c r="M159" s="77"/>
      <c r="N159" s="72"/>
      <c r="O159" s="79" t="s">
        <v>485</v>
      </c>
      <c r="P159" s="81">
        <v>43487.577731481484</v>
      </c>
      <c r="Q159" s="79" t="s">
        <v>559</v>
      </c>
      <c r="R159" s="83" t="s">
        <v>667</v>
      </c>
      <c r="S159" s="79" t="s">
        <v>716</v>
      </c>
      <c r="T159" s="79" t="s">
        <v>738</v>
      </c>
      <c r="U159" s="79"/>
      <c r="V159" s="83" t="s">
        <v>935</v>
      </c>
      <c r="W159" s="81">
        <v>43487.577731481484</v>
      </c>
      <c r="X159" s="83" t="s">
        <v>1125</v>
      </c>
      <c r="Y159" s="79"/>
      <c r="Z159" s="79"/>
      <c r="AA159" s="85" t="s">
        <v>1373</v>
      </c>
      <c r="AB159" s="79"/>
      <c r="AC159" s="79" t="b">
        <v>0</v>
      </c>
      <c r="AD159" s="79">
        <v>0</v>
      </c>
      <c r="AE159" s="85" t="s">
        <v>1513</v>
      </c>
      <c r="AF159" s="79" t="b">
        <v>0</v>
      </c>
      <c r="AG159" s="79" t="s">
        <v>1520</v>
      </c>
      <c r="AH159" s="79"/>
      <c r="AI159" s="85" t="s">
        <v>1513</v>
      </c>
      <c r="AJ159" s="79" t="b">
        <v>0</v>
      </c>
      <c r="AK159" s="79">
        <v>1</v>
      </c>
      <c r="AL159" s="85" t="s">
        <v>1375</v>
      </c>
      <c r="AM159" s="79" t="s">
        <v>1529</v>
      </c>
      <c r="AN159" s="79" t="b">
        <v>0</v>
      </c>
      <c r="AO159" s="85" t="s">
        <v>1375</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22</v>
      </c>
      <c r="BC159" s="78" t="str">
        <f>REPLACE(INDEX(GroupVertices[Group],MATCH(Edges[[#This Row],[Vertex 2]],GroupVertices[Vertex],0)),1,1,"")</f>
        <v>22</v>
      </c>
      <c r="BD159" s="48">
        <v>0</v>
      </c>
      <c r="BE159" s="49">
        <v>0</v>
      </c>
      <c r="BF159" s="48">
        <v>0</v>
      </c>
      <c r="BG159" s="49">
        <v>0</v>
      </c>
      <c r="BH159" s="48">
        <v>0</v>
      </c>
      <c r="BI159" s="49">
        <v>0</v>
      </c>
      <c r="BJ159" s="48">
        <v>14</v>
      </c>
      <c r="BK159" s="49">
        <v>100</v>
      </c>
      <c r="BL159" s="48">
        <v>14</v>
      </c>
    </row>
    <row r="160" spans="1:64" ht="15">
      <c r="A160" s="64" t="s">
        <v>316</v>
      </c>
      <c r="B160" s="64" t="s">
        <v>443</v>
      </c>
      <c r="C160" s="65" t="s">
        <v>4635</v>
      </c>
      <c r="D160" s="66">
        <v>3</v>
      </c>
      <c r="E160" s="67" t="s">
        <v>132</v>
      </c>
      <c r="F160" s="68">
        <v>32</v>
      </c>
      <c r="G160" s="65"/>
      <c r="H160" s="69"/>
      <c r="I160" s="70"/>
      <c r="J160" s="70"/>
      <c r="K160" s="34" t="s">
        <v>65</v>
      </c>
      <c r="L160" s="77">
        <v>160</v>
      </c>
      <c r="M160" s="77"/>
      <c r="N160" s="72"/>
      <c r="O160" s="79" t="s">
        <v>485</v>
      </c>
      <c r="P160" s="81">
        <v>43487.57931712963</v>
      </c>
      <c r="Q160" s="79" t="s">
        <v>533</v>
      </c>
      <c r="R160" s="79"/>
      <c r="S160" s="79"/>
      <c r="T160" s="79" t="s">
        <v>756</v>
      </c>
      <c r="U160" s="79"/>
      <c r="V160" s="83" t="s">
        <v>936</v>
      </c>
      <c r="W160" s="81">
        <v>43487.57931712963</v>
      </c>
      <c r="X160" s="83" t="s">
        <v>1126</v>
      </c>
      <c r="Y160" s="79"/>
      <c r="Z160" s="79"/>
      <c r="AA160" s="85" t="s">
        <v>1374</v>
      </c>
      <c r="AB160" s="79"/>
      <c r="AC160" s="79" t="b">
        <v>0</v>
      </c>
      <c r="AD160" s="79">
        <v>0</v>
      </c>
      <c r="AE160" s="85" t="s">
        <v>1513</v>
      </c>
      <c r="AF160" s="79" t="b">
        <v>0</v>
      </c>
      <c r="AG160" s="79" t="s">
        <v>1517</v>
      </c>
      <c r="AH160" s="79"/>
      <c r="AI160" s="85" t="s">
        <v>1513</v>
      </c>
      <c r="AJ160" s="79" t="b">
        <v>0</v>
      </c>
      <c r="AK160" s="79">
        <v>9</v>
      </c>
      <c r="AL160" s="85" t="s">
        <v>1391</v>
      </c>
      <c r="AM160" s="79" t="s">
        <v>1529</v>
      </c>
      <c r="AN160" s="79" t="b">
        <v>0</v>
      </c>
      <c r="AO160" s="85" t="s">
        <v>1391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316</v>
      </c>
      <c r="B161" s="64" t="s">
        <v>348</v>
      </c>
      <c r="C161" s="65" t="s">
        <v>4635</v>
      </c>
      <c r="D161" s="66">
        <v>3</v>
      </c>
      <c r="E161" s="67" t="s">
        <v>132</v>
      </c>
      <c r="F161" s="68">
        <v>32</v>
      </c>
      <c r="G161" s="65"/>
      <c r="H161" s="69"/>
      <c r="I161" s="70"/>
      <c r="J161" s="70"/>
      <c r="K161" s="34" t="s">
        <v>65</v>
      </c>
      <c r="L161" s="77">
        <v>161</v>
      </c>
      <c r="M161" s="77"/>
      <c r="N161" s="72"/>
      <c r="O161" s="79" t="s">
        <v>485</v>
      </c>
      <c r="P161" s="81">
        <v>43487.57931712963</v>
      </c>
      <c r="Q161" s="79" t="s">
        <v>533</v>
      </c>
      <c r="R161" s="79"/>
      <c r="S161" s="79"/>
      <c r="T161" s="79" t="s">
        <v>756</v>
      </c>
      <c r="U161" s="79"/>
      <c r="V161" s="83" t="s">
        <v>936</v>
      </c>
      <c r="W161" s="81">
        <v>43487.57931712963</v>
      </c>
      <c r="X161" s="83" t="s">
        <v>1126</v>
      </c>
      <c r="Y161" s="79"/>
      <c r="Z161" s="79"/>
      <c r="AA161" s="85" t="s">
        <v>1374</v>
      </c>
      <c r="AB161" s="79"/>
      <c r="AC161" s="79" t="b">
        <v>0</v>
      </c>
      <c r="AD161" s="79">
        <v>0</v>
      </c>
      <c r="AE161" s="85" t="s">
        <v>1513</v>
      </c>
      <c r="AF161" s="79" t="b">
        <v>0</v>
      </c>
      <c r="AG161" s="79" t="s">
        <v>1517</v>
      </c>
      <c r="AH161" s="79"/>
      <c r="AI161" s="85" t="s">
        <v>1513</v>
      </c>
      <c r="AJ161" s="79" t="b">
        <v>0</v>
      </c>
      <c r="AK161" s="79">
        <v>9</v>
      </c>
      <c r="AL161" s="85" t="s">
        <v>1391</v>
      </c>
      <c r="AM161" s="79" t="s">
        <v>1529</v>
      </c>
      <c r="AN161" s="79" t="b">
        <v>0</v>
      </c>
      <c r="AO161" s="85" t="s">
        <v>1391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316</v>
      </c>
      <c r="B162" s="64" t="s">
        <v>328</v>
      </c>
      <c r="C162" s="65" t="s">
        <v>4635</v>
      </c>
      <c r="D162" s="66">
        <v>3</v>
      </c>
      <c r="E162" s="67" t="s">
        <v>132</v>
      </c>
      <c r="F162" s="68">
        <v>32</v>
      </c>
      <c r="G162" s="65"/>
      <c r="H162" s="69"/>
      <c r="I162" s="70"/>
      <c r="J162" s="70"/>
      <c r="K162" s="34" t="s">
        <v>65</v>
      </c>
      <c r="L162" s="77">
        <v>162</v>
      </c>
      <c r="M162" s="77"/>
      <c r="N162" s="72"/>
      <c r="O162" s="79" t="s">
        <v>485</v>
      </c>
      <c r="P162" s="81">
        <v>43487.57931712963</v>
      </c>
      <c r="Q162" s="79" t="s">
        <v>533</v>
      </c>
      <c r="R162" s="79"/>
      <c r="S162" s="79"/>
      <c r="T162" s="79" t="s">
        <v>756</v>
      </c>
      <c r="U162" s="79"/>
      <c r="V162" s="83" t="s">
        <v>936</v>
      </c>
      <c r="W162" s="81">
        <v>43487.57931712963</v>
      </c>
      <c r="X162" s="83" t="s">
        <v>1126</v>
      </c>
      <c r="Y162" s="79"/>
      <c r="Z162" s="79"/>
      <c r="AA162" s="85" t="s">
        <v>1374</v>
      </c>
      <c r="AB162" s="79"/>
      <c r="AC162" s="79" t="b">
        <v>0</v>
      </c>
      <c r="AD162" s="79">
        <v>0</v>
      </c>
      <c r="AE162" s="85" t="s">
        <v>1513</v>
      </c>
      <c r="AF162" s="79" t="b">
        <v>0</v>
      </c>
      <c r="AG162" s="79" t="s">
        <v>1517</v>
      </c>
      <c r="AH162" s="79"/>
      <c r="AI162" s="85" t="s">
        <v>1513</v>
      </c>
      <c r="AJ162" s="79" t="b">
        <v>0</v>
      </c>
      <c r="AK162" s="79">
        <v>9</v>
      </c>
      <c r="AL162" s="85" t="s">
        <v>1391</v>
      </c>
      <c r="AM162" s="79" t="s">
        <v>1529</v>
      </c>
      <c r="AN162" s="79" t="b">
        <v>0</v>
      </c>
      <c r="AO162" s="85" t="s">
        <v>1391</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v>1</v>
      </c>
      <c r="BE162" s="49">
        <v>4.761904761904762</v>
      </c>
      <c r="BF162" s="48">
        <v>0</v>
      </c>
      <c r="BG162" s="49">
        <v>0</v>
      </c>
      <c r="BH162" s="48">
        <v>0</v>
      </c>
      <c r="BI162" s="49">
        <v>0</v>
      </c>
      <c r="BJ162" s="48">
        <v>20</v>
      </c>
      <c r="BK162" s="49">
        <v>95.23809523809524</v>
      </c>
      <c r="BL162" s="48">
        <v>21</v>
      </c>
    </row>
    <row r="163" spans="1:64" ht="15">
      <c r="A163" s="64" t="s">
        <v>317</v>
      </c>
      <c r="B163" s="64" t="s">
        <v>317</v>
      </c>
      <c r="C163" s="65" t="s">
        <v>4636</v>
      </c>
      <c r="D163" s="66">
        <v>10</v>
      </c>
      <c r="E163" s="67" t="s">
        <v>136</v>
      </c>
      <c r="F163" s="68">
        <v>28.75</v>
      </c>
      <c r="G163" s="65"/>
      <c r="H163" s="69"/>
      <c r="I163" s="70"/>
      <c r="J163" s="70"/>
      <c r="K163" s="34" t="s">
        <v>65</v>
      </c>
      <c r="L163" s="77">
        <v>163</v>
      </c>
      <c r="M163" s="77"/>
      <c r="N163" s="72"/>
      <c r="O163" s="79" t="s">
        <v>176</v>
      </c>
      <c r="P163" s="81">
        <v>43487.42375</v>
      </c>
      <c r="Q163" s="79" t="s">
        <v>560</v>
      </c>
      <c r="R163" s="83" t="s">
        <v>667</v>
      </c>
      <c r="S163" s="79" t="s">
        <v>716</v>
      </c>
      <c r="T163" s="79" t="s">
        <v>738</v>
      </c>
      <c r="U163" s="83" t="s">
        <v>813</v>
      </c>
      <c r="V163" s="83" t="s">
        <v>813</v>
      </c>
      <c r="W163" s="81">
        <v>43487.42375</v>
      </c>
      <c r="X163" s="83" t="s">
        <v>1127</v>
      </c>
      <c r="Y163" s="79"/>
      <c r="Z163" s="79"/>
      <c r="AA163" s="85" t="s">
        <v>1375</v>
      </c>
      <c r="AB163" s="79"/>
      <c r="AC163" s="79" t="b">
        <v>0</v>
      </c>
      <c r="AD163" s="79">
        <v>1</v>
      </c>
      <c r="AE163" s="85" t="s">
        <v>1513</v>
      </c>
      <c r="AF163" s="79" t="b">
        <v>0</v>
      </c>
      <c r="AG163" s="79" t="s">
        <v>1520</v>
      </c>
      <c r="AH163" s="79"/>
      <c r="AI163" s="85" t="s">
        <v>1513</v>
      </c>
      <c r="AJ163" s="79" t="b">
        <v>0</v>
      </c>
      <c r="AK163" s="79">
        <v>1</v>
      </c>
      <c r="AL163" s="85" t="s">
        <v>1513</v>
      </c>
      <c r="AM163" s="79" t="s">
        <v>1533</v>
      </c>
      <c r="AN163" s="79" t="b">
        <v>0</v>
      </c>
      <c r="AO163" s="85" t="s">
        <v>1375</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22</v>
      </c>
      <c r="BC163" s="78" t="str">
        <f>REPLACE(INDEX(GroupVertices[Group],MATCH(Edges[[#This Row],[Vertex 2]],GroupVertices[Vertex],0)),1,1,"")</f>
        <v>22</v>
      </c>
      <c r="BD163" s="48">
        <v>0</v>
      </c>
      <c r="BE163" s="49">
        <v>0</v>
      </c>
      <c r="BF163" s="48">
        <v>0</v>
      </c>
      <c r="BG163" s="49">
        <v>0</v>
      </c>
      <c r="BH163" s="48">
        <v>0</v>
      </c>
      <c r="BI163" s="49">
        <v>0</v>
      </c>
      <c r="BJ163" s="48">
        <v>12</v>
      </c>
      <c r="BK163" s="49">
        <v>100</v>
      </c>
      <c r="BL163" s="48">
        <v>12</v>
      </c>
    </row>
    <row r="164" spans="1:64" ht="15">
      <c r="A164" s="64" t="s">
        <v>317</v>
      </c>
      <c r="B164" s="64" t="s">
        <v>317</v>
      </c>
      <c r="C164" s="65" t="s">
        <v>4636</v>
      </c>
      <c r="D164" s="66">
        <v>10</v>
      </c>
      <c r="E164" s="67" t="s">
        <v>136</v>
      </c>
      <c r="F164" s="68">
        <v>28.75</v>
      </c>
      <c r="G164" s="65"/>
      <c r="H164" s="69"/>
      <c r="I164" s="70"/>
      <c r="J164" s="70"/>
      <c r="K164" s="34" t="s">
        <v>65</v>
      </c>
      <c r="L164" s="77">
        <v>164</v>
      </c>
      <c r="M164" s="77"/>
      <c r="N164" s="72"/>
      <c r="O164" s="79" t="s">
        <v>176</v>
      </c>
      <c r="P164" s="81">
        <v>43487.490590277775</v>
      </c>
      <c r="Q164" s="79" t="s">
        <v>561</v>
      </c>
      <c r="R164" s="79" t="s">
        <v>668</v>
      </c>
      <c r="S164" s="79" t="s">
        <v>717</v>
      </c>
      <c r="T164" s="79" t="s">
        <v>738</v>
      </c>
      <c r="U164" s="83" t="s">
        <v>814</v>
      </c>
      <c r="V164" s="83" t="s">
        <v>814</v>
      </c>
      <c r="W164" s="81">
        <v>43487.490590277775</v>
      </c>
      <c r="X164" s="83" t="s">
        <v>1128</v>
      </c>
      <c r="Y164" s="79"/>
      <c r="Z164" s="79"/>
      <c r="AA164" s="85" t="s">
        <v>1376</v>
      </c>
      <c r="AB164" s="79"/>
      <c r="AC164" s="79" t="b">
        <v>0</v>
      </c>
      <c r="AD164" s="79">
        <v>1</v>
      </c>
      <c r="AE164" s="85" t="s">
        <v>1513</v>
      </c>
      <c r="AF164" s="79" t="b">
        <v>0</v>
      </c>
      <c r="AG164" s="79" t="s">
        <v>1520</v>
      </c>
      <c r="AH164" s="79"/>
      <c r="AI164" s="85" t="s">
        <v>1513</v>
      </c>
      <c r="AJ164" s="79" t="b">
        <v>0</v>
      </c>
      <c r="AK164" s="79">
        <v>1</v>
      </c>
      <c r="AL164" s="85" t="s">
        <v>1513</v>
      </c>
      <c r="AM164" s="79" t="s">
        <v>1533</v>
      </c>
      <c r="AN164" s="79" t="b">
        <v>0</v>
      </c>
      <c r="AO164" s="85" t="s">
        <v>1376</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22</v>
      </c>
      <c r="BC164" s="78" t="str">
        <f>REPLACE(INDEX(GroupVertices[Group],MATCH(Edges[[#This Row],[Vertex 2]],GroupVertices[Vertex],0)),1,1,"")</f>
        <v>22</v>
      </c>
      <c r="BD164" s="48">
        <v>0</v>
      </c>
      <c r="BE164" s="49">
        <v>0</v>
      </c>
      <c r="BF164" s="48">
        <v>0</v>
      </c>
      <c r="BG164" s="49">
        <v>0</v>
      </c>
      <c r="BH164" s="48">
        <v>0</v>
      </c>
      <c r="BI164" s="49">
        <v>0</v>
      </c>
      <c r="BJ164" s="48">
        <v>12</v>
      </c>
      <c r="BK164" s="49">
        <v>100</v>
      </c>
      <c r="BL164" s="48">
        <v>12</v>
      </c>
    </row>
    <row r="165" spans="1:64" ht="15">
      <c r="A165" s="64" t="s">
        <v>318</v>
      </c>
      <c r="B165" s="64" t="s">
        <v>317</v>
      </c>
      <c r="C165" s="65" t="s">
        <v>4635</v>
      </c>
      <c r="D165" s="66">
        <v>3</v>
      </c>
      <c r="E165" s="67" t="s">
        <v>132</v>
      </c>
      <c r="F165" s="68">
        <v>32</v>
      </c>
      <c r="G165" s="65"/>
      <c r="H165" s="69"/>
      <c r="I165" s="70"/>
      <c r="J165" s="70"/>
      <c r="K165" s="34" t="s">
        <v>65</v>
      </c>
      <c r="L165" s="77">
        <v>165</v>
      </c>
      <c r="M165" s="77"/>
      <c r="N165" s="72"/>
      <c r="O165" s="79" t="s">
        <v>485</v>
      </c>
      <c r="P165" s="81">
        <v>43487.579884259256</v>
      </c>
      <c r="Q165" s="79" t="s">
        <v>562</v>
      </c>
      <c r="R165" s="83" t="s">
        <v>679</v>
      </c>
      <c r="S165" s="79" t="s">
        <v>711</v>
      </c>
      <c r="T165" s="79" t="s">
        <v>738</v>
      </c>
      <c r="U165" s="79"/>
      <c r="V165" s="83" t="s">
        <v>937</v>
      </c>
      <c r="W165" s="81">
        <v>43487.579884259256</v>
      </c>
      <c r="X165" s="83" t="s">
        <v>1129</v>
      </c>
      <c r="Y165" s="79"/>
      <c r="Z165" s="79"/>
      <c r="AA165" s="85" t="s">
        <v>1377</v>
      </c>
      <c r="AB165" s="79"/>
      <c r="AC165" s="79" t="b">
        <v>0</v>
      </c>
      <c r="AD165" s="79">
        <v>0</v>
      </c>
      <c r="AE165" s="85" t="s">
        <v>1513</v>
      </c>
      <c r="AF165" s="79" t="b">
        <v>1</v>
      </c>
      <c r="AG165" s="79" t="s">
        <v>1517</v>
      </c>
      <c r="AH165" s="79"/>
      <c r="AI165" s="85" t="s">
        <v>1375</v>
      </c>
      <c r="AJ165" s="79" t="b">
        <v>0</v>
      </c>
      <c r="AK165" s="79">
        <v>0</v>
      </c>
      <c r="AL165" s="85" t="s">
        <v>1513</v>
      </c>
      <c r="AM165" s="79" t="s">
        <v>1532</v>
      </c>
      <c r="AN165" s="79" t="b">
        <v>0</v>
      </c>
      <c r="AO165" s="85" t="s">
        <v>1377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22</v>
      </c>
      <c r="BC165" s="78" t="str">
        <f>REPLACE(INDEX(GroupVertices[Group],MATCH(Edges[[#This Row],[Vertex 2]],GroupVertices[Vertex],0)),1,1,"")</f>
        <v>22</v>
      </c>
      <c r="BD165" s="48">
        <v>0</v>
      </c>
      <c r="BE165" s="49">
        <v>0</v>
      </c>
      <c r="BF165" s="48">
        <v>0</v>
      </c>
      <c r="BG165" s="49">
        <v>0</v>
      </c>
      <c r="BH165" s="48">
        <v>0</v>
      </c>
      <c r="BI165" s="49">
        <v>0</v>
      </c>
      <c r="BJ165" s="48">
        <v>5</v>
      </c>
      <c r="BK165" s="49">
        <v>100</v>
      </c>
      <c r="BL165" s="48">
        <v>5</v>
      </c>
    </row>
    <row r="166" spans="1:64" ht="15">
      <c r="A166" s="64" t="s">
        <v>318</v>
      </c>
      <c r="B166" s="64" t="s">
        <v>318</v>
      </c>
      <c r="C166" s="65" t="s">
        <v>4636</v>
      </c>
      <c r="D166" s="66">
        <v>10</v>
      </c>
      <c r="E166" s="67" t="s">
        <v>136</v>
      </c>
      <c r="F166" s="68">
        <v>28.75</v>
      </c>
      <c r="G166" s="65"/>
      <c r="H166" s="69"/>
      <c r="I166" s="70"/>
      <c r="J166" s="70"/>
      <c r="K166" s="34" t="s">
        <v>65</v>
      </c>
      <c r="L166" s="77">
        <v>166</v>
      </c>
      <c r="M166" s="77"/>
      <c r="N166" s="72"/>
      <c r="O166" s="79" t="s">
        <v>176</v>
      </c>
      <c r="P166" s="81">
        <v>43487.57350694444</v>
      </c>
      <c r="Q166" s="79" t="s">
        <v>563</v>
      </c>
      <c r="R166" s="83" t="s">
        <v>680</v>
      </c>
      <c r="S166" s="79" t="s">
        <v>711</v>
      </c>
      <c r="T166" s="79" t="s">
        <v>770</v>
      </c>
      <c r="U166" s="79"/>
      <c r="V166" s="83" t="s">
        <v>937</v>
      </c>
      <c r="W166" s="81">
        <v>43487.57350694444</v>
      </c>
      <c r="X166" s="83" t="s">
        <v>1130</v>
      </c>
      <c r="Y166" s="79"/>
      <c r="Z166" s="79"/>
      <c r="AA166" s="85" t="s">
        <v>1378</v>
      </c>
      <c r="AB166" s="79"/>
      <c r="AC166" s="79" t="b">
        <v>0</v>
      </c>
      <c r="AD166" s="79">
        <v>0</v>
      </c>
      <c r="AE166" s="85" t="s">
        <v>1513</v>
      </c>
      <c r="AF166" s="79" t="b">
        <v>1</v>
      </c>
      <c r="AG166" s="79" t="s">
        <v>1520</v>
      </c>
      <c r="AH166" s="79"/>
      <c r="AI166" s="85" t="s">
        <v>1527</v>
      </c>
      <c r="AJ166" s="79" t="b">
        <v>0</v>
      </c>
      <c r="AK166" s="79">
        <v>0</v>
      </c>
      <c r="AL166" s="85" t="s">
        <v>1513</v>
      </c>
      <c r="AM166" s="79" t="s">
        <v>1532</v>
      </c>
      <c r="AN166" s="79" t="b">
        <v>0</v>
      </c>
      <c r="AO166" s="85" t="s">
        <v>1378</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22</v>
      </c>
      <c r="BC166" s="78" t="str">
        <f>REPLACE(INDEX(GroupVertices[Group],MATCH(Edges[[#This Row],[Vertex 2]],GroupVertices[Vertex],0)),1,1,"")</f>
        <v>22</v>
      </c>
      <c r="BD166" s="48">
        <v>0</v>
      </c>
      <c r="BE166" s="49">
        <v>0</v>
      </c>
      <c r="BF166" s="48">
        <v>0</v>
      </c>
      <c r="BG166" s="49">
        <v>0</v>
      </c>
      <c r="BH166" s="48">
        <v>0</v>
      </c>
      <c r="BI166" s="49">
        <v>0</v>
      </c>
      <c r="BJ166" s="48">
        <v>25</v>
      </c>
      <c r="BK166" s="49">
        <v>100</v>
      </c>
      <c r="BL166" s="48">
        <v>25</v>
      </c>
    </row>
    <row r="167" spans="1:64" ht="15">
      <c r="A167" s="64" t="s">
        <v>318</v>
      </c>
      <c r="B167" s="64" t="s">
        <v>318</v>
      </c>
      <c r="C167" s="65" t="s">
        <v>4636</v>
      </c>
      <c r="D167" s="66">
        <v>10</v>
      </c>
      <c r="E167" s="67" t="s">
        <v>136</v>
      </c>
      <c r="F167" s="68">
        <v>28.75</v>
      </c>
      <c r="G167" s="65"/>
      <c r="H167" s="69"/>
      <c r="I167" s="70"/>
      <c r="J167" s="70"/>
      <c r="K167" s="34" t="s">
        <v>65</v>
      </c>
      <c r="L167" s="77">
        <v>167</v>
      </c>
      <c r="M167" s="77"/>
      <c r="N167" s="72"/>
      <c r="O167" s="79" t="s">
        <v>176</v>
      </c>
      <c r="P167" s="81">
        <v>43487.57815972222</v>
      </c>
      <c r="Q167" s="79" t="s">
        <v>564</v>
      </c>
      <c r="R167" s="83" t="s">
        <v>681</v>
      </c>
      <c r="S167" s="79" t="s">
        <v>711</v>
      </c>
      <c r="T167" s="79" t="s">
        <v>738</v>
      </c>
      <c r="U167" s="79"/>
      <c r="V167" s="83" t="s">
        <v>937</v>
      </c>
      <c r="W167" s="81">
        <v>43487.57815972222</v>
      </c>
      <c r="X167" s="83" t="s">
        <v>1131</v>
      </c>
      <c r="Y167" s="79"/>
      <c r="Z167" s="79"/>
      <c r="AA167" s="85" t="s">
        <v>1379</v>
      </c>
      <c r="AB167" s="79"/>
      <c r="AC167" s="79" t="b">
        <v>0</v>
      </c>
      <c r="AD167" s="79">
        <v>0</v>
      </c>
      <c r="AE167" s="85" t="s">
        <v>1513</v>
      </c>
      <c r="AF167" s="79" t="b">
        <v>1</v>
      </c>
      <c r="AG167" s="79" t="s">
        <v>1520</v>
      </c>
      <c r="AH167" s="79"/>
      <c r="AI167" s="85" t="s">
        <v>1376</v>
      </c>
      <c r="AJ167" s="79" t="b">
        <v>0</v>
      </c>
      <c r="AK167" s="79">
        <v>0</v>
      </c>
      <c r="AL167" s="85" t="s">
        <v>1513</v>
      </c>
      <c r="AM167" s="79" t="s">
        <v>1532</v>
      </c>
      <c r="AN167" s="79" t="b">
        <v>0</v>
      </c>
      <c r="AO167" s="85" t="s">
        <v>1379</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22</v>
      </c>
      <c r="BC167" s="78" t="str">
        <f>REPLACE(INDEX(GroupVertices[Group],MATCH(Edges[[#This Row],[Vertex 2]],GroupVertices[Vertex],0)),1,1,"")</f>
        <v>22</v>
      </c>
      <c r="BD167" s="48">
        <v>0</v>
      </c>
      <c r="BE167" s="49">
        <v>0</v>
      </c>
      <c r="BF167" s="48">
        <v>0</v>
      </c>
      <c r="BG167" s="49">
        <v>0</v>
      </c>
      <c r="BH167" s="48">
        <v>0</v>
      </c>
      <c r="BI167" s="49">
        <v>0</v>
      </c>
      <c r="BJ167" s="48">
        <v>40</v>
      </c>
      <c r="BK167" s="49">
        <v>100</v>
      </c>
      <c r="BL167" s="48">
        <v>40</v>
      </c>
    </row>
    <row r="168" spans="1:64" ht="15">
      <c r="A168" s="64" t="s">
        <v>319</v>
      </c>
      <c r="B168" s="64" t="s">
        <v>348</v>
      </c>
      <c r="C168" s="65" t="s">
        <v>4635</v>
      </c>
      <c r="D168" s="66">
        <v>3</v>
      </c>
      <c r="E168" s="67" t="s">
        <v>132</v>
      </c>
      <c r="F168" s="68">
        <v>32</v>
      </c>
      <c r="G168" s="65"/>
      <c r="H168" s="69"/>
      <c r="I168" s="70"/>
      <c r="J168" s="70"/>
      <c r="K168" s="34" t="s">
        <v>65</v>
      </c>
      <c r="L168" s="77">
        <v>168</v>
      </c>
      <c r="M168" s="77"/>
      <c r="N168" s="72"/>
      <c r="O168" s="79" t="s">
        <v>485</v>
      </c>
      <c r="P168" s="81">
        <v>43484.6796412037</v>
      </c>
      <c r="Q168" s="79" t="s">
        <v>565</v>
      </c>
      <c r="R168" s="79"/>
      <c r="S168" s="79"/>
      <c r="T168" s="79" t="s">
        <v>738</v>
      </c>
      <c r="U168" s="83" t="s">
        <v>823</v>
      </c>
      <c r="V168" s="83" t="s">
        <v>823</v>
      </c>
      <c r="W168" s="81">
        <v>43484.6796412037</v>
      </c>
      <c r="X168" s="83" t="s">
        <v>1132</v>
      </c>
      <c r="Y168" s="79"/>
      <c r="Z168" s="79"/>
      <c r="AA168" s="85" t="s">
        <v>1380</v>
      </c>
      <c r="AB168" s="79"/>
      <c r="AC168" s="79" t="b">
        <v>0</v>
      </c>
      <c r="AD168" s="79">
        <v>8</v>
      </c>
      <c r="AE168" s="85" t="s">
        <v>1513</v>
      </c>
      <c r="AF168" s="79" t="b">
        <v>0</v>
      </c>
      <c r="AG168" s="79" t="s">
        <v>1517</v>
      </c>
      <c r="AH168" s="79"/>
      <c r="AI168" s="85" t="s">
        <v>1513</v>
      </c>
      <c r="AJ168" s="79" t="b">
        <v>0</v>
      </c>
      <c r="AK168" s="79">
        <v>5</v>
      </c>
      <c r="AL168" s="85" t="s">
        <v>1513</v>
      </c>
      <c r="AM168" s="79" t="s">
        <v>1532</v>
      </c>
      <c r="AN168" s="79" t="b">
        <v>0</v>
      </c>
      <c r="AO168" s="85" t="s">
        <v>1380</v>
      </c>
      <c r="AP168" s="79" t="s">
        <v>1550</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1</v>
      </c>
      <c r="BE168" s="49">
        <v>7.6923076923076925</v>
      </c>
      <c r="BF168" s="48">
        <v>0</v>
      </c>
      <c r="BG168" s="49">
        <v>0</v>
      </c>
      <c r="BH168" s="48">
        <v>0</v>
      </c>
      <c r="BI168" s="49">
        <v>0</v>
      </c>
      <c r="BJ168" s="48">
        <v>12</v>
      </c>
      <c r="BK168" s="49">
        <v>92.3076923076923</v>
      </c>
      <c r="BL168" s="48">
        <v>13</v>
      </c>
    </row>
    <row r="169" spans="1:64" ht="15">
      <c r="A169" s="64" t="s">
        <v>320</v>
      </c>
      <c r="B169" s="64" t="s">
        <v>319</v>
      </c>
      <c r="C169" s="65" t="s">
        <v>4635</v>
      </c>
      <c r="D169" s="66">
        <v>3</v>
      </c>
      <c r="E169" s="67" t="s">
        <v>132</v>
      </c>
      <c r="F169" s="68">
        <v>32</v>
      </c>
      <c r="G169" s="65"/>
      <c r="H169" s="69"/>
      <c r="I169" s="70"/>
      <c r="J169" s="70"/>
      <c r="K169" s="34" t="s">
        <v>65</v>
      </c>
      <c r="L169" s="77">
        <v>169</v>
      </c>
      <c r="M169" s="77"/>
      <c r="N169" s="72"/>
      <c r="O169" s="79" t="s">
        <v>485</v>
      </c>
      <c r="P169" s="81">
        <v>43487.58415509259</v>
      </c>
      <c r="Q169" s="79" t="s">
        <v>566</v>
      </c>
      <c r="R169" s="79"/>
      <c r="S169" s="79"/>
      <c r="T169" s="79" t="s">
        <v>738</v>
      </c>
      <c r="U169" s="79"/>
      <c r="V169" s="83" t="s">
        <v>938</v>
      </c>
      <c r="W169" s="81">
        <v>43487.58415509259</v>
      </c>
      <c r="X169" s="83" t="s">
        <v>1133</v>
      </c>
      <c r="Y169" s="79"/>
      <c r="Z169" s="79"/>
      <c r="AA169" s="85" t="s">
        <v>1381</v>
      </c>
      <c r="AB169" s="79"/>
      <c r="AC169" s="79" t="b">
        <v>0</v>
      </c>
      <c r="AD169" s="79">
        <v>0</v>
      </c>
      <c r="AE169" s="85" t="s">
        <v>1513</v>
      </c>
      <c r="AF169" s="79" t="b">
        <v>0</v>
      </c>
      <c r="AG169" s="79" t="s">
        <v>1517</v>
      </c>
      <c r="AH169" s="79"/>
      <c r="AI169" s="85" t="s">
        <v>1513</v>
      </c>
      <c r="AJ169" s="79" t="b">
        <v>0</v>
      </c>
      <c r="AK169" s="79">
        <v>5</v>
      </c>
      <c r="AL169" s="85" t="s">
        <v>1380</v>
      </c>
      <c r="AM169" s="79" t="s">
        <v>1530</v>
      </c>
      <c r="AN169" s="79" t="b">
        <v>0</v>
      </c>
      <c r="AO169" s="85" t="s">
        <v>1380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320</v>
      </c>
      <c r="B170" s="64" t="s">
        <v>348</v>
      </c>
      <c r="C170" s="65" t="s">
        <v>4635</v>
      </c>
      <c r="D170" s="66">
        <v>3</v>
      </c>
      <c r="E170" s="67" t="s">
        <v>132</v>
      </c>
      <c r="F170" s="68">
        <v>32</v>
      </c>
      <c r="G170" s="65"/>
      <c r="H170" s="69"/>
      <c r="I170" s="70"/>
      <c r="J170" s="70"/>
      <c r="K170" s="34" t="s">
        <v>65</v>
      </c>
      <c r="L170" s="77">
        <v>170</v>
      </c>
      <c r="M170" s="77"/>
      <c r="N170" s="72"/>
      <c r="O170" s="79" t="s">
        <v>485</v>
      </c>
      <c r="P170" s="81">
        <v>43487.58415509259</v>
      </c>
      <c r="Q170" s="79" t="s">
        <v>566</v>
      </c>
      <c r="R170" s="79"/>
      <c r="S170" s="79"/>
      <c r="T170" s="79" t="s">
        <v>738</v>
      </c>
      <c r="U170" s="79"/>
      <c r="V170" s="83" t="s">
        <v>938</v>
      </c>
      <c r="W170" s="81">
        <v>43487.58415509259</v>
      </c>
      <c r="X170" s="83" t="s">
        <v>1133</v>
      </c>
      <c r="Y170" s="79"/>
      <c r="Z170" s="79"/>
      <c r="AA170" s="85" t="s">
        <v>1381</v>
      </c>
      <c r="AB170" s="79"/>
      <c r="AC170" s="79" t="b">
        <v>0</v>
      </c>
      <c r="AD170" s="79">
        <v>0</v>
      </c>
      <c r="AE170" s="85" t="s">
        <v>1513</v>
      </c>
      <c r="AF170" s="79" t="b">
        <v>0</v>
      </c>
      <c r="AG170" s="79" t="s">
        <v>1517</v>
      </c>
      <c r="AH170" s="79"/>
      <c r="AI170" s="85" t="s">
        <v>1513</v>
      </c>
      <c r="AJ170" s="79" t="b">
        <v>0</v>
      </c>
      <c r="AK170" s="79">
        <v>5</v>
      </c>
      <c r="AL170" s="85" t="s">
        <v>1380</v>
      </c>
      <c r="AM170" s="79" t="s">
        <v>1530</v>
      </c>
      <c r="AN170" s="79" t="b">
        <v>0</v>
      </c>
      <c r="AO170" s="85" t="s">
        <v>1380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1</v>
      </c>
      <c r="BE170" s="49">
        <v>6.666666666666667</v>
      </c>
      <c r="BF170" s="48">
        <v>0</v>
      </c>
      <c r="BG170" s="49">
        <v>0</v>
      </c>
      <c r="BH170" s="48">
        <v>0</v>
      </c>
      <c r="BI170" s="49">
        <v>0</v>
      </c>
      <c r="BJ170" s="48">
        <v>14</v>
      </c>
      <c r="BK170" s="49">
        <v>93.33333333333333</v>
      </c>
      <c r="BL170" s="48">
        <v>15</v>
      </c>
    </row>
    <row r="171" spans="1:64" ht="15">
      <c r="A171" s="64" t="s">
        <v>321</v>
      </c>
      <c r="B171" s="64" t="s">
        <v>455</v>
      </c>
      <c r="C171" s="65" t="s">
        <v>4635</v>
      </c>
      <c r="D171" s="66">
        <v>3</v>
      </c>
      <c r="E171" s="67" t="s">
        <v>132</v>
      </c>
      <c r="F171" s="68">
        <v>32</v>
      </c>
      <c r="G171" s="65"/>
      <c r="H171" s="69"/>
      <c r="I171" s="70"/>
      <c r="J171" s="70"/>
      <c r="K171" s="34" t="s">
        <v>65</v>
      </c>
      <c r="L171" s="77">
        <v>171</v>
      </c>
      <c r="M171" s="77"/>
      <c r="N171" s="72"/>
      <c r="O171" s="79" t="s">
        <v>485</v>
      </c>
      <c r="P171" s="81">
        <v>43487.58629629629</v>
      </c>
      <c r="Q171" s="79" t="s">
        <v>567</v>
      </c>
      <c r="R171" s="79"/>
      <c r="S171" s="79"/>
      <c r="T171" s="79" t="s">
        <v>771</v>
      </c>
      <c r="U171" s="83" t="s">
        <v>824</v>
      </c>
      <c r="V171" s="83" t="s">
        <v>824</v>
      </c>
      <c r="W171" s="81">
        <v>43487.58629629629</v>
      </c>
      <c r="X171" s="83" t="s">
        <v>1134</v>
      </c>
      <c r="Y171" s="79"/>
      <c r="Z171" s="79"/>
      <c r="AA171" s="85" t="s">
        <v>1382</v>
      </c>
      <c r="AB171" s="79"/>
      <c r="AC171" s="79" t="b">
        <v>0</v>
      </c>
      <c r="AD171" s="79">
        <v>1</v>
      </c>
      <c r="AE171" s="85" t="s">
        <v>1513</v>
      </c>
      <c r="AF171" s="79" t="b">
        <v>0</v>
      </c>
      <c r="AG171" s="79" t="s">
        <v>1518</v>
      </c>
      <c r="AH171" s="79"/>
      <c r="AI171" s="85" t="s">
        <v>1513</v>
      </c>
      <c r="AJ171" s="79" t="b">
        <v>0</v>
      </c>
      <c r="AK171" s="79">
        <v>0</v>
      </c>
      <c r="AL171" s="85" t="s">
        <v>1513</v>
      </c>
      <c r="AM171" s="79" t="s">
        <v>1542</v>
      </c>
      <c r="AN171" s="79" t="b">
        <v>0</v>
      </c>
      <c r="AO171" s="85" t="s">
        <v>1382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27</v>
      </c>
      <c r="BK171" s="49">
        <v>100</v>
      </c>
      <c r="BL171" s="48">
        <v>27</v>
      </c>
    </row>
    <row r="172" spans="1:64" ht="15">
      <c r="A172" s="64" t="s">
        <v>321</v>
      </c>
      <c r="B172" s="64" t="s">
        <v>441</v>
      </c>
      <c r="C172" s="65" t="s">
        <v>4635</v>
      </c>
      <c r="D172" s="66">
        <v>3</v>
      </c>
      <c r="E172" s="67" t="s">
        <v>132</v>
      </c>
      <c r="F172" s="68">
        <v>32</v>
      </c>
      <c r="G172" s="65"/>
      <c r="H172" s="69"/>
      <c r="I172" s="70"/>
      <c r="J172" s="70"/>
      <c r="K172" s="34" t="s">
        <v>65</v>
      </c>
      <c r="L172" s="77">
        <v>172</v>
      </c>
      <c r="M172" s="77"/>
      <c r="N172" s="72"/>
      <c r="O172" s="79" t="s">
        <v>485</v>
      </c>
      <c r="P172" s="81">
        <v>43487.58629629629</v>
      </c>
      <c r="Q172" s="79" t="s">
        <v>567</v>
      </c>
      <c r="R172" s="79"/>
      <c r="S172" s="79"/>
      <c r="T172" s="79" t="s">
        <v>771</v>
      </c>
      <c r="U172" s="83" t="s">
        <v>824</v>
      </c>
      <c r="V172" s="83" t="s">
        <v>824</v>
      </c>
      <c r="W172" s="81">
        <v>43487.58629629629</v>
      </c>
      <c r="X172" s="83" t="s">
        <v>1134</v>
      </c>
      <c r="Y172" s="79"/>
      <c r="Z172" s="79"/>
      <c r="AA172" s="85" t="s">
        <v>1382</v>
      </c>
      <c r="AB172" s="79"/>
      <c r="AC172" s="79" t="b">
        <v>0</v>
      </c>
      <c r="AD172" s="79">
        <v>1</v>
      </c>
      <c r="AE172" s="85" t="s">
        <v>1513</v>
      </c>
      <c r="AF172" s="79" t="b">
        <v>0</v>
      </c>
      <c r="AG172" s="79" t="s">
        <v>1518</v>
      </c>
      <c r="AH172" s="79"/>
      <c r="AI172" s="85" t="s">
        <v>1513</v>
      </c>
      <c r="AJ172" s="79" t="b">
        <v>0</v>
      </c>
      <c r="AK172" s="79">
        <v>0</v>
      </c>
      <c r="AL172" s="85" t="s">
        <v>1513</v>
      </c>
      <c r="AM172" s="79" t="s">
        <v>1542</v>
      </c>
      <c r="AN172" s="79" t="b">
        <v>0</v>
      </c>
      <c r="AO172" s="85" t="s">
        <v>1382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321</v>
      </c>
      <c r="B173" s="64" t="s">
        <v>348</v>
      </c>
      <c r="C173" s="65" t="s">
        <v>4635</v>
      </c>
      <c r="D173" s="66">
        <v>3</v>
      </c>
      <c r="E173" s="67" t="s">
        <v>132</v>
      </c>
      <c r="F173" s="68">
        <v>32</v>
      </c>
      <c r="G173" s="65"/>
      <c r="H173" s="69"/>
      <c r="I173" s="70"/>
      <c r="J173" s="70"/>
      <c r="K173" s="34" t="s">
        <v>65</v>
      </c>
      <c r="L173" s="77">
        <v>173</v>
      </c>
      <c r="M173" s="77"/>
      <c r="N173" s="72"/>
      <c r="O173" s="79" t="s">
        <v>485</v>
      </c>
      <c r="P173" s="81">
        <v>43487.58629629629</v>
      </c>
      <c r="Q173" s="79" t="s">
        <v>567</v>
      </c>
      <c r="R173" s="79"/>
      <c r="S173" s="79"/>
      <c r="T173" s="79" t="s">
        <v>771</v>
      </c>
      <c r="U173" s="83" t="s">
        <v>824</v>
      </c>
      <c r="V173" s="83" t="s">
        <v>824</v>
      </c>
      <c r="W173" s="81">
        <v>43487.58629629629</v>
      </c>
      <c r="X173" s="83" t="s">
        <v>1134</v>
      </c>
      <c r="Y173" s="79"/>
      <c r="Z173" s="79"/>
      <c r="AA173" s="85" t="s">
        <v>1382</v>
      </c>
      <c r="AB173" s="79"/>
      <c r="AC173" s="79" t="b">
        <v>0</v>
      </c>
      <c r="AD173" s="79">
        <v>1</v>
      </c>
      <c r="AE173" s="85" t="s">
        <v>1513</v>
      </c>
      <c r="AF173" s="79" t="b">
        <v>0</v>
      </c>
      <c r="AG173" s="79" t="s">
        <v>1518</v>
      </c>
      <c r="AH173" s="79"/>
      <c r="AI173" s="85" t="s">
        <v>1513</v>
      </c>
      <c r="AJ173" s="79" t="b">
        <v>0</v>
      </c>
      <c r="AK173" s="79">
        <v>0</v>
      </c>
      <c r="AL173" s="85" t="s">
        <v>1513</v>
      </c>
      <c r="AM173" s="79" t="s">
        <v>1542</v>
      </c>
      <c r="AN173" s="79" t="b">
        <v>0</v>
      </c>
      <c r="AO173" s="85" t="s">
        <v>1382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214</v>
      </c>
      <c r="B174" s="64" t="s">
        <v>456</v>
      </c>
      <c r="C174" s="65" t="s">
        <v>4635</v>
      </c>
      <c r="D174" s="66">
        <v>3</v>
      </c>
      <c r="E174" s="67" t="s">
        <v>132</v>
      </c>
      <c r="F174" s="68">
        <v>32</v>
      </c>
      <c r="G174" s="65"/>
      <c r="H174" s="69"/>
      <c r="I174" s="70"/>
      <c r="J174" s="70"/>
      <c r="K174" s="34" t="s">
        <v>65</v>
      </c>
      <c r="L174" s="77">
        <v>174</v>
      </c>
      <c r="M174" s="77"/>
      <c r="N174" s="72"/>
      <c r="O174" s="79" t="s">
        <v>485</v>
      </c>
      <c r="P174" s="81">
        <v>43486.553564814814</v>
      </c>
      <c r="Q174" s="79" t="s">
        <v>489</v>
      </c>
      <c r="R174" s="79"/>
      <c r="S174" s="79"/>
      <c r="T174" s="79" t="s">
        <v>738</v>
      </c>
      <c r="U174" s="83" t="s">
        <v>808</v>
      </c>
      <c r="V174" s="83" t="s">
        <v>808</v>
      </c>
      <c r="W174" s="81">
        <v>43486.553564814814</v>
      </c>
      <c r="X174" s="83" t="s">
        <v>1018</v>
      </c>
      <c r="Y174" s="79"/>
      <c r="Z174" s="79"/>
      <c r="AA174" s="85" t="s">
        <v>1266</v>
      </c>
      <c r="AB174" s="79"/>
      <c r="AC174" s="79" t="b">
        <v>0</v>
      </c>
      <c r="AD174" s="79">
        <v>13</v>
      </c>
      <c r="AE174" s="85" t="s">
        <v>1513</v>
      </c>
      <c r="AF174" s="79" t="b">
        <v>0</v>
      </c>
      <c r="AG174" s="79" t="s">
        <v>1517</v>
      </c>
      <c r="AH174" s="79"/>
      <c r="AI174" s="85" t="s">
        <v>1513</v>
      </c>
      <c r="AJ174" s="79" t="b">
        <v>0</v>
      </c>
      <c r="AK174" s="79">
        <v>1</v>
      </c>
      <c r="AL174" s="85" t="s">
        <v>1513</v>
      </c>
      <c r="AM174" s="79" t="s">
        <v>1531</v>
      </c>
      <c r="AN174" s="79" t="b">
        <v>0</v>
      </c>
      <c r="AO174" s="85" t="s">
        <v>1266</v>
      </c>
      <c r="AP174" s="79" t="s">
        <v>1550</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322</v>
      </c>
      <c r="B175" s="64" t="s">
        <v>456</v>
      </c>
      <c r="C175" s="65" t="s">
        <v>4635</v>
      </c>
      <c r="D175" s="66">
        <v>3</v>
      </c>
      <c r="E175" s="67" t="s">
        <v>132</v>
      </c>
      <c r="F175" s="68">
        <v>32</v>
      </c>
      <c r="G175" s="65"/>
      <c r="H175" s="69"/>
      <c r="I175" s="70"/>
      <c r="J175" s="70"/>
      <c r="K175" s="34" t="s">
        <v>65</v>
      </c>
      <c r="L175" s="77">
        <v>175</v>
      </c>
      <c r="M175" s="77"/>
      <c r="N175" s="72"/>
      <c r="O175" s="79" t="s">
        <v>485</v>
      </c>
      <c r="P175" s="81">
        <v>43486.664768518516</v>
      </c>
      <c r="Q175" s="79" t="s">
        <v>568</v>
      </c>
      <c r="R175" s="83" t="s">
        <v>682</v>
      </c>
      <c r="S175" s="79" t="s">
        <v>708</v>
      </c>
      <c r="T175" s="79" t="s">
        <v>772</v>
      </c>
      <c r="U175" s="79"/>
      <c r="V175" s="83" t="s">
        <v>939</v>
      </c>
      <c r="W175" s="81">
        <v>43486.664768518516</v>
      </c>
      <c r="X175" s="83" t="s">
        <v>1135</v>
      </c>
      <c r="Y175" s="79"/>
      <c r="Z175" s="79"/>
      <c r="AA175" s="85" t="s">
        <v>1383</v>
      </c>
      <c r="AB175" s="79"/>
      <c r="AC175" s="79" t="b">
        <v>0</v>
      </c>
      <c r="AD175" s="79">
        <v>0</v>
      </c>
      <c r="AE175" s="85" t="s">
        <v>1513</v>
      </c>
      <c r="AF175" s="79" t="b">
        <v>0</v>
      </c>
      <c r="AG175" s="79" t="s">
        <v>1518</v>
      </c>
      <c r="AH175" s="79"/>
      <c r="AI175" s="85" t="s">
        <v>1513</v>
      </c>
      <c r="AJ175" s="79" t="b">
        <v>0</v>
      </c>
      <c r="AK175" s="79">
        <v>1</v>
      </c>
      <c r="AL175" s="85" t="s">
        <v>1513</v>
      </c>
      <c r="AM175" s="79" t="s">
        <v>1530</v>
      </c>
      <c r="AN175" s="79" t="b">
        <v>0</v>
      </c>
      <c r="AO175" s="85" t="s">
        <v>1383</v>
      </c>
      <c r="AP175" s="79" t="s">
        <v>1550</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c r="BE175" s="49"/>
      <c r="BF175" s="48"/>
      <c r="BG175" s="49"/>
      <c r="BH175" s="48"/>
      <c r="BI175" s="49"/>
      <c r="BJ175" s="48"/>
      <c r="BK175" s="49"/>
      <c r="BL175" s="48"/>
    </row>
    <row r="176" spans="1:64" ht="15">
      <c r="A176" s="64" t="s">
        <v>214</v>
      </c>
      <c r="B176" s="64" t="s">
        <v>457</v>
      </c>
      <c r="C176" s="65" t="s">
        <v>4635</v>
      </c>
      <c r="D176" s="66">
        <v>3</v>
      </c>
      <c r="E176" s="67" t="s">
        <v>132</v>
      </c>
      <c r="F176" s="68">
        <v>32</v>
      </c>
      <c r="G176" s="65"/>
      <c r="H176" s="69"/>
      <c r="I176" s="70"/>
      <c r="J176" s="70"/>
      <c r="K176" s="34" t="s">
        <v>65</v>
      </c>
      <c r="L176" s="77">
        <v>176</v>
      </c>
      <c r="M176" s="77"/>
      <c r="N176" s="72"/>
      <c r="O176" s="79" t="s">
        <v>485</v>
      </c>
      <c r="P176" s="81">
        <v>43486.553564814814</v>
      </c>
      <c r="Q176" s="79" t="s">
        <v>489</v>
      </c>
      <c r="R176" s="79"/>
      <c r="S176" s="79"/>
      <c r="T176" s="79" t="s">
        <v>738</v>
      </c>
      <c r="U176" s="83" t="s">
        <v>808</v>
      </c>
      <c r="V176" s="83" t="s">
        <v>808</v>
      </c>
      <c r="W176" s="81">
        <v>43486.553564814814</v>
      </c>
      <c r="X176" s="83" t="s">
        <v>1018</v>
      </c>
      <c r="Y176" s="79"/>
      <c r="Z176" s="79"/>
      <c r="AA176" s="85" t="s">
        <v>1266</v>
      </c>
      <c r="AB176" s="79"/>
      <c r="AC176" s="79" t="b">
        <v>0</v>
      </c>
      <c r="AD176" s="79">
        <v>13</v>
      </c>
      <c r="AE176" s="85" t="s">
        <v>1513</v>
      </c>
      <c r="AF176" s="79" t="b">
        <v>0</v>
      </c>
      <c r="AG176" s="79" t="s">
        <v>1517</v>
      </c>
      <c r="AH176" s="79"/>
      <c r="AI176" s="85" t="s">
        <v>1513</v>
      </c>
      <c r="AJ176" s="79" t="b">
        <v>0</v>
      </c>
      <c r="AK176" s="79">
        <v>1</v>
      </c>
      <c r="AL176" s="85" t="s">
        <v>1513</v>
      </c>
      <c r="AM176" s="79" t="s">
        <v>1531</v>
      </c>
      <c r="AN176" s="79" t="b">
        <v>0</v>
      </c>
      <c r="AO176" s="85" t="s">
        <v>1266</v>
      </c>
      <c r="AP176" s="79" t="s">
        <v>1550</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c r="BE176" s="49"/>
      <c r="BF176" s="48"/>
      <c r="BG176" s="49"/>
      <c r="BH176" s="48"/>
      <c r="BI176" s="49"/>
      <c r="BJ176" s="48"/>
      <c r="BK176" s="49"/>
      <c r="BL176" s="48"/>
    </row>
    <row r="177" spans="1:64" ht="15">
      <c r="A177" s="64" t="s">
        <v>322</v>
      </c>
      <c r="B177" s="64" t="s">
        <v>457</v>
      </c>
      <c r="C177" s="65" t="s">
        <v>4635</v>
      </c>
      <c r="D177" s="66">
        <v>3</v>
      </c>
      <c r="E177" s="67" t="s">
        <v>132</v>
      </c>
      <c r="F177" s="68">
        <v>32</v>
      </c>
      <c r="G177" s="65"/>
      <c r="H177" s="69"/>
      <c r="I177" s="70"/>
      <c r="J177" s="70"/>
      <c r="K177" s="34" t="s">
        <v>65</v>
      </c>
      <c r="L177" s="77">
        <v>177</v>
      </c>
      <c r="M177" s="77"/>
      <c r="N177" s="72"/>
      <c r="O177" s="79" t="s">
        <v>485</v>
      </c>
      <c r="P177" s="81">
        <v>43486.664768518516</v>
      </c>
      <c r="Q177" s="79" t="s">
        <v>568</v>
      </c>
      <c r="R177" s="83" t="s">
        <v>682</v>
      </c>
      <c r="S177" s="79" t="s">
        <v>708</v>
      </c>
      <c r="T177" s="79" t="s">
        <v>772</v>
      </c>
      <c r="U177" s="79"/>
      <c r="V177" s="83" t="s">
        <v>939</v>
      </c>
      <c r="W177" s="81">
        <v>43486.664768518516</v>
      </c>
      <c r="X177" s="83" t="s">
        <v>1135</v>
      </c>
      <c r="Y177" s="79"/>
      <c r="Z177" s="79"/>
      <c r="AA177" s="85" t="s">
        <v>1383</v>
      </c>
      <c r="AB177" s="79"/>
      <c r="AC177" s="79" t="b">
        <v>0</v>
      </c>
      <c r="AD177" s="79">
        <v>0</v>
      </c>
      <c r="AE177" s="85" t="s">
        <v>1513</v>
      </c>
      <c r="AF177" s="79" t="b">
        <v>0</v>
      </c>
      <c r="AG177" s="79" t="s">
        <v>1518</v>
      </c>
      <c r="AH177" s="79"/>
      <c r="AI177" s="85" t="s">
        <v>1513</v>
      </c>
      <c r="AJ177" s="79" t="b">
        <v>0</v>
      </c>
      <c r="AK177" s="79">
        <v>1</v>
      </c>
      <c r="AL177" s="85" t="s">
        <v>1513</v>
      </c>
      <c r="AM177" s="79" t="s">
        <v>1530</v>
      </c>
      <c r="AN177" s="79" t="b">
        <v>0</v>
      </c>
      <c r="AO177" s="85" t="s">
        <v>1383</v>
      </c>
      <c r="AP177" s="79" t="s">
        <v>1550</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c r="BE177" s="49"/>
      <c r="BF177" s="48"/>
      <c r="BG177" s="49"/>
      <c r="BH177" s="48"/>
      <c r="BI177" s="49"/>
      <c r="BJ177" s="48"/>
      <c r="BK177" s="49"/>
      <c r="BL177" s="48"/>
    </row>
    <row r="178" spans="1:64" ht="15">
      <c r="A178" s="64" t="s">
        <v>214</v>
      </c>
      <c r="B178" s="64" t="s">
        <v>458</v>
      </c>
      <c r="C178" s="65" t="s">
        <v>4635</v>
      </c>
      <c r="D178" s="66">
        <v>3</v>
      </c>
      <c r="E178" s="67" t="s">
        <v>132</v>
      </c>
      <c r="F178" s="68">
        <v>32</v>
      </c>
      <c r="G178" s="65"/>
      <c r="H178" s="69"/>
      <c r="I178" s="70"/>
      <c r="J178" s="70"/>
      <c r="K178" s="34" t="s">
        <v>65</v>
      </c>
      <c r="L178" s="77">
        <v>178</v>
      </c>
      <c r="M178" s="77"/>
      <c r="N178" s="72"/>
      <c r="O178" s="79" t="s">
        <v>485</v>
      </c>
      <c r="P178" s="81">
        <v>43486.553564814814</v>
      </c>
      <c r="Q178" s="79" t="s">
        <v>489</v>
      </c>
      <c r="R178" s="79"/>
      <c r="S178" s="79"/>
      <c r="T178" s="79" t="s">
        <v>738</v>
      </c>
      <c r="U178" s="83" t="s">
        <v>808</v>
      </c>
      <c r="V178" s="83" t="s">
        <v>808</v>
      </c>
      <c r="W178" s="81">
        <v>43486.553564814814</v>
      </c>
      <c r="X178" s="83" t="s">
        <v>1018</v>
      </c>
      <c r="Y178" s="79"/>
      <c r="Z178" s="79"/>
      <c r="AA178" s="85" t="s">
        <v>1266</v>
      </c>
      <c r="AB178" s="79"/>
      <c r="AC178" s="79" t="b">
        <v>0</v>
      </c>
      <c r="AD178" s="79">
        <v>13</v>
      </c>
      <c r="AE178" s="85" t="s">
        <v>1513</v>
      </c>
      <c r="AF178" s="79" t="b">
        <v>0</v>
      </c>
      <c r="AG178" s="79" t="s">
        <v>1517</v>
      </c>
      <c r="AH178" s="79"/>
      <c r="AI178" s="85" t="s">
        <v>1513</v>
      </c>
      <c r="AJ178" s="79" t="b">
        <v>0</v>
      </c>
      <c r="AK178" s="79">
        <v>1</v>
      </c>
      <c r="AL178" s="85" t="s">
        <v>1513</v>
      </c>
      <c r="AM178" s="79" t="s">
        <v>1531</v>
      </c>
      <c r="AN178" s="79" t="b">
        <v>0</v>
      </c>
      <c r="AO178" s="85" t="s">
        <v>1266</v>
      </c>
      <c r="AP178" s="79" t="s">
        <v>1550</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c r="BE178" s="49"/>
      <c r="BF178" s="48"/>
      <c r="BG178" s="49"/>
      <c r="BH178" s="48"/>
      <c r="BI178" s="49"/>
      <c r="BJ178" s="48"/>
      <c r="BK178" s="49"/>
      <c r="BL178" s="48"/>
    </row>
    <row r="179" spans="1:64" ht="15">
      <c r="A179" s="64" t="s">
        <v>322</v>
      </c>
      <c r="B179" s="64" t="s">
        <v>458</v>
      </c>
      <c r="C179" s="65" t="s">
        <v>4635</v>
      </c>
      <c r="D179" s="66">
        <v>3</v>
      </c>
      <c r="E179" s="67" t="s">
        <v>132</v>
      </c>
      <c r="F179" s="68">
        <v>32</v>
      </c>
      <c r="G179" s="65"/>
      <c r="H179" s="69"/>
      <c r="I179" s="70"/>
      <c r="J179" s="70"/>
      <c r="K179" s="34" t="s">
        <v>65</v>
      </c>
      <c r="L179" s="77">
        <v>179</v>
      </c>
      <c r="M179" s="77"/>
      <c r="N179" s="72"/>
      <c r="O179" s="79" t="s">
        <v>485</v>
      </c>
      <c r="P179" s="81">
        <v>43486.664768518516</v>
      </c>
      <c r="Q179" s="79" t="s">
        <v>568</v>
      </c>
      <c r="R179" s="83" t="s">
        <v>682</v>
      </c>
      <c r="S179" s="79" t="s">
        <v>708</v>
      </c>
      <c r="T179" s="79" t="s">
        <v>772</v>
      </c>
      <c r="U179" s="79"/>
      <c r="V179" s="83" t="s">
        <v>939</v>
      </c>
      <c r="W179" s="81">
        <v>43486.664768518516</v>
      </c>
      <c r="X179" s="83" t="s">
        <v>1135</v>
      </c>
      <c r="Y179" s="79"/>
      <c r="Z179" s="79"/>
      <c r="AA179" s="85" t="s">
        <v>1383</v>
      </c>
      <c r="AB179" s="79"/>
      <c r="AC179" s="79" t="b">
        <v>0</v>
      </c>
      <c r="AD179" s="79">
        <v>0</v>
      </c>
      <c r="AE179" s="85" t="s">
        <v>1513</v>
      </c>
      <c r="AF179" s="79" t="b">
        <v>0</v>
      </c>
      <c r="AG179" s="79" t="s">
        <v>1518</v>
      </c>
      <c r="AH179" s="79"/>
      <c r="AI179" s="85" t="s">
        <v>1513</v>
      </c>
      <c r="AJ179" s="79" t="b">
        <v>0</v>
      </c>
      <c r="AK179" s="79">
        <v>1</v>
      </c>
      <c r="AL179" s="85" t="s">
        <v>1513</v>
      </c>
      <c r="AM179" s="79" t="s">
        <v>1530</v>
      </c>
      <c r="AN179" s="79" t="b">
        <v>0</v>
      </c>
      <c r="AO179" s="85" t="s">
        <v>1383</v>
      </c>
      <c r="AP179" s="79" t="s">
        <v>1550</v>
      </c>
      <c r="AQ179" s="79">
        <v>0</v>
      </c>
      <c r="AR179" s="79">
        <v>0</v>
      </c>
      <c r="AS179" s="79"/>
      <c r="AT179" s="79"/>
      <c r="AU179" s="79"/>
      <c r="AV179" s="79"/>
      <c r="AW179" s="79"/>
      <c r="AX179" s="79"/>
      <c r="AY179" s="79"/>
      <c r="AZ179" s="79"/>
      <c r="BA179">
        <v>1</v>
      </c>
      <c r="BB179" s="78" t="str">
        <f>REPLACE(INDEX(GroupVertices[Group],MATCH(Edges[[#This Row],[Vertex 1]],GroupVertices[Vertex],0)),1,1,"")</f>
        <v>3</v>
      </c>
      <c r="BC179" s="78" t="str">
        <f>REPLACE(INDEX(GroupVertices[Group],MATCH(Edges[[#This Row],[Vertex 2]],GroupVertices[Vertex],0)),1,1,"")</f>
        <v>3</v>
      </c>
      <c r="BD179" s="48"/>
      <c r="BE179" s="49"/>
      <c r="BF179" s="48"/>
      <c r="BG179" s="49"/>
      <c r="BH179" s="48"/>
      <c r="BI179" s="49"/>
      <c r="BJ179" s="48"/>
      <c r="BK179" s="49"/>
      <c r="BL179" s="48"/>
    </row>
    <row r="180" spans="1:64" ht="15">
      <c r="A180" s="64" t="s">
        <v>322</v>
      </c>
      <c r="B180" s="64" t="s">
        <v>422</v>
      </c>
      <c r="C180" s="65" t="s">
        <v>4635</v>
      </c>
      <c r="D180" s="66">
        <v>3</v>
      </c>
      <c r="E180" s="67" t="s">
        <v>132</v>
      </c>
      <c r="F180" s="68">
        <v>32</v>
      </c>
      <c r="G180" s="65"/>
      <c r="H180" s="69"/>
      <c r="I180" s="70"/>
      <c r="J180" s="70"/>
      <c r="K180" s="34" t="s">
        <v>65</v>
      </c>
      <c r="L180" s="77">
        <v>180</v>
      </c>
      <c r="M180" s="77"/>
      <c r="N180" s="72"/>
      <c r="O180" s="79" t="s">
        <v>485</v>
      </c>
      <c r="P180" s="81">
        <v>43486.481458333335</v>
      </c>
      <c r="Q180" s="79" t="s">
        <v>569</v>
      </c>
      <c r="R180" s="83" t="s">
        <v>672</v>
      </c>
      <c r="S180" s="79" t="s">
        <v>708</v>
      </c>
      <c r="T180" s="79" t="s">
        <v>773</v>
      </c>
      <c r="U180" s="79"/>
      <c r="V180" s="83" t="s">
        <v>939</v>
      </c>
      <c r="W180" s="81">
        <v>43486.481458333335</v>
      </c>
      <c r="X180" s="83" t="s">
        <v>1136</v>
      </c>
      <c r="Y180" s="79"/>
      <c r="Z180" s="79"/>
      <c r="AA180" s="85" t="s">
        <v>1384</v>
      </c>
      <c r="AB180" s="79"/>
      <c r="AC180" s="79" t="b">
        <v>0</v>
      </c>
      <c r="AD180" s="79">
        <v>0</v>
      </c>
      <c r="AE180" s="85" t="s">
        <v>1513</v>
      </c>
      <c r="AF180" s="79" t="b">
        <v>0</v>
      </c>
      <c r="AG180" s="79" t="s">
        <v>1517</v>
      </c>
      <c r="AH180" s="79"/>
      <c r="AI180" s="85" t="s">
        <v>1513</v>
      </c>
      <c r="AJ180" s="79" t="b">
        <v>0</v>
      </c>
      <c r="AK180" s="79">
        <v>1</v>
      </c>
      <c r="AL180" s="85" t="s">
        <v>1513</v>
      </c>
      <c r="AM180" s="79" t="s">
        <v>1530</v>
      </c>
      <c r="AN180" s="79" t="b">
        <v>0</v>
      </c>
      <c r="AO180" s="85" t="s">
        <v>1384</v>
      </c>
      <c r="AP180" s="79" t="s">
        <v>1550</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322</v>
      </c>
      <c r="B181" s="64" t="s">
        <v>459</v>
      </c>
      <c r="C181" s="65" t="s">
        <v>4635</v>
      </c>
      <c r="D181" s="66">
        <v>3</v>
      </c>
      <c r="E181" s="67" t="s">
        <v>132</v>
      </c>
      <c r="F181" s="68">
        <v>32</v>
      </c>
      <c r="G181" s="65"/>
      <c r="H181" s="69"/>
      <c r="I181" s="70"/>
      <c r="J181" s="70"/>
      <c r="K181" s="34" t="s">
        <v>65</v>
      </c>
      <c r="L181" s="77">
        <v>181</v>
      </c>
      <c r="M181" s="77"/>
      <c r="N181" s="72"/>
      <c r="O181" s="79" t="s">
        <v>485</v>
      </c>
      <c r="P181" s="81">
        <v>43487.588530092595</v>
      </c>
      <c r="Q181" s="79" t="s">
        <v>570</v>
      </c>
      <c r="R181" s="83" t="s">
        <v>683</v>
      </c>
      <c r="S181" s="79" t="s">
        <v>708</v>
      </c>
      <c r="T181" s="79" t="s">
        <v>774</v>
      </c>
      <c r="U181" s="79"/>
      <c r="V181" s="83" t="s">
        <v>939</v>
      </c>
      <c r="W181" s="81">
        <v>43487.588530092595</v>
      </c>
      <c r="X181" s="83" t="s">
        <v>1137</v>
      </c>
      <c r="Y181" s="79"/>
      <c r="Z181" s="79"/>
      <c r="AA181" s="85" t="s">
        <v>1385</v>
      </c>
      <c r="AB181" s="79"/>
      <c r="AC181" s="79" t="b">
        <v>0</v>
      </c>
      <c r="AD181" s="79">
        <v>0</v>
      </c>
      <c r="AE181" s="85" t="s">
        <v>1513</v>
      </c>
      <c r="AF181" s="79" t="b">
        <v>0</v>
      </c>
      <c r="AG181" s="79" t="s">
        <v>1517</v>
      </c>
      <c r="AH181" s="79"/>
      <c r="AI181" s="85" t="s">
        <v>1513</v>
      </c>
      <c r="AJ181" s="79" t="b">
        <v>0</v>
      </c>
      <c r="AK181" s="79">
        <v>0</v>
      </c>
      <c r="AL181" s="85" t="s">
        <v>1513</v>
      </c>
      <c r="AM181" s="79" t="s">
        <v>1530</v>
      </c>
      <c r="AN181" s="79" t="b">
        <v>0</v>
      </c>
      <c r="AO181" s="85" t="s">
        <v>1385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3</v>
      </c>
      <c r="BC181" s="78" t="str">
        <f>REPLACE(INDEX(GroupVertices[Group],MATCH(Edges[[#This Row],[Vertex 2]],GroupVertices[Vertex],0)),1,1,"")</f>
        <v>3</v>
      </c>
      <c r="BD181" s="48">
        <v>0</v>
      </c>
      <c r="BE181" s="49">
        <v>0</v>
      </c>
      <c r="BF181" s="48">
        <v>1</v>
      </c>
      <c r="BG181" s="49">
        <v>2.7777777777777777</v>
      </c>
      <c r="BH181" s="48">
        <v>0</v>
      </c>
      <c r="BI181" s="49">
        <v>0</v>
      </c>
      <c r="BJ181" s="48">
        <v>35</v>
      </c>
      <c r="BK181" s="49">
        <v>97.22222222222223</v>
      </c>
      <c r="BL181" s="48">
        <v>36</v>
      </c>
    </row>
    <row r="182" spans="1:64" ht="15">
      <c r="A182" s="64" t="s">
        <v>322</v>
      </c>
      <c r="B182" s="64" t="s">
        <v>460</v>
      </c>
      <c r="C182" s="65" t="s">
        <v>4635</v>
      </c>
      <c r="D182" s="66">
        <v>3</v>
      </c>
      <c r="E182" s="67" t="s">
        <v>132</v>
      </c>
      <c r="F182" s="68">
        <v>32</v>
      </c>
      <c r="G182" s="65"/>
      <c r="H182" s="69"/>
      <c r="I182" s="70"/>
      <c r="J182" s="70"/>
      <c r="K182" s="34" t="s">
        <v>65</v>
      </c>
      <c r="L182" s="77">
        <v>182</v>
      </c>
      <c r="M182" s="77"/>
      <c r="N182" s="72"/>
      <c r="O182" s="79" t="s">
        <v>485</v>
      </c>
      <c r="P182" s="81">
        <v>43486.664768518516</v>
      </c>
      <c r="Q182" s="79" t="s">
        <v>568</v>
      </c>
      <c r="R182" s="83" t="s">
        <v>682</v>
      </c>
      <c r="S182" s="79" t="s">
        <v>708</v>
      </c>
      <c r="T182" s="79" t="s">
        <v>772</v>
      </c>
      <c r="U182" s="79"/>
      <c r="V182" s="83" t="s">
        <v>939</v>
      </c>
      <c r="W182" s="81">
        <v>43486.664768518516</v>
      </c>
      <c r="X182" s="83" t="s">
        <v>1135</v>
      </c>
      <c r="Y182" s="79"/>
      <c r="Z182" s="79"/>
      <c r="AA182" s="85" t="s">
        <v>1383</v>
      </c>
      <c r="AB182" s="79"/>
      <c r="AC182" s="79" t="b">
        <v>0</v>
      </c>
      <c r="AD182" s="79">
        <v>0</v>
      </c>
      <c r="AE182" s="85" t="s">
        <v>1513</v>
      </c>
      <c r="AF182" s="79" t="b">
        <v>0</v>
      </c>
      <c r="AG182" s="79" t="s">
        <v>1518</v>
      </c>
      <c r="AH182" s="79"/>
      <c r="AI182" s="85" t="s">
        <v>1513</v>
      </c>
      <c r="AJ182" s="79" t="b">
        <v>0</v>
      </c>
      <c r="AK182" s="79">
        <v>1</v>
      </c>
      <c r="AL182" s="85" t="s">
        <v>1513</v>
      </c>
      <c r="AM182" s="79" t="s">
        <v>1530</v>
      </c>
      <c r="AN182" s="79" t="b">
        <v>0</v>
      </c>
      <c r="AO182" s="85" t="s">
        <v>1383</v>
      </c>
      <c r="AP182" s="79" t="s">
        <v>1550</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3</v>
      </c>
      <c r="BD182" s="48"/>
      <c r="BE182" s="49"/>
      <c r="BF182" s="48"/>
      <c r="BG182" s="49"/>
      <c r="BH182" s="48"/>
      <c r="BI182" s="49"/>
      <c r="BJ182" s="48"/>
      <c r="BK182" s="49"/>
      <c r="BL182" s="48"/>
    </row>
    <row r="183" spans="1:64" ht="15">
      <c r="A183" s="64" t="s">
        <v>322</v>
      </c>
      <c r="B183" s="64" t="s">
        <v>461</v>
      </c>
      <c r="C183" s="65" t="s">
        <v>4635</v>
      </c>
      <c r="D183" s="66">
        <v>3</v>
      </c>
      <c r="E183" s="67" t="s">
        <v>132</v>
      </c>
      <c r="F183" s="68">
        <v>32</v>
      </c>
      <c r="G183" s="65"/>
      <c r="H183" s="69"/>
      <c r="I183" s="70"/>
      <c r="J183" s="70"/>
      <c r="K183" s="34" t="s">
        <v>65</v>
      </c>
      <c r="L183" s="77">
        <v>183</v>
      </c>
      <c r="M183" s="77"/>
      <c r="N183" s="72"/>
      <c r="O183" s="79" t="s">
        <v>485</v>
      </c>
      <c r="P183" s="81">
        <v>43486.664768518516</v>
      </c>
      <c r="Q183" s="79" t="s">
        <v>568</v>
      </c>
      <c r="R183" s="83" t="s">
        <v>682</v>
      </c>
      <c r="S183" s="79" t="s">
        <v>708</v>
      </c>
      <c r="T183" s="79" t="s">
        <v>772</v>
      </c>
      <c r="U183" s="79"/>
      <c r="V183" s="83" t="s">
        <v>939</v>
      </c>
      <c r="W183" s="81">
        <v>43486.664768518516</v>
      </c>
      <c r="X183" s="83" t="s">
        <v>1135</v>
      </c>
      <c r="Y183" s="79"/>
      <c r="Z183" s="79"/>
      <c r="AA183" s="85" t="s">
        <v>1383</v>
      </c>
      <c r="AB183" s="79"/>
      <c r="AC183" s="79" t="b">
        <v>0</v>
      </c>
      <c r="AD183" s="79">
        <v>0</v>
      </c>
      <c r="AE183" s="85" t="s">
        <v>1513</v>
      </c>
      <c r="AF183" s="79" t="b">
        <v>0</v>
      </c>
      <c r="AG183" s="79" t="s">
        <v>1518</v>
      </c>
      <c r="AH183" s="79"/>
      <c r="AI183" s="85" t="s">
        <v>1513</v>
      </c>
      <c r="AJ183" s="79" t="b">
        <v>0</v>
      </c>
      <c r="AK183" s="79">
        <v>1</v>
      </c>
      <c r="AL183" s="85" t="s">
        <v>1513</v>
      </c>
      <c r="AM183" s="79" t="s">
        <v>1530</v>
      </c>
      <c r="AN183" s="79" t="b">
        <v>0</v>
      </c>
      <c r="AO183" s="85" t="s">
        <v>1383</v>
      </c>
      <c r="AP183" s="79" t="s">
        <v>1550</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c r="BE183" s="49"/>
      <c r="BF183" s="48"/>
      <c r="BG183" s="49"/>
      <c r="BH183" s="48"/>
      <c r="BI183" s="49"/>
      <c r="BJ183" s="48"/>
      <c r="BK183" s="49"/>
      <c r="BL183" s="48"/>
    </row>
    <row r="184" spans="1:64" ht="15">
      <c r="A184" s="64" t="s">
        <v>322</v>
      </c>
      <c r="B184" s="64" t="s">
        <v>462</v>
      </c>
      <c r="C184" s="65" t="s">
        <v>4635</v>
      </c>
      <c r="D184" s="66">
        <v>3</v>
      </c>
      <c r="E184" s="67" t="s">
        <v>132</v>
      </c>
      <c r="F184" s="68">
        <v>32</v>
      </c>
      <c r="G184" s="65"/>
      <c r="H184" s="69"/>
      <c r="I184" s="70"/>
      <c r="J184" s="70"/>
      <c r="K184" s="34" t="s">
        <v>65</v>
      </c>
      <c r="L184" s="77">
        <v>184</v>
      </c>
      <c r="M184" s="77"/>
      <c r="N184" s="72"/>
      <c r="O184" s="79" t="s">
        <v>485</v>
      </c>
      <c r="P184" s="81">
        <v>43486.664768518516</v>
      </c>
      <c r="Q184" s="79" t="s">
        <v>568</v>
      </c>
      <c r="R184" s="83" t="s">
        <v>682</v>
      </c>
      <c r="S184" s="79" t="s">
        <v>708</v>
      </c>
      <c r="T184" s="79" t="s">
        <v>772</v>
      </c>
      <c r="U184" s="79"/>
      <c r="V184" s="83" t="s">
        <v>939</v>
      </c>
      <c r="W184" s="81">
        <v>43486.664768518516</v>
      </c>
      <c r="X184" s="83" t="s">
        <v>1135</v>
      </c>
      <c r="Y184" s="79"/>
      <c r="Z184" s="79"/>
      <c r="AA184" s="85" t="s">
        <v>1383</v>
      </c>
      <c r="AB184" s="79"/>
      <c r="AC184" s="79" t="b">
        <v>0</v>
      </c>
      <c r="AD184" s="79">
        <v>0</v>
      </c>
      <c r="AE184" s="85" t="s">
        <v>1513</v>
      </c>
      <c r="AF184" s="79" t="b">
        <v>0</v>
      </c>
      <c r="AG184" s="79" t="s">
        <v>1518</v>
      </c>
      <c r="AH184" s="79"/>
      <c r="AI184" s="85" t="s">
        <v>1513</v>
      </c>
      <c r="AJ184" s="79" t="b">
        <v>0</v>
      </c>
      <c r="AK184" s="79">
        <v>1</v>
      </c>
      <c r="AL184" s="85" t="s">
        <v>1513</v>
      </c>
      <c r="AM184" s="79" t="s">
        <v>1530</v>
      </c>
      <c r="AN184" s="79" t="b">
        <v>0</v>
      </c>
      <c r="AO184" s="85" t="s">
        <v>1383</v>
      </c>
      <c r="AP184" s="79" t="s">
        <v>1550</v>
      </c>
      <c r="AQ184" s="79">
        <v>0</v>
      </c>
      <c r="AR184" s="79">
        <v>0</v>
      </c>
      <c r="AS184" s="79"/>
      <c r="AT184" s="79"/>
      <c r="AU184" s="79"/>
      <c r="AV184" s="79"/>
      <c r="AW184" s="79"/>
      <c r="AX184" s="79"/>
      <c r="AY184" s="79"/>
      <c r="AZ184" s="79"/>
      <c r="BA184">
        <v>1</v>
      </c>
      <c r="BB184" s="78" t="str">
        <f>REPLACE(INDEX(GroupVertices[Group],MATCH(Edges[[#This Row],[Vertex 1]],GroupVertices[Vertex],0)),1,1,"")</f>
        <v>3</v>
      </c>
      <c r="BC184" s="78" t="str">
        <f>REPLACE(INDEX(GroupVertices[Group],MATCH(Edges[[#This Row],[Vertex 2]],GroupVertices[Vertex],0)),1,1,"")</f>
        <v>3</v>
      </c>
      <c r="BD184" s="48"/>
      <c r="BE184" s="49"/>
      <c r="BF184" s="48"/>
      <c r="BG184" s="49"/>
      <c r="BH184" s="48"/>
      <c r="BI184" s="49"/>
      <c r="BJ184" s="48"/>
      <c r="BK184" s="49"/>
      <c r="BL184" s="48"/>
    </row>
    <row r="185" spans="1:64" ht="15">
      <c r="A185" s="64" t="s">
        <v>322</v>
      </c>
      <c r="B185" s="64" t="s">
        <v>463</v>
      </c>
      <c r="C185" s="65" t="s">
        <v>4635</v>
      </c>
      <c r="D185" s="66">
        <v>3</v>
      </c>
      <c r="E185" s="67" t="s">
        <v>132</v>
      </c>
      <c r="F185" s="68">
        <v>32</v>
      </c>
      <c r="G185" s="65"/>
      <c r="H185" s="69"/>
      <c r="I185" s="70"/>
      <c r="J185" s="70"/>
      <c r="K185" s="34" t="s">
        <v>65</v>
      </c>
      <c r="L185" s="77">
        <v>185</v>
      </c>
      <c r="M185" s="77"/>
      <c r="N185" s="72"/>
      <c r="O185" s="79" t="s">
        <v>485</v>
      </c>
      <c r="P185" s="81">
        <v>43486.664768518516</v>
      </c>
      <c r="Q185" s="79" t="s">
        <v>568</v>
      </c>
      <c r="R185" s="83" t="s">
        <v>682</v>
      </c>
      <c r="S185" s="79" t="s">
        <v>708</v>
      </c>
      <c r="T185" s="79" t="s">
        <v>772</v>
      </c>
      <c r="U185" s="79"/>
      <c r="V185" s="83" t="s">
        <v>939</v>
      </c>
      <c r="W185" s="81">
        <v>43486.664768518516</v>
      </c>
      <c r="X185" s="83" t="s">
        <v>1135</v>
      </c>
      <c r="Y185" s="79"/>
      <c r="Z185" s="79"/>
      <c r="AA185" s="85" t="s">
        <v>1383</v>
      </c>
      <c r="AB185" s="79"/>
      <c r="AC185" s="79" t="b">
        <v>0</v>
      </c>
      <c r="AD185" s="79">
        <v>0</v>
      </c>
      <c r="AE185" s="85" t="s">
        <v>1513</v>
      </c>
      <c r="AF185" s="79" t="b">
        <v>0</v>
      </c>
      <c r="AG185" s="79" t="s">
        <v>1518</v>
      </c>
      <c r="AH185" s="79"/>
      <c r="AI185" s="85" t="s">
        <v>1513</v>
      </c>
      <c r="AJ185" s="79" t="b">
        <v>0</v>
      </c>
      <c r="AK185" s="79">
        <v>1</v>
      </c>
      <c r="AL185" s="85" t="s">
        <v>1513</v>
      </c>
      <c r="AM185" s="79" t="s">
        <v>1530</v>
      </c>
      <c r="AN185" s="79" t="b">
        <v>0</v>
      </c>
      <c r="AO185" s="85" t="s">
        <v>1383</v>
      </c>
      <c r="AP185" s="79" t="s">
        <v>1550</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v>0</v>
      </c>
      <c r="BE185" s="49">
        <v>0</v>
      </c>
      <c r="BF185" s="48">
        <v>0</v>
      </c>
      <c r="BG185" s="49">
        <v>0</v>
      </c>
      <c r="BH185" s="48">
        <v>0</v>
      </c>
      <c r="BI185" s="49">
        <v>0</v>
      </c>
      <c r="BJ185" s="48">
        <v>25</v>
      </c>
      <c r="BK185" s="49">
        <v>100</v>
      </c>
      <c r="BL185" s="48">
        <v>25</v>
      </c>
    </row>
    <row r="186" spans="1:64" ht="15">
      <c r="A186" s="64" t="s">
        <v>322</v>
      </c>
      <c r="B186" s="64" t="s">
        <v>348</v>
      </c>
      <c r="C186" s="65" t="s">
        <v>4637</v>
      </c>
      <c r="D186" s="66">
        <v>10</v>
      </c>
      <c r="E186" s="67" t="s">
        <v>136</v>
      </c>
      <c r="F186" s="68">
        <v>25.5</v>
      </c>
      <c r="G186" s="65"/>
      <c r="H186" s="69"/>
      <c r="I186" s="70"/>
      <c r="J186" s="70"/>
      <c r="K186" s="34" t="s">
        <v>65</v>
      </c>
      <c r="L186" s="77">
        <v>186</v>
      </c>
      <c r="M186" s="77"/>
      <c r="N186" s="72"/>
      <c r="O186" s="79" t="s">
        <v>485</v>
      </c>
      <c r="P186" s="81">
        <v>43486.664768518516</v>
      </c>
      <c r="Q186" s="79" t="s">
        <v>568</v>
      </c>
      <c r="R186" s="83" t="s">
        <v>682</v>
      </c>
      <c r="S186" s="79" t="s">
        <v>708</v>
      </c>
      <c r="T186" s="79" t="s">
        <v>772</v>
      </c>
      <c r="U186" s="79"/>
      <c r="V186" s="83" t="s">
        <v>939</v>
      </c>
      <c r="W186" s="81">
        <v>43486.664768518516</v>
      </c>
      <c r="X186" s="83" t="s">
        <v>1135</v>
      </c>
      <c r="Y186" s="79"/>
      <c r="Z186" s="79"/>
      <c r="AA186" s="85" t="s">
        <v>1383</v>
      </c>
      <c r="AB186" s="79"/>
      <c r="AC186" s="79" t="b">
        <v>0</v>
      </c>
      <c r="AD186" s="79">
        <v>0</v>
      </c>
      <c r="AE186" s="85" t="s">
        <v>1513</v>
      </c>
      <c r="AF186" s="79" t="b">
        <v>0</v>
      </c>
      <c r="AG186" s="79" t="s">
        <v>1518</v>
      </c>
      <c r="AH186" s="79"/>
      <c r="AI186" s="85" t="s">
        <v>1513</v>
      </c>
      <c r="AJ186" s="79" t="b">
        <v>0</v>
      </c>
      <c r="AK186" s="79">
        <v>1</v>
      </c>
      <c r="AL186" s="85" t="s">
        <v>1513</v>
      </c>
      <c r="AM186" s="79" t="s">
        <v>1530</v>
      </c>
      <c r="AN186" s="79" t="b">
        <v>0</v>
      </c>
      <c r="AO186" s="85" t="s">
        <v>1383</v>
      </c>
      <c r="AP186" s="79" t="s">
        <v>1550</v>
      </c>
      <c r="AQ186" s="79">
        <v>0</v>
      </c>
      <c r="AR186" s="79">
        <v>0</v>
      </c>
      <c r="AS186" s="79"/>
      <c r="AT186" s="79"/>
      <c r="AU186" s="79"/>
      <c r="AV186" s="79"/>
      <c r="AW186" s="79"/>
      <c r="AX186" s="79"/>
      <c r="AY186" s="79"/>
      <c r="AZ186" s="79"/>
      <c r="BA186">
        <v>3</v>
      </c>
      <c r="BB186" s="78" t="str">
        <f>REPLACE(INDEX(GroupVertices[Group],MATCH(Edges[[#This Row],[Vertex 1]],GroupVertices[Vertex],0)),1,1,"")</f>
        <v>3</v>
      </c>
      <c r="BC186" s="78" t="str">
        <f>REPLACE(INDEX(GroupVertices[Group],MATCH(Edges[[#This Row],[Vertex 2]],GroupVertices[Vertex],0)),1,1,"")</f>
        <v>2</v>
      </c>
      <c r="BD186" s="48"/>
      <c r="BE186" s="49"/>
      <c r="BF186" s="48"/>
      <c r="BG186" s="49"/>
      <c r="BH186" s="48"/>
      <c r="BI186" s="49"/>
      <c r="BJ186" s="48"/>
      <c r="BK186" s="49"/>
      <c r="BL186" s="48"/>
    </row>
    <row r="187" spans="1:64" ht="15">
      <c r="A187" s="64" t="s">
        <v>322</v>
      </c>
      <c r="B187" s="64" t="s">
        <v>348</v>
      </c>
      <c r="C187" s="65" t="s">
        <v>4637</v>
      </c>
      <c r="D187" s="66">
        <v>10</v>
      </c>
      <c r="E187" s="67" t="s">
        <v>136</v>
      </c>
      <c r="F187" s="68">
        <v>25.5</v>
      </c>
      <c r="G187" s="65"/>
      <c r="H187" s="69"/>
      <c r="I187" s="70"/>
      <c r="J187" s="70"/>
      <c r="K187" s="34" t="s">
        <v>65</v>
      </c>
      <c r="L187" s="77">
        <v>187</v>
      </c>
      <c r="M187" s="77"/>
      <c r="N187" s="72"/>
      <c r="O187" s="79" t="s">
        <v>485</v>
      </c>
      <c r="P187" s="81">
        <v>43486.481458333335</v>
      </c>
      <c r="Q187" s="79" t="s">
        <v>569</v>
      </c>
      <c r="R187" s="83" t="s">
        <v>672</v>
      </c>
      <c r="S187" s="79" t="s">
        <v>708</v>
      </c>
      <c r="T187" s="79" t="s">
        <v>773</v>
      </c>
      <c r="U187" s="79"/>
      <c r="V187" s="83" t="s">
        <v>939</v>
      </c>
      <c r="W187" s="81">
        <v>43486.481458333335</v>
      </c>
      <c r="X187" s="83" t="s">
        <v>1136</v>
      </c>
      <c r="Y187" s="79"/>
      <c r="Z187" s="79"/>
      <c r="AA187" s="85" t="s">
        <v>1384</v>
      </c>
      <c r="AB187" s="79"/>
      <c r="AC187" s="79" t="b">
        <v>0</v>
      </c>
      <c r="AD187" s="79">
        <v>0</v>
      </c>
      <c r="AE187" s="85" t="s">
        <v>1513</v>
      </c>
      <c r="AF187" s="79" t="b">
        <v>0</v>
      </c>
      <c r="AG187" s="79" t="s">
        <v>1517</v>
      </c>
      <c r="AH187" s="79"/>
      <c r="AI187" s="85" t="s">
        <v>1513</v>
      </c>
      <c r="AJ187" s="79" t="b">
        <v>0</v>
      </c>
      <c r="AK187" s="79">
        <v>1</v>
      </c>
      <c r="AL187" s="85" t="s">
        <v>1513</v>
      </c>
      <c r="AM187" s="79" t="s">
        <v>1530</v>
      </c>
      <c r="AN187" s="79" t="b">
        <v>0</v>
      </c>
      <c r="AO187" s="85" t="s">
        <v>1384</v>
      </c>
      <c r="AP187" s="79" t="s">
        <v>1550</v>
      </c>
      <c r="AQ187" s="79">
        <v>0</v>
      </c>
      <c r="AR187" s="79">
        <v>0</v>
      </c>
      <c r="AS187" s="79"/>
      <c r="AT187" s="79"/>
      <c r="AU187" s="79"/>
      <c r="AV187" s="79"/>
      <c r="AW187" s="79"/>
      <c r="AX187" s="79"/>
      <c r="AY187" s="79"/>
      <c r="AZ187" s="79"/>
      <c r="BA187">
        <v>3</v>
      </c>
      <c r="BB187" s="78" t="str">
        <f>REPLACE(INDEX(GroupVertices[Group],MATCH(Edges[[#This Row],[Vertex 1]],GroupVertices[Vertex],0)),1,1,"")</f>
        <v>3</v>
      </c>
      <c r="BC187" s="78" t="str">
        <f>REPLACE(INDEX(GroupVertices[Group],MATCH(Edges[[#This Row],[Vertex 2]],GroupVertices[Vertex],0)),1,1,"")</f>
        <v>2</v>
      </c>
      <c r="BD187" s="48">
        <v>0</v>
      </c>
      <c r="BE187" s="49">
        <v>0</v>
      </c>
      <c r="BF187" s="48">
        <v>0</v>
      </c>
      <c r="BG187" s="49">
        <v>0</v>
      </c>
      <c r="BH187" s="48">
        <v>0</v>
      </c>
      <c r="BI187" s="49">
        <v>0</v>
      </c>
      <c r="BJ187" s="48">
        <v>18</v>
      </c>
      <c r="BK187" s="49">
        <v>100</v>
      </c>
      <c r="BL187" s="48">
        <v>18</v>
      </c>
    </row>
    <row r="188" spans="1:64" ht="15">
      <c r="A188" s="64" t="s">
        <v>322</v>
      </c>
      <c r="B188" s="64" t="s">
        <v>348</v>
      </c>
      <c r="C188" s="65" t="s">
        <v>4637</v>
      </c>
      <c r="D188" s="66">
        <v>10</v>
      </c>
      <c r="E188" s="67" t="s">
        <v>136</v>
      </c>
      <c r="F188" s="68">
        <v>25.5</v>
      </c>
      <c r="G188" s="65"/>
      <c r="H188" s="69"/>
      <c r="I188" s="70"/>
      <c r="J188" s="70"/>
      <c r="K188" s="34" t="s">
        <v>65</v>
      </c>
      <c r="L188" s="77">
        <v>188</v>
      </c>
      <c r="M188" s="77"/>
      <c r="N188" s="72"/>
      <c r="O188" s="79" t="s">
        <v>485</v>
      </c>
      <c r="P188" s="81">
        <v>43487.588530092595</v>
      </c>
      <c r="Q188" s="79" t="s">
        <v>570</v>
      </c>
      <c r="R188" s="83" t="s">
        <v>683</v>
      </c>
      <c r="S188" s="79" t="s">
        <v>708</v>
      </c>
      <c r="T188" s="79" t="s">
        <v>774</v>
      </c>
      <c r="U188" s="79"/>
      <c r="V188" s="83" t="s">
        <v>939</v>
      </c>
      <c r="W188" s="81">
        <v>43487.588530092595</v>
      </c>
      <c r="X188" s="83" t="s">
        <v>1137</v>
      </c>
      <c r="Y188" s="79"/>
      <c r="Z188" s="79"/>
      <c r="AA188" s="85" t="s">
        <v>1385</v>
      </c>
      <c r="AB188" s="79"/>
      <c r="AC188" s="79" t="b">
        <v>0</v>
      </c>
      <c r="AD188" s="79">
        <v>0</v>
      </c>
      <c r="AE188" s="85" t="s">
        <v>1513</v>
      </c>
      <c r="AF188" s="79" t="b">
        <v>0</v>
      </c>
      <c r="AG188" s="79" t="s">
        <v>1517</v>
      </c>
      <c r="AH188" s="79"/>
      <c r="AI188" s="85" t="s">
        <v>1513</v>
      </c>
      <c r="AJ188" s="79" t="b">
        <v>0</v>
      </c>
      <c r="AK188" s="79">
        <v>0</v>
      </c>
      <c r="AL188" s="85" t="s">
        <v>1513</v>
      </c>
      <c r="AM188" s="79" t="s">
        <v>1530</v>
      </c>
      <c r="AN188" s="79" t="b">
        <v>0</v>
      </c>
      <c r="AO188" s="85" t="s">
        <v>1385</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3</v>
      </c>
      <c r="BC188" s="78" t="str">
        <f>REPLACE(INDEX(GroupVertices[Group],MATCH(Edges[[#This Row],[Vertex 2]],GroupVertices[Vertex],0)),1,1,"")</f>
        <v>2</v>
      </c>
      <c r="BD188" s="48"/>
      <c r="BE188" s="49"/>
      <c r="BF188" s="48"/>
      <c r="BG188" s="49"/>
      <c r="BH188" s="48"/>
      <c r="BI188" s="49"/>
      <c r="BJ188" s="48"/>
      <c r="BK188" s="49"/>
      <c r="BL188" s="48"/>
    </row>
    <row r="189" spans="1:64" ht="15">
      <c r="A189" s="64" t="s">
        <v>323</v>
      </c>
      <c r="B189" s="64" t="s">
        <v>464</v>
      </c>
      <c r="C189" s="65" t="s">
        <v>4635</v>
      </c>
      <c r="D189" s="66">
        <v>3</v>
      </c>
      <c r="E189" s="67" t="s">
        <v>132</v>
      </c>
      <c r="F189" s="68">
        <v>32</v>
      </c>
      <c r="G189" s="65"/>
      <c r="H189" s="69"/>
      <c r="I189" s="70"/>
      <c r="J189" s="70"/>
      <c r="K189" s="34" t="s">
        <v>65</v>
      </c>
      <c r="L189" s="77">
        <v>189</v>
      </c>
      <c r="M189" s="77"/>
      <c r="N189" s="72"/>
      <c r="O189" s="79" t="s">
        <v>485</v>
      </c>
      <c r="P189" s="81">
        <v>43485.41761574074</v>
      </c>
      <c r="Q189" s="79" t="s">
        <v>571</v>
      </c>
      <c r="R189" s="79"/>
      <c r="S189" s="79"/>
      <c r="T189" s="79" t="s">
        <v>738</v>
      </c>
      <c r="U189" s="79"/>
      <c r="V189" s="83" t="s">
        <v>940</v>
      </c>
      <c r="W189" s="81">
        <v>43485.41761574074</v>
      </c>
      <c r="X189" s="83" t="s">
        <v>1138</v>
      </c>
      <c r="Y189" s="79"/>
      <c r="Z189" s="79"/>
      <c r="AA189" s="85" t="s">
        <v>1386</v>
      </c>
      <c r="AB189" s="79"/>
      <c r="AC189" s="79" t="b">
        <v>0</v>
      </c>
      <c r="AD189" s="79">
        <v>5</v>
      </c>
      <c r="AE189" s="85" t="s">
        <v>1513</v>
      </c>
      <c r="AF189" s="79" t="b">
        <v>0</v>
      </c>
      <c r="AG189" s="79" t="s">
        <v>1517</v>
      </c>
      <c r="AH189" s="79"/>
      <c r="AI189" s="85" t="s">
        <v>1513</v>
      </c>
      <c r="AJ189" s="79" t="b">
        <v>0</v>
      </c>
      <c r="AK189" s="79">
        <v>3</v>
      </c>
      <c r="AL189" s="85" t="s">
        <v>1513</v>
      </c>
      <c r="AM189" s="79" t="s">
        <v>1533</v>
      </c>
      <c r="AN189" s="79" t="b">
        <v>0</v>
      </c>
      <c r="AO189" s="85" t="s">
        <v>1386</v>
      </c>
      <c r="AP189" s="79" t="s">
        <v>1550</v>
      </c>
      <c r="AQ189" s="79">
        <v>0</v>
      </c>
      <c r="AR189" s="79">
        <v>0</v>
      </c>
      <c r="AS189" s="79"/>
      <c r="AT189" s="79"/>
      <c r="AU189" s="79"/>
      <c r="AV189" s="79"/>
      <c r="AW189" s="79"/>
      <c r="AX189" s="79"/>
      <c r="AY189" s="79"/>
      <c r="AZ189" s="79"/>
      <c r="BA189">
        <v>1</v>
      </c>
      <c r="BB189" s="78" t="str">
        <f>REPLACE(INDEX(GroupVertices[Group],MATCH(Edges[[#This Row],[Vertex 1]],GroupVertices[Vertex],0)),1,1,"")</f>
        <v>21</v>
      </c>
      <c r="BC189" s="78" t="str">
        <f>REPLACE(INDEX(GroupVertices[Group],MATCH(Edges[[#This Row],[Vertex 2]],GroupVertices[Vertex],0)),1,1,"")</f>
        <v>21</v>
      </c>
      <c r="BD189" s="48">
        <v>0</v>
      </c>
      <c r="BE189" s="49">
        <v>0</v>
      </c>
      <c r="BF189" s="48">
        <v>0</v>
      </c>
      <c r="BG189" s="49">
        <v>0</v>
      </c>
      <c r="BH189" s="48">
        <v>0</v>
      </c>
      <c r="BI189" s="49">
        <v>0</v>
      </c>
      <c r="BJ189" s="48">
        <v>25</v>
      </c>
      <c r="BK189" s="49">
        <v>100</v>
      </c>
      <c r="BL189" s="48">
        <v>25</v>
      </c>
    </row>
    <row r="190" spans="1:64" ht="15">
      <c r="A190" s="64" t="s">
        <v>324</v>
      </c>
      <c r="B190" s="64" t="s">
        <v>464</v>
      </c>
      <c r="C190" s="65" t="s">
        <v>4635</v>
      </c>
      <c r="D190" s="66">
        <v>3</v>
      </c>
      <c r="E190" s="67" t="s">
        <v>132</v>
      </c>
      <c r="F190" s="68">
        <v>32</v>
      </c>
      <c r="G190" s="65"/>
      <c r="H190" s="69"/>
      <c r="I190" s="70"/>
      <c r="J190" s="70"/>
      <c r="K190" s="34" t="s">
        <v>65</v>
      </c>
      <c r="L190" s="77">
        <v>190</v>
      </c>
      <c r="M190" s="77"/>
      <c r="N190" s="72"/>
      <c r="O190" s="79" t="s">
        <v>485</v>
      </c>
      <c r="P190" s="81">
        <v>43487.58943287037</v>
      </c>
      <c r="Q190" s="79" t="s">
        <v>572</v>
      </c>
      <c r="R190" s="79"/>
      <c r="S190" s="79"/>
      <c r="T190" s="79"/>
      <c r="U190" s="79"/>
      <c r="V190" s="83" t="s">
        <v>941</v>
      </c>
      <c r="W190" s="81">
        <v>43487.58943287037</v>
      </c>
      <c r="X190" s="83" t="s">
        <v>1139</v>
      </c>
      <c r="Y190" s="79"/>
      <c r="Z190" s="79"/>
      <c r="AA190" s="85" t="s">
        <v>1387</v>
      </c>
      <c r="AB190" s="79"/>
      <c r="AC190" s="79" t="b">
        <v>0</v>
      </c>
      <c r="AD190" s="79">
        <v>0</v>
      </c>
      <c r="AE190" s="85" t="s">
        <v>1513</v>
      </c>
      <c r="AF190" s="79" t="b">
        <v>0</v>
      </c>
      <c r="AG190" s="79" t="s">
        <v>1517</v>
      </c>
      <c r="AH190" s="79"/>
      <c r="AI190" s="85" t="s">
        <v>1513</v>
      </c>
      <c r="AJ190" s="79" t="b">
        <v>0</v>
      </c>
      <c r="AK190" s="79">
        <v>3</v>
      </c>
      <c r="AL190" s="85" t="s">
        <v>1386</v>
      </c>
      <c r="AM190" s="79" t="s">
        <v>1529</v>
      </c>
      <c r="AN190" s="79" t="b">
        <v>0</v>
      </c>
      <c r="AO190" s="85" t="s">
        <v>1386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21</v>
      </c>
      <c r="BC190" s="78" t="str">
        <f>REPLACE(INDEX(GroupVertices[Group],MATCH(Edges[[#This Row],[Vertex 2]],GroupVertices[Vertex],0)),1,1,"")</f>
        <v>21</v>
      </c>
      <c r="BD190" s="48"/>
      <c r="BE190" s="49"/>
      <c r="BF190" s="48"/>
      <c r="BG190" s="49"/>
      <c r="BH190" s="48"/>
      <c r="BI190" s="49"/>
      <c r="BJ190" s="48"/>
      <c r="BK190" s="49"/>
      <c r="BL190" s="48"/>
    </row>
    <row r="191" spans="1:64" ht="15">
      <c r="A191" s="64" t="s">
        <v>323</v>
      </c>
      <c r="B191" s="64" t="s">
        <v>348</v>
      </c>
      <c r="C191" s="65" t="s">
        <v>4635</v>
      </c>
      <c r="D191" s="66">
        <v>3</v>
      </c>
      <c r="E191" s="67" t="s">
        <v>132</v>
      </c>
      <c r="F191" s="68">
        <v>32</v>
      </c>
      <c r="G191" s="65"/>
      <c r="H191" s="69"/>
      <c r="I191" s="70"/>
      <c r="J191" s="70"/>
      <c r="K191" s="34" t="s">
        <v>65</v>
      </c>
      <c r="L191" s="77">
        <v>191</v>
      </c>
      <c r="M191" s="77"/>
      <c r="N191" s="72"/>
      <c r="O191" s="79" t="s">
        <v>485</v>
      </c>
      <c r="P191" s="81">
        <v>43485.41761574074</v>
      </c>
      <c r="Q191" s="79" t="s">
        <v>571</v>
      </c>
      <c r="R191" s="79"/>
      <c r="S191" s="79"/>
      <c r="T191" s="79" t="s">
        <v>738</v>
      </c>
      <c r="U191" s="79"/>
      <c r="V191" s="83" t="s">
        <v>940</v>
      </c>
      <c r="W191" s="81">
        <v>43485.41761574074</v>
      </c>
      <c r="X191" s="83" t="s">
        <v>1138</v>
      </c>
      <c r="Y191" s="79"/>
      <c r="Z191" s="79"/>
      <c r="AA191" s="85" t="s">
        <v>1386</v>
      </c>
      <c r="AB191" s="79"/>
      <c r="AC191" s="79" t="b">
        <v>0</v>
      </c>
      <c r="AD191" s="79">
        <v>5</v>
      </c>
      <c r="AE191" s="85" t="s">
        <v>1513</v>
      </c>
      <c r="AF191" s="79" t="b">
        <v>0</v>
      </c>
      <c r="AG191" s="79" t="s">
        <v>1517</v>
      </c>
      <c r="AH191" s="79"/>
      <c r="AI191" s="85" t="s">
        <v>1513</v>
      </c>
      <c r="AJ191" s="79" t="b">
        <v>0</v>
      </c>
      <c r="AK191" s="79">
        <v>3</v>
      </c>
      <c r="AL191" s="85" t="s">
        <v>1513</v>
      </c>
      <c r="AM191" s="79" t="s">
        <v>1533</v>
      </c>
      <c r="AN191" s="79" t="b">
        <v>0</v>
      </c>
      <c r="AO191" s="85" t="s">
        <v>1386</v>
      </c>
      <c r="AP191" s="79" t="s">
        <v>1550</v>
      </c>
      <c r="AQ191" s="79">
        <v>0</v>
      </c>
      <c r="AR191" s="79">
        <v>0</v>
      </c>
      <c r="AS191" s="79"/>
      <c r="AT191" s="79"/>
      <c r="AU191" s="79"/>
      <c r="AV191" s="79"/>
      <c r="AW191" s="79"/>
      <c r="AX191" s="79"/>
      <c r="AY191" s="79"/>
      <c r="AZ191" s="79"/>
      <c r="BA191">
        <v>1</v>
      </c>
      <c r="BB191" s="78" t="str">
        <f>REPLACE(INDEX(GroupVertices[Group],MATCH(Edges[[#This Row],[Vertex 1]],GroupVertices[Vertex],0)),1,1,"")</f>
        <v>21</v>
      </c>
      <c r="BC191" s="78" t="str">
        <f>REPLACE(INDEX(GroupVertices[Group],MATCH(Edges[[#This Row],[Vertex 2]],GroupVertices[Vertex],0)),1,1,"")</f>
        <v>2</v>
      </c>
      <c r="BD191" s="48"/>
      <c r="BE191" s="49"/>
      <c r="BF191" s="48"/>
      <c r="BG191" s="49"/>
      <c r="BH191" s="48"/>
      <c r="BI191" s="49"/>
      <c r="BJ191" s="48"/>
      <c r="BK191" s="49"/>
      <c r="BL191" s="48"/>
    </row>
    <row r="192" spans="1:64" ht="15">
      <c r="A192" s="64" t="s">
        <v>324</v>
      </c>
      <c r="B192" s="64" t="s">
        <v>323</v>
      </c>
      <c r="C192" s="65" t="s">
        <v>4635</v>
      </c>
      <c r="D192" s="66">
        <v>3</v>
      </c>
      <c r="E192" s="67" t="s">
        <v>132</v>
      </c>
      <c r="F192" s="68">
        <v>32</v>
      </c>
      <c r="G192" s="65"/>
      <c r="H192" s="69"/>
      <c r="I192" s="70"/>
      <c r="J192" s="70"/>
      <c r="K192" s="34" t="s">
        <v>65</v>
      </c>
      <c r="L192" s="77">
        <v>192</v>
      </c>
      <c r="M192" s="77"/>
      <c r="N192" s="72"/>
      <c r="O192" s="79" t="s">
        <v>485</v>
      </c>
      <c r="P192" s="81">
        <v>43487.58943287037</v>
      </c>
      <c r="Q192" s="79" t="s">
        <v>572</v>
      </c>
      <c r="R192" s="79"/>
      <c r="S192" s="79"/>
      <c r="T192" s="79"/>
      <c r="U192" s="79"/>
      <c r="V192" s="83" t="s">
        <v>941</v>
      </c>
      <c r="W192" s="81">
        <v>43487.58943287037</v>
      </c>
      <c r="X192" s="83" t="s">
        <v>1139</v>
      </c>
      <c r="Y192" s="79"/>
      <c r="Z192" s="79"/>
      <c r="AA192" s="85" t="s">
        <v>1387</v>
      </c>
      <c r="AB192" s="79"/>
      <c r="AC192" s="79" t="b">
        <v>0</v>
      </c>
      <c r="AD192" s="79">
        <v>0</v>
      </c>
      <c r="AE192" s="85" t="s">
        <v>1513</v>
      </c>
      <c r="AF192" s="79" t="b">
        <v>0</v>
      </c>
      <c r="AG192" s="79" t="s">
        <v>1517</v>
      </c>
      <c r="AH192" s="79"/>
      <c r="AI192" s="85" t="s">
        <v>1513</v>
      </c>
      <c r="AJ192" s="79" t="b">
        <v>0</v>
      </c>
      <c r="AK192" s="79">
        <v>3</v>
      </c>
      <c r="AL192" s="85" t="s">
        <v>1386</v>
      </c>
      <c r="AM192" s="79" t="s">
        <v>1529</v>
      </c>
      <c r="AN192" s="79" t="b">
        <v>0</v>
      </c>
      <c r="AO192" s="85" t="s">
        <v>1386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21</v>
      </c>
      <c r="BC192" s="78" t="str">
        <f>REPLACE(INDEX(GroupVertices[Group],MATCH(Edges[[#This Row],[Vertex 2]],GroupVertices[Vertex],0)),1,1,"")</f>
        <v>21</v>
      </c>
      <c r="BD192" s="48">
        <v>0</v>
      </c>
      <c r="BE192" s="49">
        <v>0</v>
      </c>
      <c r="BF192" s="48">
        <v>0</v>
      </c>
      <c r="BG192" s="49">
        <v>0</v>
      </c>
      <c r="BH192" s="48">
        <v>0</v>
      </c>
      <c r="BI192" s="49">
        <v>0</v>
      </c>
      <c r="BJ192" s="48">
        <v>25</v>
      </c>
      <c r="BK192" s="49">
        <v>100</v>
      </c>
      <c r="BL192" s="48">
        <v>25</v>
      </c>
    </row>
    <row r="193" spans="1:64" ht="15">
      <c r="A193" s="64" t="s">
        <v>325</v>
      </c>
      <c r="B193" s="64" t="s">
        <v>398</v>
      </c>
      <c r="C193" s="65" t="s">
        <v>4635</v>
      </c>
      <c r="D193" s="66">
        <v>3</v>
      </c>
      <c r="E193" s="67" t="s">
        <v>132</v>
      </c>
      <c r="F193" s="68">
        <v>32</v>
      </c>
      <c r="G193" s="65"/>
      <c r="H193" s="69"/>
      <c r="I193" s="70"/>
      <c r="J193" s="70"/>
      <c r="K193" s="34" t="s">
        <v>65</v>
      </c>
      <c r="L193" s="77">
        <v>193</v>
      </c>
      <c r="M193" s="77"/>
      <c r="N193" s="72"/>
      <c r="O193" s="79" t="s">
        <v>485</v>
      </c>
      <c r="P193" s="81">
        <v>43487.59354166667</v>
      </c>
      <c r="Q193" s="79" t="s">
        <v>498</v>
      </c>
      <c r="R193" s="79"/>
      <c r="S193" s="79"/>
      <c r="T193" s="79" t="s">
        <v>738</v>
      </c>
      <c r="U193" s="79"/>
      <c r="V193" s="83" t="s">
        <v>870</v>
      </c>
      <c r="W193" s="81">
        <v>43487.59354166667</v>
      </c>
      <c r="X193" s="83" t="s">
        <v>1140</v>
      </c>
      <c r="Y193" s="79"/>
      <c r="Z193" s="79"/>
      <c r="AA193" s="85" t="s">
        <v>1388</v>
      </c>
      <c r="AB193" s="79"/>
      <c r="AC193" s="79" t="b">
        <v>0</v>
      </c>
      <c r="AD193" s="79">
        <v>0</v>
      </c>
      <c r="AE193" s="85" t="s">
        <v>1513</v>
      </c>
      <c r="AF193" s="79" t="b">
        <v>0</v>
      </c>
      <c r="AG193" s="79" t="s">
        <v>1517</v>
      </c>
      <c r="AH193" s="79"/>
      <c r="AI193" s="85" t="s">
        <v>1513</v>
      </c>
      <c r="AJ193" s="79" t="b">
        <v>0</v>
      </c>
      <c r="AK193" s="79">
        <v>59</v>
      </c>
      <c r="AL193" s="85" t="s">
        <v>1479</v>
      </c>
      <c r="AM193" s="79" t="s">
        <v>1532</v>
      </c>
      <c r="AN193" s="79" t="b">
        <v>0</v>
      </c>
      <c r="AO193" s="85" t="s">
        <v>1479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4</v>
      </c>
      <c r="BC193" s="78" t="str">
        <f>REPLACE(INDEX(GroupVertices[Group],MATCH(Edges[[#This Row],[Vertex 2]],GroupVertices[Vertex],0)),1,1,"")</f>
        <v>4</v>
      </c>
      <c r="BD193" s="48">
        <v>0</v>
      </c>
      <c r="BE193" s="49">
        <v>0</v>
      </c>
      <c r="BF193" s="48">
        <v>0</v>
      </c>
      <c r="BG193" s="49">
        <v>0</v>
      </c>
      <c r="BH193" s="48">
        <v>0</v>
      </c>
      <c r="BI193" s="49">
        <v>0</v>
      </c>
      <c r="BJ193" s="48">
        <v>19</v>
      </c>
      <c r="BK193" s="49">
        <v>100</v>
      </c>
      <c r="BL193" s="48">
        <v>19</v>
      </c>
    </row>
    <row r="194" spans="1:64" ht="15">
      <c r="A194" s="64" t="s">
        <v>326</v>
      </c>
      <c r="B194" s="64" t="s">
        <v>326</v>
      </c>
      <c r="C194" s="65" t="s">
        <v>4635</v>
      </c>
      <c r="D194" s="66">
        <v>3</v>
      </c>
      <c r="E194" s="67" t="s">
        <v>132</v>
      </c>
      <c r="F194" s="68">
        <v>32</v>
      </c>
      <c r="G194" s="65"/>
      <c r="H194" s="69"/>
      <c r="I194" s="70"/>
      <c r="J194" s="70"/>
      <c r="K194" s="34" t="s">
        <v>65</v>
      </c>
      <c r="L194" s="77">
        <v>194</v>
      </c>
      <c r="M194" s="77"/>
      <c r="N194" s="72"/>
      <c r="O194" s="79" t="s">
        <v>176</v>
      </c>
      <c r="P194" s="81">
        <v>43486.89298611111</v>
      </c>
      <c r="Q194" s="79" t="s">
        <v>573</v>
      </c>
      <c r="R194" s="83" t="s">
        <v>684</v>
      </c>
      <c r="S194" s="79" t="s">
        <v>718</v>
      </c>
      <c r="T194" s="79" t="s">
        <v>775</v>
      </c>
      <c r="U194" s="79"/>
      <c r="V194" s="83" t="s">
        <v>942</v>
      </c>
      <c r="W194" s="81">
        <v>43486.89298611111</v>
      </c>
      <c r="X194" s="83" t="s">
        <v>1141</v>
      </c>
      <c r="Y194" s="79"/>
      <c r="Z194" s="79"/>
      <c r="AA194" s="85" t="s">
        <v>1389</v>
      </c>
      <c r="AB194" s="79"/>
      <c r="AC194" s="79" t="b">
        <v>0</v>
      </c>
      <c r="AD194" s="79">
        <v>13</v>
      </c>
      <c r="AE194" s="85" t="s">
        <v>1513</v>
      </c>
      <c r="AF194" s="79" t="b">
        <v>0</v>
      </c>
      <c r="AG194" s="79" t="s">
        <v>1518</v>
      </c>
      <c r="AH194" s="79"/>
      <c r="AI194" s="85" t="s">
        <v>1513</v>
      </c>
      <c r="AJ194" s="79" t="b">
        <v>0</v>
      </c>
      <c r="AK194" s="79">
        <v>5</v>
      </c>
      <c r="AL194" s="85" t="s">
        <v>1513</v>
      </c>
      <c r="AM194" s="79" t="s">
        <v>1532</v>
      </c>
      <c r="AN194" s="79" t="b">
        <v>0</v>
      </c>
      <c r="AO194" s="85" t="s">
        <v>1389</v>
      </c>
      <c r="AP194" s="79" t="s">
        <v>1550</v>
      </c>
      <c r="AQ194" s="79">
        <v>0</v>
      </c>
      <c r="AR194" s="79">
        <v>0</v>
      </c>
      <c r="AS194" s="79"/>
      <c r="AT194" s="79"/>
      <c r="AU194" s="79"/>
      <c r="AV194" s="79"/>
      <c r="AW194" s="79"/>
      <c r="AX194" s="79"/>
      <c r="AY194" s="79"/>
      <c r="AZ194" s="79"/>
      <c r="BA194">
        <v>1</v>
      </c>
      <c r="BB194" s="78" t="str">
        <f>REPLACE(INDEX(GroupVertices[Group],MATCH(Edges[[#This Row],[Vertex 1]],GroupVertices[Vertex],0)),1,1,"")</f>
        <v>27</v>
      </c>
      <c r="BC194" s="78" t="str">
        <f>REPLACE(INDEX(GroupVertices[Group],MATCH(Edges[[#This Row],[Vertex 2]],GroupVertices[Vertex],0)),1,1,"")</f>
        <v>27</v>
      </c>
      <c r="BD194" s="48">
        <v>0</v>
      </c>
      <c r="BE194" s="49">
        <v>0</v>
      </c>
      <c r="BF194" s="48">
        <v>0</v>
      </c>
      <c r="BG194" s="49">
        <v>0</v>
      </c>
      <c r="BH194" s="48">
        <v>0</v>
      </c>
      <c r="BI194" s="49">
        <v>0</v>
      </c>
      <c r="BJ194" s="48">
        <v>33</v>
      </c>
      <c r="BK194" s="49">
        <v>100</v>
      </c>
      <c r="BL194" s="48">
        <v>33</v>
      </c>
    </row>
    <row r="195" spans="1:64" ht="15">
      <c r="A195" s="64" t="s">
        <v>327</v>
      </c>
      <c r="B195" s="64" t="s">
        <v>326</v>
      </c>
      <c r="C195" s="65" t="s">
        <v>4635</v>
      </c>
      <c r="D195" s="66">
        <v>3</v>
      </c>
      <c r="E195" s="67" t="s">
        <v>132</v>
      </c>
      <c r="F195" s="68">
        <v>32</v>
      </c>
      <c r="G195" s="65"/>
      <c r="H195" s="69"/>
      <c r="I195" s="70"/>
      <c r="J195" s="70"/>
      <c r="K195" s="34" t="s">
        <v>65</v>
      </c>
      <c r="L195" s="77">
        <v>195</v>
      </c>
      <c r="M195" s="77"/>
      <c r="N195" s="72"/>
      <c r="O195" s="79" t="s">
        <v>485</v>
      </c>
      <c r="P195" s="81">
        <v>43487.59434027778</v>
      </c>
      <c r="Q195" s="79" t="s">
        <v>574</v>
      </c>
      <c r="R195" s="79"/>
      <c r="S195" s="79"/>
      <c r="T195" s="79"/>
      <c r="U195" s="79"/>
      <c r="V195" s="83" t="s">
        <v>943</v>
      </c>
      <c r="W195" s="81">
        <v>43487.59434027778</v>
      </c>
      <c r="X195" s="83" t="s">
        <v>1142</v>
      </c>
      <c r="Y195" s="79"/>
      <c r="Z195" s="79"/>
      <c r="AA195" s="85" t="s">
        <v>1390</v>
      </c>
      <c r="AB195" s="79"/>
      <c r="AC195" s="79" t="b">
        <v>0</v>
      </c>
      <c r="AD195" s="79">
        <v>0</v>
      </c>
      <c r="AE195" s="85" t="s">
        <v>1513</v>
      </c>
      <c r="AF195" s="79" t="b">
        <v>0</v>
      </c>
      <c r="AG195" s="79" t="s">
        <v>1518</v>
      </c>
      <c r="AH195" s="79"/>
      <c r="AI195" s="85" t="s">
        <v>1513</v>
      </c>
      <c r="AJ195" s="79" t="b">
        <v>0</v>
      </c>
      <c r="AK195" s="79">
        <v>5</v>
      </c>
      <c r="AL195" s="85" t="s">
        <v>1389</v>
      </c>
      <c r="AM195" s="79" t="s">
        <v>1532</v>
      </c>
      <c r="AN195" s="79" t="b">
        <v>0</v>
      </c>
      <c r="AO195" s="85" t="s">
        <v>1389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27</v>
      </c>
      <c r="BC195" s="78" t="str">
        <f>REPLACE(INDEX(GroupVertices[Group],MATCH(Edges[[#This Row],[Vertex 2]],GroupVertices[Vertex],0)),1,1,"")</f>
        <v>27</v>
      </c>
      <c r="BD195" s="48">
        <v>0</v>
      </c>
      <c r="BE195" s="49">
        <v>0</v>
      </c>
      <c r="BF195" s="48">
        <v>0</v>
      </c>
      <c r="BG195" s="49">
        <v>0</v>
      </c>
      <c r="BH195" s="48">
        <v>0</v>
      </c>
      <c r="BI195" s="49">
        <v>0</v>
      </c>
      <c r="BJ195" s="48">
        <v>24</v>
      </c>
      <c r="BK195" s="49">
        <v>100</v>
      </c>
      <c r="BL195" s="48">
        <v>24</v>
      </c>
    </row>
    <row r="196" spans="1:64" ht="15">
      <c r="A196" s="64" t="s">
        <v>328</v>
      </c>
      <c r="B196" s="64" t="s">
        <v>443</v>
      </c>
      <c r="C196" s="65" t="s">
        <v>4635</v>
      </c>
      <c r="D196" s="66">
        <v>3</v>
      </c>
      <c r="E196" s="67" t="s">
        <v>132</v>
      </c>
      <c r="F196" s="68">
        <v>32</v>
      </c>
      <c r="G196" s="65"/>
      <c r="H196" s="69"/>
      <c r="I196" s="70"/>
      <c r="J196" s="70"/>
      <c r="K196" s="34" t="s">
        <v>65</v>
      </c>
      <c r="L196" s="77">
        <v>196</v>
      </c>
      <c r="M196" s="77"/>
      <c r="N196" s="72"/>
      <c r="O196" s="79" t="s">
        <v>485</v>
      </c>
      <c r="P196" s="81">
        <v>43486.028761574074</v>
      </c>
      <c r="Q196" s="79" t="s">
        <v>575</v>
      </c>
      <c r="R196" s="83" t="s">
        <v>685</v>
      </c>
      <c r="S196" s="79" t="s">
        <v>723</v>
      </c>
      <c r="T196" s="79" t="s">
        <v>776</v>
      </c>
      <c r="U196" s="83" t="s">
        <v>825</v>
      </c>
      <c r="V196" s="83" t="s">
        <v>825</v>
      </c>
      <c r="W196" s="81">
        <v>43486.028761574074</v>
      </c>
      <c r="X196" s="83" t="s">
        <v>1143</v>
      </c>
      <c r="Y196" s="79"/>
      <c r="Z196" s="79"/>
      <c r="AA196" s="85" t="s">
        <v>1391</v>
      </c>
      <c r="AB196" s="79"/>
      <c r="AC196" s="79" t="b">
        <v>0</v>
      </c>
      <c r="AD196" s="79">
        <v>55</v>
      </c>
      <c r="AE196" s="85" t="s">
        <v>1513</v>
      </c>
      <c r="AF196" s="79" t="b">
        <v>0</v>
      </c>
      <c r="AG196" s="79" t="s">
        <v>1517</v>
      </c>
      <c r="AH196" s="79"/>
      <c r="AI196" s="85" t="s">
        <v>1513</v>
      </c>
      <c r="AJ196" s="79" t="b">
        <v>0</v>
      </c>
      <c r="AK196" s="79">
        <v>9</v>
      </c>
      <c r="AL196" s="85" t="s">
        <v>1513</v>
      </c>
      <c r="AM196" s="79" t="s">
        <v>1530</v>
      </c>
      <c r="AN196" s="79" t="b">
        <v>0</v>
      </c>
      <c r="AO196" s="85" t="s">
        <v>1391</v>
      </c>
      <c r="AP196" s="79" t="s">
        <v>1550</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329</v>
      </c>
      <c r="B197" s="64" t="s">
        <v>443</v>
      </c>
      <c r="C197" s="65" t="s">
        <v>4635</v>
      </c>
      <c r="D197" s="66">
        <v>3</v>
      </c>
      <c r="E197" s="67" t="s">
        <v>132</v>
      </c>
      <c r="F197" s="68">
        <v>32</v>
      </c>
      <c r="G197" s="65"/>
      <c r="H197" s="69"/>
      <c r="I197" s="70"/>
      <c r="J197" s="70"/>
      <c r="K197" s="34" t="s">
        <v>65</v>
      </c>
      <c r="L197" s="77">
        <v>197</v>
      </c>
      <c r="M197" s="77"/>
      <c r="N197" s="72"/>
      <c r="O197" s="79" t="s">
        <v>485</v>
      </c>
      <c r="P197" s="81">
        <v>43487.59778935185</v>
      </c>
      <c r="Q197" s="79" t="s">
        <v>533</v>
      </c>
      <c r="R197" s="79"/>
      <c r="S197" s="79"/>
      <c r="T197" s="79" t="s">
        <v>756</v>
      </c>
      <c r="U197" s="79"/>
      <c r="V197" s="83" t="s">
        <v>944</v>
      </c>
      <c r="W197" s="81">
        <v>43487.59778935185</v>
      </c>
      <c r="X197" s="83" t="s">
        <v>1144</v>
      </c>
      <c r="Y197" s="79"/>
      <c r="Z197" s="79"/>
      <c r="AA197" s="85" t="s">
        <v>1392</v>
      </c>
      <c r="AB197" s="79"/>
      <c r="AC197" s="79" t="b">
        <v>0</v>
      </c>
      <c r="AD197" s="79">
        <v>0</v>
      </c>
      <c r="AE197" s="85" t="s">
        <v>1513</v>
      </c>
      <c r="AF197" s="79" t="b">
        <v>0</v>
      </c>
      <c r="AG197" s="79" t="s">
        <v>1517</v>
      </c>
      <c r="AH197" s="79"/>
      <c r="AI197" s="85" t="s">
        <v>1513</v>
      </c>
      <c r="AJ197" s="79" t="b">
        <v>0</v>
      </c>
      <c r="AK197" s="79">
        <v>9</v>
      </c>
      <c r="AL197" s="85" t="s">
        <v>1391</v>
      </c>
      <c r="AM197" s="79" t="s">
        <v>1529</v>
      </c>
      <c r="AN197" s="79" t="b">
        <v>0</v>
      </c>
      <c r="AO197" s="85" t="s">
        <v>1391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328</v>
      </c>
      <c r="B198" s="64" t="s">
        <v>348</v>
      </c>
      <c r="C198" s="65" t="s">
        <v>4635</v>
      </c>
      <c r="D198" s="66">
        <v>3</v>
      </c>
      <c r="E198" s="67" t="s">
        <v>132</v>
      </c>
      <c r="F198" s="68">
        <v>32</v>
      </c>
      <c r="G198" s="65"/>
      <c r="H198" s="69"/>
      <c r="I198" s="70"/>
      <c r="J198" s="70"/>
      <c r="K198" s="34" t="s">
        <v>65</v>
      </c>
      <c r="L198" s="77">
        <v>198</v>
      </c>
      <c r="M198" s="77"/>
      <c r="N198" s="72"/>
      <c r="O198" s="79" t="s">
        <v>485</v>
      </c>
      <c r="P198" s="81">
        <v>43486.028761574074</v>
      </c>
      <c r="Q198" s="79" t="s">
        <v>575</v>
      </c>
      <c r="R198" s="83" t="s">
        <v>685</v>
      </c>
      <c r="S198" s="79" t="s">
        <v>723</v>
      </c>
      <c r="T198" s="79" t="s">
        <v>776</v>
      </c>
      <c r="U198" s="83" t="s">
        <v>825</v>
      </c>
      <c r="V198" s="83" t="s">
        <v>825</v>
      </c>
      <c r="W198" s="81">
        <v>43486.028761574074</v>
      </c>
      <c r="X198" s="83" t="s">
        <v>1143</v>
      </c>
      <c r="Y198" s="79"/>
      <c r="Z198" s="79"/>
      <c r="AA198" s="85" t="s">
        <v>1391</v>
      </c>
      <c r="AB198" s="79"/>
      <c r="AC198" s="79" t="b">
        <v>0</v>
      </c>
      <c r="AD198" s="79">
        <v>55</v>
      </c>
      <c r="AE198" s="85" t="s">
        <v>1513</v>
      </c>
      <c r="AF198" s="79" t="b">
        <v>0</v>
      </c>
      <c r="AG198" s="79" t="s">
        <v>1517</v>
      </c>
      <c r="AH198" s="79"/>
      <c r="AI198" s="85" t="s">
        <v>1513</v>
      </c>
      <c r="AJ198" s="79" t="b">
        <v>0</v>
      </c>
      <c r="AK198" s="79">
        <v>9</v>
      </c>
      <c r="AL198" s="85" t="s">
        <v>1513</v>
      </c>
      <c r="AM198" s="79" t="s">
        <v>1530</v>
      </c>
      <c r="AN198" s="79" t="b">
        <v>0</v>
      </c>
      <c r="AO198" s="85" t="s">
        <v>1391</v>
      </c>
      <c r="AP198" s="79" t="s">
        <v>1550</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1</v>
      </c>
      <c r="BE198" s="49">
        <v>2.7777777777777777</v>
      </c>
      <c r="BF198" s="48">
        <v>0</v>
      </c>
      <c r="BG198" s="49">
        <v>0</v>
      </c>
      <c r="BH198" s="48">
        <v>0</v>
      </c>
      <c r="BI198" s="49">
        <v>0</v>
      </c>
      <c r="BJ198" s="48">
        <v>35</v>
      </c>
      <c r="BK198" s="49">
        <v>97.22222222222223</v>
      </c>
      <c r="BL198" s="48">
        <v>36</v>
      </c>
    </row>
    <row r="199" spans="1:64" ht="15">
      <c r="A199" s="64" t="s">
        <v>329</v>
      </c>
      <c r="B199" s="64" t="s">
        <v>328</v>
      </c>
      <c r="C199" s="65" t="s">
        <v>4635</v>
      </c>
      <c r="D199" s="66">
        <v>3</v>
      </c>
      <c r="E199" s="67" t="s">
        <v>132</v>
      </c>
      <c r="F199" s="68">
        <v>32</v>
      </c>
      <c r="G199" s="65"/>
      <c r="H199" s="69"/>
      <c r="I199" s="70"/>
      <c r="J199" s="70"/>
      <c r="K199" s="34" t="s">
        <v>65</v>
      </c>
      <c r="L199" s="77">
        <v>199</v>
      </c>
      <c r="M199" s="77"/>
      <c r="N199" s="72"/>
      <c r="O199" s="79" t="s">
        <v>485</v>
      </c>
      <c r="P199" s="81">
        <v>43487.59778935185</v>
      </c>
      <c r="Q199" s="79" t="s">
        <v>533</v>
      </c>
      <c r="R199" s="79"/>
      <c r="S199" s="79"/>
      <c r="T199" s="79" t="s">
        <v>756</v>
      </c>
      <c r="U199" s="79"/>
      <c r="V199" s="83" t="s">
        <v>944</v>
      </c>
      <c r="W199" s="81">
        <v>43487.59778935185</v>
      </c>
      <c r="X199" s="83" t="s">
        <v>1144</v>
      </c>
      <c r="Y199" s="79"/>
      <c r="Z199" s="79"/>
      <c r="AA199" s="85" t="s">
        <v>1392</v>
      </c>
      <c r="AB199" s="79"/>
      <c r="AC199" s="79" t="b">
        <v>0</v>
      </c>
      <c r="AD199" s="79">
        <v>0</v>
      </c>
      <c r="AE199" s="85" t="s">
        <v>1513</v>
      </c>
      <c r="AF199" s="79" t="b">
        <v>0</v>
      </c>
      <c r="AG199" s="79" t="s">
        <v>1517</v>
      </c>
      <c r="AH199" s="79"/>
      <c r="AI199" s="85" t="s">
        <v>1513</v>
      </c>
      <c r="AJ199" s="79" t="b">
        <v>0</v>
      </c>
      <c r="AK199" s="79">
        <v>9</v>
      </c>
      <c r="AL199" s="85" t="s">
        <v>1391</v>
      </c>
      <c r="AM199" s="79" t="s">
        <v>1529</v>
      </c>
      <c r="AN199" s="79" t="b">
        <v>0</v>
      </c>
      <c r="AO199" s="85" t="s">
        <v>1391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329</v>
      </c>
      <c r="B200" s="64" t="s">
        <v>348</v>
      </c>
      <c r="C200" s="65" t="s">
        <v>4635</v>
      </c>
      <c r="D200" s="66">
        <v>3</v>
      </c>
      <c r="E200" s="67" t="s">
        <v>132</v>
      </c>
      <c r="F200" s="68">
        <v>32</v>
      </c>
      <c r="G200" s="65"/>
      <c r="H200" s="69"/>
      <c r="I200" s="70"/>
      <c r="J200" s="70"/>
      <c r="K200" s="34" t="s">
        <v>65</v>
      </c>
      <c r="L200" s="77">
        <v>200</v>
      </c>
      <c r="M200" s="77"/>
      <c r="N200" s="72"/>
      <c r="O200" s="79" t="s">
        <v>485</v>
      </c>
      <c r="P200" s="81">
        <v>43487.59778935185</v>
      </c>
      <c r="Q200" s="79" t="s">
        <v>533</v>
      </c>
      <c r="R200" s="79"/>
      <c r="S200" s="79"/>
      <c r="T200" s="79" t="s">
        <v>756</v>
      </c>
      <c r="U200" s="79"/>
      <c r="V200" s="83" t="s">
        <v>944</v>
      </c>
      <c r="W200" s="81">
        <v>43487.59778935185</v>
      </c>
      <c r="X200" s="83" t="s">
        <v>1144</v>
      </c>
      <c r="Y200" s="79"/>
      <c r="Z200" s="79"/>
      <c r="AA200" s="85" t="s">
        <v>1392</v>
      </c>
      <c r="AB200" s="79"/>
      <c r="AC200" s="79" t="b">
        <v>0</v>
      </c>
      <c r="AD200" s="79">
        <v>0</v>
      </c>
      <c r="AE200" s="85" t="s">
        <v>1513</v>
      </c>
      <c r="AF200" s="79" t="b">
        <v>0</v>
      </c>
      <c r="AG200" s="79" t="s">
        <v>1517</v>
      </c>
      <c r="AH200" s="79"/>
      <c r="AI200" s="85" t="s">
        <v>1513</v>
      </c>
      <c r="AJ200" s="79" t="b">
        <v>0</v>
      </c>
      <c r="AK200" s="79">
        <v>9</v>
      </c>
      <c r="AL200" s="85" t="s">
        <v>1391</v>
      </c>
      <c r="AM200" s="79" t="s">
        <v>1529</v>
      </c>
      <c r="AN200" s="79" t="b">
        <v>0</v>
      </c>
      <c r="AO200" s="85" t="s">
        <v>1391</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1</v>
      </c>
      <c r="BE200" s="49">
        <v>4.761904761904762</v>
      </c>
      <c r="BF200" s="48">
        <v>0</v>
      </c>
      <c r="BG200" s="49">
        <v>0</v>
      </c>
      <c r="BH200" s="48">
        <v>0</v>
      </c>
      <c r="BI200" s="49">
        <v>0</v>
      </c>
      <c r="BJ200" s="48">
        <v>20</v>
      </c>
      <c r="BK200" s="49">
        <v>95.23809523809524</v>
      </c>
      <c r="BL200" s="48">
        <v>21</v>
      </c>
    </row>
    <row r="201" spans="1:64" ht="15">
      <c r="A201" s="64" t="s">
        <v>330</v>
      </c>
      <c r="B201" s="64" t="s">
        <v>330</v>
      </c>
      <c r="C201" s="65" t="s">
        <v>4635</v>
      </c>
      <c r="D201" s="66">
        <v>3</v>
      </c>
      <c r="E201" s="67" t="s">
        <v>132</v>
      </c>
      <c r="F201" s="68">
        <v>32</v>
      </c>
      <c r="G201" s="65"/>
      <c r="H201" s="69"/>
      <c r="I201" s="70"/>
      <c r="J201" s="70"/>
      <c r="K201" s="34" t="s">
        <v>65</v>
      </c>
      <c r="L201" s="77">
        <v>201</v>
      </c>
      <c r="M201" s="77"/>
      <c r="N201" s="72"/>
      <c r="O201" s="79" t="s">
        <v>176</v>
      </c>
      <c r="P201" s="81">
        <v>43487.59918981481</v>
      </c>
      <c r="Q201" s="79" t="s">
        <v>576</v>
      </c>
      <c r="R201" s="83" t="s">
        <v>686</v>
      </c>
      <c r="S201" s="79" t="s">
        <v>724</v>
      </c>
      <c r="T201" s="79" t="s">
        <v>738</v>
      </c>
      <c r="U201" s="79"/>
      <c r="V201" s="83" t="s">
        <v>945</v>
      </c>
      <c r="W201" s="81">
        <v>43487.59918981481</v>
      </c>
      <c r="X201" s="83" t="s">
        <v>1145</v>
      </c>
      <c r="Y201" s="79"/>
      <c r="Z201" s="79"/>
      <c r="AA201" s="85" t="s">
        <v>1393</v>
      </c>
      <c r="AB201" s="79"/>
      <c r="AC201" s="79" t="b">
        <v>0</v>
      </c>
      <c r="AD201" s="79">
        <v>0</v>
      </c>
      <c r="AE201" s="85" t="s">
        <v>1513</v>
      </c>
      <c r="AF201" s="79" t="b">
        <v>0</v>
      </c>
      <c r="AG201" s="79" t="s">
        <v>1518</v>
      </c>
      <c r="AH201" s="79"/>
      <c r="AI201" s="85" t="s">
        <v>1513</v>
      </c>
      <c r="AJ201" s="79" t="b">
        <v>0</v>
      </c>
      <c r="AK201" s="79">
        <v>0</v>
      </c>
      <c r="AL201" s="85" t="s">
        <v>1513</v>
      </c>
      <c r="AM201" s="79" t="s">
        <v>1530</v>
      </c>
      <c r="AN201" s="79" t="b">
        <v>0</v>
      </c>
      <c r="AO201" s="85" t="s">
        <v>1393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6</v>
      </c>
      <c r="BC201" s="78" t="str">
        <f>REPLACE(INDEX(GroupVertices[Group],MATCH(Edges[[#This Row],[Vertex 2]],GroupVertices[Vertex],0)),1,1,"")</f>
        <v>6</v>
      </c>
      <c r="BD201" s="48">
        <v>0</v>
      </c>
      <c r="BE201" s="49">
        <v>0</v>
      </c>
      <c r="BF201" s="48">
        <v>1</v>
      </c>
      <c r="BG201" s="49">
        <v>5.882352941176471</v>
      </c>
      <c r="BH201" s="48">
        <v>0</v>
      </c>
      <c r="BI201" s="49">
        <v>0</v>
      </c>
      <c r="BJ201" s="48">
        <v>16</v>
      </c>
      <c r="BK201" s="49">
        <v>94.11764705882354</v>
      </c>
      <c r="BL201" s="48">
        <v>17</v>
      </c>
    </row>
    <row r="202" spans="1:64" ht="15">
      <c r="A202" s="64" t="s">
        <v>331</v>
      </c>
      <c r="B202" s="64" t="s">
        <v>410</v>
      </c>
      <c r="C202" s="65" t="s">
        <v>4635</v>
      </c>
      <c r="D202" s="66">
        <v>3</v>
      </c>
      <c r="E202" s="67" t="s">
        <v>132</v>
      </c>
      <c r="F202" s="68">
        <v>32</v>
      </c>
      <c r="G202" s="65"/>
      <c r="H202" s="69"/>
      <c r="I202" s="70"/>
      <c r="J202" s="70"/>
      <c r="K202" s="34" t="s">
        <v>65</v>
      </c>
      <c r="L202" s="77">
        <v>202</v>
      </c>
      <c r="M202" s="77"/>
      <c r="N202" s="72"/>
      <c r="O202" s="79" t="s">
        <v>485</v>
      </c>
      <c r="P202" s="81">
        <v>43487.600277777776</v>
      </c>
      <c r="Q202" s="79" t="s">
        <v>499</v>
      </c>
      <c r="R202" s="79"/>
      <c r="S202" s="79"/>
      <c r="T202" s="79"/>
      <c r="U202" s="79"/>
      <c r="V202" s="83" t="s">
        <v>946</v>
      </c>
      <c r="W202" s="81">
        <v>43487.600277777776</v>
      </c>
      <c r="X202" s="83" t="s">
        <v>1146</v>
      </c>
      <c r="Y202" s="79"/>
      <c r="Z202" s="79"/>
      <c r="AA202" s="85" t="s">
        <v>1394</v>
      </c>
      <c r="AB202" s="79"/>
      <c r="AC202" s="79" t="b">
        <v>0</v>
      </c>
      <c r="AD202" s="79">
        <v>0</v>
      </c>
      <c r="AE202" s="85" t="s">
        <v>1513</v>
      </c>
      <c r="AF202" s="79" t="b">
        <v>0</v>
      </c>
      <c r="AG202" s="79" t="s">
        <v>1517</v>
      </c>
      <c r="AH202" s="79"/>
      <c r="AI202" s="85" t="s">
        <v>1513</v>
      </c>
      <c r="AJ202" s="79" t="b">
        <v>0</v>
      </c>
      <c r="AK202" s="79">
        <v>3881</v>
      </c>
      <c r="AL202" s="85" t="s">
        <v>1510</v>
      </c>
      <c r="AM202" s="79" t="s">
        <v>1529</v>
      </c>
      <c r="AN202" s="79" t="b">
        <v>0</v>
      </c>
      <c r="AO202" s="85" t="s">
        <v>1510</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23</v>
      </c>
      <c r="BK202" s="49">
        <v>100</v>
      </c>
      <c r="BL202" s="48">
        <v>23</v>
      </c>
    </row>
    <row r="203" spans="1:64" ht="15">
      <c r="A203" s="64" t="s">
        <v>332</v>
      </c>
      <c r="B203" s="64" t="s">
        <v>350</v>
      </c>
      <c r="C203" s="65" t="s">
        <v>4635</v>
      </c>
      <c r="D203" s="66">
        <v>3</v>
      </c>
      <c r="E203" s="67" t="s">
        <v>132</v>
      </c>
      <c r="F203" s="68">
        <v>32</v>
      </c>
      <c r="G203" s="65"/>
      <c r="H203" s="69"/>
      <c r="I203" s="70"/>
      <c r="J203" s="70"/>
      <c r="K203" s="34" t="s">
        <v>65</v>
      </c>
      <c r="L203" s="77">
        <v>203</v>
      </c>
      <c r="M203" s="77"/>
      <c r="N203" s="72"/>
      <c r="O203" s="79" t="s">
        <v>485</v>
      </c>
      <c r="P203" s="81">
        <v>43487.604629629626</v>
      </c>
      <c r="Q203" s="79" t="s">
        <v>577</v>
      </c>
      <c r="R203" s="79"/>
      <c r="S203" s="79"/>
      <c r="T203" s="79"/>
      <c r="U203" s="79"/>
      <c r="V203" s="83" t="s">
        <v>947</v>
      </c>
      <c r="W203" s="81">
        <v>43487.604629629626</v>
      </c>
      <c r="X203" s="83" t="s">
        <v>1147</v>
      </c>
      <c r="Y203" s="79"/>
      <c r="Z203" s="79"/>
      <c r="AA203" s="85" t="s">
        <v>1395</v>
      </c>
      <c r="AB203" s="79"/>
      <c r="AC203" s="79" t="b">
        <v>0</v>
      </c>
      <c r="AD203" s="79">
        <v>0</v>
      </c>
      <c r="AE203" s="85" t="s">
        <v>1513</v>
      </c>
      <c r="AF203" s="79" t="b">
        <v>0</v>
      </c>
      <c r="AG203" s="79" t="s">
        <v>1517</v>
      </c>
      <c r="AH203" s="79"/>
      <c r="AI203" s="85" t="s">
        <v>1513</v>
      </c>
      <c r="AJ203" s="79" t="b">
        <v>0</v>
      </c>
      <c r="AK203" s="79">
        <v>2</v>
      </c>
      <c r="AL203" s="85" t="s">
        <v>1423</v>
      </c>
      <c r="AM203" s="79" t="s">
        <v>1532</v>
      </c>
      <c r="AN203" s="79" t="b">
        <v>0</v>
      </c>
      <c r="AO203" s="85" t="s">
        <v>1423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8</v>
      </c>
      <c r="BC203" s="78" t="str">
        <f>REPLACE(INDEX(GroupVertices[Group],MATCH(Edges[[#This Row],[Vertex 2]],GroupVertices[Vertex],0)),1,1,"")</f>
        <v>8</v>
      </c>
      <c r="BD203" s="48">
        <v>0</v>
      </c>
      <c r="BE203" s="49">
        <v>0</v>
      </c>
      <c r="BF203" s="48">
        <v>0</v>
      </c>
      <c r="BG203" s="49">
        <v>0</v>
      </c>
      <c r="BH203" s="48">
        <v>0</v>
      </c>
      <c r="BI203" s="49">
        <v>0</v>
      </c>
      <c r="BJ203" s="48">
        <v>19</v>
      </c>
      <c r="BK203" s="49">
        <v>100</v>
      </c>
      <c r="BL203" s="48">
        <v>19</v>
      </c>
    </row>
    <row r="204" spans="1:64" ht="15">
      <c r="A204" s="64" t="s">
        <v>333</v>
      </c>
      <c r="B204" s="64" t="s">
        <v>333</v>
      </c>
      <c r="C204" s="65" t="s">
        <v>4635</v>
      </c>
      <c r="D204" s="66">
        <v>3</v>
      </c>
      <c r="E204" s="67" t="s">
        <v>132</v>
      </c>
      <c r="F204" s="68">
        <v>32</v>
      </c>
      <c r="G204" s="65"/>
      <c r="H204" s="69"/>
      <c r="I204" s="70"/>
      <c r="J204" s="70"/>
      <c r="K204" s="34" t="s">
        <v>65</v>
      </c>
      <c r="L204" s="77">
        <v>204</v>
      </c>
      <c r="M204" s="77"/>
      <c r="N204" s="72"/>
      <c r="O204" s="79" t="s">
        <v>176</v>
      </c>
      <c r="P204" s="81">
        <v>43487.43100694445</v>
      </c>
      <c r="Q204" s="79" t="s">
        <v>578</v>
      </c>
      <c r="R204" s="83" t="s">
        <v>687</v>
      </c>
      <c r="S204" s="79" t="s">
        <v>718</v>
      </c>
      <c r="T204" s="79" t="s">
        <v>777</v>
      </c>
      <c r="U204" s="79"/>
      <c r="V204" s="83" t="s">
        <v>948</v>
      </c>
      <c r="W204" s="81">
        <v>43487.43100694445</v>
      </c>
      <c r="X204" s="83" t="s">
        <v>1148</v>
      </c>
      <c r="Y204" s="79"/>
      <c r="Z204" s="79"/>
      <c r="AA204" s="85" t="s">
        <v>1396</v>
      </c>
      <c r="AB204" s="79"/>
      <c r="AC204" s="79" t="b">
        <v>0</v>
      </c>
      <c r="AD204" s="79">
        <v>6</v>
      </c>
      <c r="AE204" s="85" t="s">
        <v>1513</v>
      </c>
      <c r="AF204" s="79" t="b">
        <v>0</v>
      </c>
      <c r="AG204" s="79" t="s">
        <v>1518</v>
      </c>
      <c r="AH204" s="79"/>
      <c r="AI204" s="85" t="s">
        <v>1513</v>
      </c>
      <c r="AJ204" s="79" t="b">
        <v>0</v>
      </c>
      <c r="AK204" s="79">
        <v>4</v>
      </c>
      <c r="AL204" s="85" t="s">
        <v>1513</v>
      </c>
      <c r="AM204" s="79" t="s">
        <v>1531</v>
      </c>
      <c r="AN204" s="79" t="b">
        <v>0</v>
      </c>
      <c r="AO204" s="85" t="s">
        <v>1396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13</v>
      </c>
      <c r="BC204" s="78" t="str">
        <f>REPLACE(INDEX(GroupVertices[Group],MATCH(Edges[[#This Row],[Vertex 2]],GroupVertices[Vertex],0)),1,1,"")</f>
        <v>13</v>
      </c>
      <c r="BD204" s="48">
        <v>0</v>
      </c>
      <c r="BE204" s="49">
        <v>0</v>
      </c>
      <c r="BF204" s="48">
        <v>0</v>
      </c>
      <c r="BG204" s="49">
        <v>0</v>
      </c>
      <c r="BH204" s="48">
        <v>0</v>
      </c>
      <c r="BI204" s="49">
        <v>0</v>
      </c>
      <c r="BJ204" s="48">
        <v>30</v>
      </c>
      <c r="BK204" s="49">
        <v>100</v>
      </c>
      <c r="BL204" s="48">
        <v>30</v>
      </c>
    </row>
    <row r="205" spans="1:64" ht="15">
      <c r="A205" s="64" t="s">
        <v>334</v>
      </c>
      <c r="B205" s="64" t="s">
        <v>333</v>
      </c>
      <c r="C205" s="65" t="s">
        <v>4635</v>
      </c>
      <c r="D205" s="66">
        <v>3</v>
      </c>
      <c r="E205" s="67" t="s">
        <v>132</v>
      </c>
      <c r="F205" s="68">
        <v>32</v>
      </c>
      <c r="G205" s="65"/>
      <c r="H205" s="69"/>
      <c r="I205" s="70"/>
      <c r="J205" s="70"/>
      <c r="K205" s="34" t="s">
        <v>65</v>
      </c>
      <c r="L205" s="77">
        <v>205</v>
      </c>
      <c r="M205" s="77"/>
      <c r="N205" s="72"/>
      <c r="O205" s="79" t="s">
        <v>485</v>
      </c>
      <c r="P205" s="81">
        <v>43487.60508101852</v>
      </c>
      <c r="Q205" s="79" t="s">
        <v>508</v>
      </c>
      <c r="R205" s="79"/>
      <c r="S205" s="79"/>
      <c r="T205" s="79" t="s">
        <v>746</v>
      </c>
      <c r="U205" s="79"/>
      <c r="V205" s="83" t="s">
        <v>949</v>
      </c>
      <c r="W205" s="81">
        <v>43487.60508101852</v>
      </c>
      <c r="X205" s="83" t="s">
        <v>1149</v>
      </c>
      <c r="Y205" s="79"/>
      <c r="Z205" s="79"/>
      <c r="AA205" s="85" t="s">
        <v>1397</v>
      </c>
      <c r="AB205" s="79"/>
      <c r="AC205" s="79" t="b">
        <v>0</v>
      </c>
      <c r="AD205" s="79">
        <v>0</v>
      </c>
      <c r="AE205" s="85" t="s">
        <v>1513</v>
      </c>
      <c r="AF205" s="79" t="b">
        <v>0</v>
      </c>
      <c r="AG205" s="79" t="s">
        <v>1518</v>
      </c>
      <c r="AH205" s="79"/>
      <c r="AI205" s="85" t="s">
        <v>1513</v>
      </c>
      <c r="AJ205" s="79" t="b">
        <v>0</v>
      </c>
      <c r="AK205" s="79">
        <v>4</v>
      </c>
      <c r="AL205" s="85" t="s">
        <v>1396</v>
      </c>
      <c r="AM205" s="79" t="s">
        <v>1529</v>
      </c>
      <c r="AN205" s="79" t="b">
        <v>0</v>
      </c>
      <c r="AO205" s="85" t="s">
        <v>1396</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13</v>
      </c>
      <c r="BC205" s="78" t="str">
        <f>REPLACE(INDEX(GroupVertices[Group],MATCH(Edges[[#This Row],[Vertex 2]],GroupVertices[Vertex],0)),1,1,"")</f>
        <v>13</v>
      </c>
      <c r="BD205" s="48">
        <v>0</v>
      </c>
      <c r="BE205" s="49">
        <v>0</v>
      </c>
      <c r="BF205" s="48">
        <v>0</v>
      </c>
      <c r="BG205" s="49">
        <v>0</v>
      </c>
      <c r="BH205" s="48">
        <v>0</v>
      </c>
      <c r="BI205" s="49">
        <v>0</v>
      </c>
      <c r="BJ205" s="48">
        <v>17</v>
      </c>
      <c r="BK205" s="49">
        <v>100</v>
      </c>
      <c r="BL205" s="48">
        <v>17</v>
      </c>
    </row>
    <row r="206" spans="1:64" ht="15">
      <c r="A206" s="64" t="s">
        <v>335</v>
      </c>
      <c r="B206" s="64" t="s">
        <v>350</v>
      </c>
      <c r="C206" s="65" t="s">
        <v>4635</v>
      </c>
      <c r="D206" s="66">
        <v>3</v>
      </c>
      <c r="E206" s="67" t="s">
        <v>132</v>
      </c>
      <c r="F206" s="68">
        <v>32</v>
      </c>
      <c r="G206" s="65"/>
      <c r="H206" s="69"/>
      <c r="I206" s="70"/>
      <c r="J206" s="70"/>
      <c r="K206" s="34" t="s">
        <v>65</v>
      </c>
      <c r="L206" s="77">
        <v>206</v>
      </c>
      <c r="M206" s="77"/>
      <c r="N206" s="72"/>
      <c r="O206" s="79" t="s">
        <v>485</v>
      </c>
      <c r="P206" s="81">
        <v>43487.60665509259</v>
      </c>
      <c r="Q206" s="79" t="s">
        <v>577</v>
      </c>
      <c r="R206" s="79"/>
      <c r="S206" s="79"/>
      <c r="T206" s="79"/>
      <c r="U206" s="79"/>
      <c r="V206" s="83" t="s">
        <v>950</v>
      </c>
      <c r="W206" s="81">
        <v>43487.60665509259</v>
      </c>
      <c r="X206" s="83" t="s">
        <v>1150</v>
      </c>
      <c r="Y206" s="79"/>
      <c r="Z206" s="79"/>
      <c r="AA206" s="85" t="s">
        <v>1398</v>
      </c>
      <c r="AB206" s="79"/>
      <c r="AC206" s="79" t="b">
        <v>0</v>
      </c>
      <c r="AD206" s="79">
        <v>0</v>
      </c>
      <c r="AE206" s="85" t="s">
        <v>1513</v>
      </c>
      <c r="AF206" s="79" t="b">
        <v>0</v>
      </c>
      <c r="AG206" s="79" t="s">
        <v>1517</v>
      </c>
      <c r="AH206" s="79"/>
      <c r="AI206" s="85" t="s">
        <v>1513</v>
      </c>
      <c r="AJ206" s="79" t="b">
        <v>0</v>
      </c>
      <c r="AK206" s="79">
        <v>2</v>
      </c>
      <c r="AL206" s="85" t="s">
        <v>1423</v>
      </c>
      <c r="AM206" s="79" t="s">
        <v>1532</v>
      </c>
      <c r="AN206" s="79" t="b">
        <v>0</v>
      </c>
      <c r="AO206" s="85" t="s">
        <v>1423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8</v>
      </c>
      <c r="BC206" s="78" t="str">
        <f>REPLACE(INDEX(GroupVertices[Group],MATCH(Edges[[#This Row],[Vertex 2]],GroupVertices[Vertex],0)),1,1,"")</f>
        <v>8</v>
      </c>
      <c r="BD206" s="48">
        <v>0</v>
      </c>
      <c r="BE206" s="49">
        <v>0</v>
      </c>
      <c r="BF206" s="48">
        <v>0</v>
      </c>
      <c r="BG206" s="49">
        <v>0</v>
      </c>
      <c r="BH206" s="48">
        <v>0</v>
      </c>
      <c r="BI206" s="49">
        <v>0</v>
      </c>
      <c r="BJ206" s="48">
        <v>19</v>
      </c>
      <c r="BK206" s="49">
        <v>100</v>
      </c>
      <c r="BL206" s="48">
        <v>19</v>
      </c>
    </row>
    <row r="207" spans="1:64" ht="15">
      <c r="A207" s="64" t="s">
        <v>336</v>
      </c>
      <c r="B207" s="64" t="s">
        <v>465</v>
      </c>
      <c r="C207" s="65" t="s">
        <v>4635</v>
      </c>
      <c r="D207" s="66">
        <v>3</v>
      </c>
      <c r="E207" s="67" t="s">
        <v>132</v>
      </c>
      <c r="F207" s="68">
        <v>32</v>
      </c>
      <c r="G207" s="65"/>
      <c r="H207" s="69"/>
      <c r="I207" s="70"/>
      <c r="J207" s="70"/>
      <c r="K207" s="34" t="s">
        <v>65</v>
      </c>
      <c r="L207" s="77">
        <v>207</v>
      </c>
      <c r="M207" s="77"/>
      <c r="N207" s="72"/>
      <c r="O207" s="79" t="s">
        <v>485</v>
      </c>
      <c r="P207" s="81">
        <v>43487.61126157407</v>
      </c>
      <c r="Q207" s="79" t="s">
        <v>579</v>
      </c>
      <c r="R207" s="79"/>
      <c r="S207" s="79"/>
      <c r="T207" s="79" t="s">
        <v>778</v>
      </c>
      <c r="U207" s="83" t="s">
        <v>826</v>
      </c>
      <c r="V207" s="83" t="s">
        <v>826</v>
      </c>
      <c r="W207" s="81">
        <v>43487.61126157407</v>
      </c>
      <c r="X207" s="83" t="s">
        <v>1151</v>
      </c>
      <c r="Y207" s="79"/>
      <c r="Z207" s="79"/>
      <c r="AA207" s="85" t="s">
        <v>1399</v>
      </c>
      <c r="AB207" s="79"/>
      <c r="AC207" s="79" t="b">
        <v>0</v>
      </c>
      <c r="AD207" s="79">
        <v>3</v>
      </c>
      <c r="AE207" s="85" t="s">
        <v>1513</v>
      </c>
      <c r="AF207" s="79" t="b">
        <v>0</v>
      </c>
      <c r="AG207" s="79" t="s">
        <v>1517</v>
      </c>
      <c r="AH207" s="79"/>
      <c r="AI207" s="85" t="s">
        <v>1513</v>
      </c>
      <c r="AJ207" s="79" t="b">
        <v>0</v>
      </c>
      <c r="AK207" s="79">
        <v>0</v>
      </c>
      <c r="AL207" s="85" t="s">
        <v>1513</v>
      </c>
      <c r="AM207" s="79" t="s">
        <v>1530</v>
      </c>
      <c r="AN207" s="79" t="b">
        <v>0</v>
      </c>
      <c r="AO207" s="85" t="s">
        <v>1399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c r="BE207" s="49"/>
      <c r="BF207" s="48"/>
      <c r="BG207" s="49"/>
      <c r="BH207" s="48"/>
      <c r="BI207" s="49"/>
      <c r="BJ207" s="48"/>
      <c r="BK207" s="49"/>
      <c r="BL207" s="48"/>
    </row>
    <row r="208" spans="1:64" ht="15">
      <c r="A208" s="64" t="s">
        <v>336</v>
      </c>
      <c r="B208" s="64" t="s">
        <v>466</v>
      </c>
      <c r="C208" s="65" t="s">
        <v>4635</v>
      </c>
      <c r="D208" s="66">
        <v>3</v>
      </c>
      <c r="E208" s="67" t="s">
        <v>132</v>
      </c>
      <c r="F208" s="68">
        <v>32</v>
      </c>
      <c r="G208" s="65"/>
      <c r="H208" s="69"/>
      <c r="I208" s="70"/>
      <c r="J208" s="70"/>
      <c r="K208" s="34" t="s">
        <v>65</v>
      </c>
      <c r="L208" s="77">
        <v>208</v>
      </c>
      <c r="M208" s="77"/>
      <c r="N208" s="72"/>
      <c r="O208" s="79" t="s">
        <v>485</v>
      </c>
      <c r="P208" s="81">
        <v>43487.61126157407</v>
      </c>
      <c r="Q208" s="79" t="s">
        <v>579</v>
      </c>
      <c r="R208" s="79"/>
      <c r="S208" s="79"/>
      <c r="T208" s="79" t="s">
        <v>778</v>
      </c>
      <c r="U208" s="83" t="s">
        <v>826</v>
      </c>
      <c r="V208" s="83" t="s">
        <v>826</v>
      </c>
      <c r="W208" s="81">
        <v>43487.61126157407</v>
      </c>
      <c r="X208" s="83" t="s">
        <v>1151</v>
      </c>
      <c r="Y208" s="79"/>
      <c r="Z208" s="79"/>
      <c r="AA208" s="85" t="s">
        <v>1399</v>
      </c>
      <c r="AB208" s="79"/>
      <c r="AC208" s="79" t="b">
        <v>0</v>
      </c>
      <c r="AD208" s="79">
        <v>3</v>
      </c>
      <c r="AE208" s="85" t="s">
        <v>1513</v>
      </c>
      <c r="AF208" s="79" t="b">
        <v>0</v>
      </c>
      <c r="AG208" s="79" t="s">
        <v>1517</v>
      </c>
      <c r="AH208" s="79"/>
      <c r="AI208" s="85" t="s">
        <v>1513</v>
      </c>
      <c r="AJ208" s="79" t="b">
        <v>0</v>
      </c>
      <c r="AK208" s="79">
        <v>0</v>
      </c>
      <c r="AL208" s="85" t="s">
        <v>1513</v>
      </c>
      <c r="AM208" s="79" t="s">
        <v>1530</v>
      </c>
      <c r="AN208" s="79" t="b">
        <v>0</v>
      </c>
      <c r="AO208" s="85" t="s">
        <v>1399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c r="BE208" s="49"/>
      <c r="BF208" s="48"/>
      <c r="BG208" s="49"/>
      <c r="BH208" s="48"/>
      <c r="BI208" s="49"/>
      <c r="BJ208" s="48"/>
      <c r="BK208" s="49"/>
      <c r="BL208" s="48"/>
    </row>
    <row r="209" spans="1:64" ht="15">
      <c r="A209" s="64" t="s">
        <v>214</v>
      </c>
      <c r="B209" s="64" t="s">
        <v>462</v>
      </c>
      <c r="C209" s="65" t="s">
        <v>4635</v>
      </c>
      <c r="D209" s="66">
        <v>3</v>
      </c>
      <c r="E209" s="67" t="s">
        <v>132</v>
      </c>
      <c r="F209" s="68">
        <v>32</v>
      </c>
      <c r="G209" s="65"/>
      <c r="H209" s="69"/>
      <c r="I209" s="70"/>
      <c r="J209" s="70"/>
      <c r="K209" s="34" t="s">
        <v>65</v>
      </c>
      <c r="L209" s="77">
        <v>209</v>
      </c>
      <c r="M209" s="77"/>
      <c r="N209" s="72"/>
      <c r="O209" s="79" t="s">
        <v>485</v>
      </c>
      <c r="P209" s="81">
        <v>43486.553564814814</v>
      </c>
      <c r="Q209" s="79" t="s">
        <v>489</v>
      </c>
      <c r="R209" s="79"/>
      <c r="S209" s="79"/>
      <c r="T209" s="79" t="s">
        <v>738</v>
      </c>
      <c r="U209" s="83" t="s">
        <v>808</v>
      </c>
      <c r="V209" s="83" t="s">
        <v>808</v>
      </c>
      <c r="W209" s="81">
        <v>43486.553564814814</v>
      </c>
      <c r="X209" s="83" t="s">
        <v>1018</v>
      </c>
      <c r="Y209" s="79"/>
      <c r="Z209" s="79"/>
      <c r="AA209" s="85" t="s">
        <v>1266</v>
      </c>
      <c r="AB209" s="79"/>
      <c r="AC209" s="79" t="b">
        <v>0</v>
      </c>
      <c r="AD209" s="79">
        <v>13</v>
      </c>
      <c r="AE209" s="85" t="s">
        <v>1513</v>
      </c>
      <c r="AF209" s="79" t="b">
        <v>0</v>
      </c>
      <c r="AG209" s="79" t="s">
        <v>1517</v>
      </c>
      <c r="AH209" s="79"/>
      <c r="AI209" s="85" t="s">
        <v>1513</v>
      </c>
      <c r="AJ209" s="79" t="b">
        <v>0</v>
      </c>
      <c r="AK209" s="79">
        <v>1</v>
      </c>
      <c r="AL209" s="85" t="s">
        <v>1513</v>
      </c>
      <c r="AM209" s="79" t="s">
        <v>1531</v>
      </c>
      <c r="AN209" s="79" t="b">
        <v>0</v>
      </c>
      <c r="AO209" s="85" t="s">
        <v>1266</v>
      </c>
      <c r="AP209" s="79" t="s">
        <v>1550</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c r="BE209" s="49"/>
      <c r="BF209" s="48"/>
      <c r="BG209" s="49"/>
      <c r="BH209" s="48"/>
      <c r="BI209" s="49"/>
      <c r="BJ209" s="48"/>
      <c r="BK209" s="49"/>
      <c r="BL209" s="48"/>
    </row>
    <row r="210" spans="1:64" ht="15">
      <c r="A210" s="64" t="s">
        <v>336</v>
      </c>
      <c r="B210" s="64" t="s">
        <v>462</v>
      </c>
      <c r="C210" s="65" t="s">
        <v>4635</v>
      </c>
      <c r="D210" s="66">
        <v>3</v>
      </c>
      <c r="E210" s="67" t="s">
        <v>132</v>
      </c>
      <c r="F210" s="68">
        <v>32</v>
      </c>
      <c r="G210" s="65"/>
      <c r="H210" s="69"/>
      <c r="I210" s="70"/>
      <c r="J210" s="70"/>
      <c r="K210" s="34" t="s">
        <v>65</v>
      </c>
      <c r="L210" s="77">
        <v>210</v>
      </c>
      <c r="M210" s="77"/>
      <c r="N210" s="72"/>
      <c r="O210" s="79" t="s">
        <v>485</v>
      </c>
      <c r="P210" s="81">
        <v>43487.61126157407</v>
      </c>
      <c r="Q210" s="79" t="s">
        <v>579</v>
      </c>
      <c r="R210" s="79"/>
      <c r="S210" s="79"/>
      <c r="T210" s="79" t="s">
        <v>778</v>
      </c>
      <c r="U210" s="83" t="s">
        <v>826</v>
      </c>
      <c r="V210" s="83" t="s">
        <v>826</v>
      </c>
      <c r="W210" s="81">
        <v>43487.61126157407</v>
      </c>
      <c r="X210" s="83" t="s">
        <v>1151</v>
      </c>
      <c r="Y210" s="79"/>
      <c r="Z210" s="79"/>
      <c r="AA210" s="85" t="s">
        <v>1399</v>
      </c>
      <c r="AB210" s="79"/>
      <c r="AC210" s="79" t="b">
        <v>0</v>
      </c>
      <c r="AD210" s="79">
        <v>3</v>
      </c>
      <c r="AE210" s="85" t="s">
        <v>1513</v>
      </c>
      <c r="AF210" s="79" t="b">
        <v>0</v>
      </c>
      <c r="AG210" s="79" t="s">
        <v>1517</v>
      </c>
      <c r="AH210" s="79"/>
      <c r="AI210" s="85" t="s">
        <v>1513</v>
      </c>
      <c r="AJ210" s="79" t="b">
        <v>0</v>
      </c>
      <c r="AK210" s="79">
        <v>0</v>
      </c>
      <c r="AL210" s="85" t="s">
        <v>1513</v>
      </c>
      <c r="AM210" s="79" t="s">
        <v>1530</v>
      </c>
      <c r="AN210" s="79" t="b">
        <v>0</v>
      </c>
      <c r="AO210" s="85" t="s">
        <v>1399</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c r="BE210" s="49"/>
      <c r="BF210" s="48"/>
      <c r="BG210" s="49"/>
      <c r="BH210" s="48"/>
      <c r="BI210" s="49"/>
      <c r="BJ210" s="48"/>
      <c r="BK210" s="49"/>
      <c r="BL210" s="48"/>
    </row>
    <row r="211" spans="1:64" ht="15">
      <c r="A211" s="64" t="s">
        <v>214</v>
      </c>
      <c r="B211" s="64" t="s">
        <v>463</v>
      </c>
      <c r="C211" s="65" t="s">
        <v>4635</v>
      </c>
      <c r="D211" s="66">
        <v>3</v>
      </c>
      <c r="E211" s="67" t="s">
        <v>132</v>
      </c>
      <c r="F211" s="68">
        <v>32</v>
      </c>
      <c r="G211" s="65"/>
      <c r="H211" s="69"/>
      <c r="I211" s="70"/>
      <c r="J211" s="70"/>
      <c r="K211" s="34" t="s">
        <v>65</v>
      </c>
      <c r="L211" s="77">
        <v>211</v>
      </c>
      <c r="M211" s="77"/>
      <c r="N211" s="72"/>
      <c r="O211" s="79" t="s">
        <v>485</v>
      </c>
      <c r="P211" s="81">
        <v>43486.553564814814</v>
      </c>
      <c r="Q211" s="79" t="s">
        <v>489</v>
      </c>
      <c r="R211" s="79"/>
      <c r="S211" s="79"/>
      <c r="T211" s="79" t="s">
        <v>738</v>
      </c>
      <c r="U211" s="83" t="s">
        <v>808</v>
      </c>
      <c r="V211" s="83" t="s">
        <v>808</v>
      </c>
      <c r="W211" s="81">
        <v>43486.553564814814</v>
      </c>
      <c r="X211" s="83" t="s">
        <v>1018</v>
      </c>
      <c r="Y211" s="79"/>
      <c r="Z211" s="79"/>
      <c r="AA211" s="85" t="s">
        <v>1266</v>
      </c>
      <c r="AB211" s="79"/>
      <c r="AC211" s="79" t="b">
        <v>0</v>
      </c>
      <c r="AD211" s="79">
        <v>13</v>
      </c>
      <c r="AE211" s="85" t="s">
        <v>1513</v>
      </c>
      <c r="AF211" s="79" t="b">
        <v>0</v>
      </c>
      <c r="AG211" s="79" t="s">
        <v>1517</v>
      </c>
      <c r="AH211" s="79"/>
      <c r="AI211" s="85" t="s">
        <v>1513</v>
      </c>
      <c r="AJ211" s="79" t="b">
        <v>0</v>
      </c>
      <c r="AK211" s="79">
        <v>1</v>
      </c>
      <c r="AL211" s="85" t="s">
        <v>1513</v>
      </c>
      <c r="AM211" s="79" t="s">
        <v>1531</v>
      </c>
      <c r="AN211" s="79" t="b">
        <v>0</v>
      </c>
      <c r="AO211" s="85" t="s">
        <v>1266</v>
      </c>
      <c r="AP211" s="79" t="s">
        <v>1550</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v>3</v>
      </c>
      <c r="BE211" s="49">
        <v>11.538461538461538</v>
      </c>
      <c r="BF211" s="48">
        <v>0</v>
      </c>
      <c r="BG211" s="49">
        <v>0</v>
      </c>
      <c r="BH211" s="48">
        <v>0</v>
      </c>
      <c r="BI211" s="49">
        <v>0</v>
      </c>
      <c r="BJ211" s="48">
        <v>23</v>
      </c>
      <c r="BK211" s="49">
        <v>88.46153846153847</v>
      </c>
      <c r="BL211" s="48">
        <v>26</v>
      </c>
    </row>
    <row r="212" spans="1:64" ht="15">
      <c r="A212" s="64" t="s">
        <v>336</v>
      </c>
      <c r="B212" s="64" t="s">
        <v>463</v>
      </c>
      <c r="C212" s="65" t="s">
        <v>4635</v>
      </c>
      <c r="D212" s="66">
        <v>3</v>
      </c>
      <c r="E212" s="67" t="s">
        <v>132</v>
      </c>
      <c r="F212" s="68">
        <v>32</v>
      </c>
      <c r="G212" s="65"/>
      <c r="H212" s="69"/>
      <c r="I212" s="70"/>
      <c r="J212" s="70"/>
      <c r="K212" s="34" t="s">
        <v>65</v>
      </c>
      <c r="L212" s="77">
        <v>212</v>
      </c>
      <c r="M212" s="77"/>
      <c r="N212" s="72"/>
      <c r="O212" s="79" t="s">
        <v>485</v>
      </c>
      <c r="P212" s="81">
        <v>43487.61126157407</v>
      </c>
      <c r="Q212" s="79" t="s">
        <v>579</v>
      </c>
      <c r="R212" s="79"/>
      <c r="S212" s="79"/>
      <c r="T212" s="79" t="s">
        <v>778</v>
      </c>
      <c r="U212" s="83" t="s">
        <v>826</v>
      </c>
      <c r="V212" s="83" t="s">
        <v>826</v>
      </c>
      <c r="W212" s="81">
        <v>43487.61126157407</v>
      </c>
      <c r="X212" s="83" t="s">
        <v>1151</v>
      </c>
      <c r="Y212" s="79"/>
      <c r="Z212" s="79"/>
      <c r="AA212" s="85" t="s">
        <v>1399</v>
      </c>
      <c r="AB212" s="79"/>
      <c r="AC212" s="79" t="b">
        <v>0</v>
      </c>
      <c r="AD212" s="79">
        <v>3</v>
      </c>
      <c r="AE212" s="85" t="s">
        <v>1513</v>
      </c>
      <c r="AF212" s="79" t="b">
        <v>0</v>
      </c>
      <c r="AG212" s="79" t="s">
        <v>1517</v>
      </c>
      <c r="AH212" s="79"/>
      <c r="AI212" s="85" t="s">
        <v>1513</v>
      </c>
      <c r="AJ212" s="79" t="b">
        <v>0</v>
      </c>
      <c r="AK212" s="79">
        <v>0</v>
      </c>
      <c r="AL212" s="85" t="s">
        <v>1513</v>
      </c>
      <c r="AM212" s="79" t="s">
        <v>1530</v>
      </c>
      <c r="AN212" s="79" t="b">
        <v>0</v>
      </c>
      <c r="AO212" s="85" t="s">
        <v>1399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c r="BE212" s="49"/>
      <c r="BF212" s="48"/>
      <c r="BG212" s="49"/>
      <c r="BH212" s="48"/>
      <c r="BI212" s="49"/>
      <c r="BJ212" s="48"/>
      <c r="BK212" s="49"/>
      <c r="BL212" s="48"/>
    </row>
    <row r="213" spans="1:64" ht="15">
      <c r="A213" s="64" t="s">
        <v>214</v>
      </c>
      <c r="B213" s="64" t="s">
        <v>461</v>
      </c>
      <c r="C213" s="65" t="s">
        <v>4635</v>
      </c>
      <c r="D213" s="66">
        <v>3</v>
      </c>
      <c r="E213" s="67" t="s">
        <v>132</v>
      </c>
      <c r="F213" s="68">
        <v>32</v>
      </c>
      <c r="G213" s="65"/>
      <c r="H213" s="69"/>
      <c r="I213" s="70"/>
      <c r="J213" s="70"/>
      <c r="K213" s="34" t="s">
        <v>65</v>
      </c>
      <c r="L213" s="77">
        <v>213</v>
      </c>
      <c r="M213" s="77"/>
      <c r="N213" s="72"/>
      <c r="O213" s="79" t="s">
        <v>485</v>
      </c>
      <c r="P213" s="81">
        <v>43486.553564814814</v>
      </c>
      <c r="Q213" s="79" t="s">
        <v>489</v>
      </c>
      <c r="R213" s="79"/>
      <c r="S213" s="79"/>
      <c r="T213" s="79" t="s">
        <v>738</v>
      </c>
      <c r="U213" s="83" t="s">
        <v>808</v>
      </c>
      <c r="V213" s="83" t="s">
        <v>808</v>
      </c>
      <c r="W213" s="81">
        <v>43486.553564814814</v>
      </c>
      <c r="X213" s="83" t="s">
        <v>1018</v>
      </c>
      <c r="Y213" s="79"/>
      <c r="Z213" s="79"/>
      <c r="AA213" s="85" t="s">
        <v>1266</v>
      </c>
      <c r="AB213" s="79"/>
      <c r="AC213" s="79" t="b">
        <v>0</v>
      </c>
      <c r="AD213" s="79">
        <v>13</v>
      </c>
      <c r="AE213" s="85" t="s">
        <v>1513</v>
      </c>
      <c r="AF213" s="79" t="b">
        <v>0</v>
      </c>
      <c r="AG213" s="79" t="s">
        <v>1517</v>
      </c>
      <c r="AH213" s="79"/>
      <c r="AI213" s="85" t="s">
        <v>1513</v>
      </c>
      <c r="AJ213" s="79" t="b">
        <v>0</v>
      </c>
      <c r="AK213" s="79">
        <v>1</v>
      </c>
      <c r="AL213" s="85" t="s">
        <v>1513</v>
      </c>
      <c r="AM213" s="79" t="s">
        <v>1531</v>
      </c>
      <c r="AN213" s="79" t="b">
        <v>0</v>
      </c>
      <c r="AO213" s="85" t="s">
        <v>1266</v>
      </c>
      <c r="AP213" s="79" t="s">
        <v>1550</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336</v>
      </c>
      <c r="B214" s="64" t="s">
        <v>461</v>
      </c>
      <c r="C214" s="65" t="s">
        <v>4635</v>
      </c>
      <c r="D214" s="66">
        <v>3</v>
      </c>
      <c r="E214" s="67" t="s">
        <v>132</v>
      </c>
      <c r="F214" s="68">
        <v>32</v>
      </c>
      <c r="G214" s="65"/>
      <c r="H214" s="69"/>
      <c r="I214" s="70"/>
      <c r="J214" s="70"/>
      <c r="K214" s="34" t="s">
        <v>65</v>
      </c>
      <c r="L214" s="77">
        <v>214</v>
      </c>
      <c r="M214" s="77"/>
      <c r="N214" s="72"/>
      <c r="O214" s="79" t="s">
        <v>485</v>
      </c>
      <c r="P214" s="81">
        <v>43487.61126157407</v>
      </c>
      <c r="Q214" s="79" t="s">
        <v>579</v>
      </c>
      <c r="R214" s="79"/>
      <c r="S214" s="79"/>
      <c r="T214" s="79" t="s">
        <v>778</v>
      </c>
      <c r="U214" s="83" t="s">
        <v>826</v>
      </c>
      <c r="V214" s="83" t="s">
        <v>826</v>
      </c>
      <c r="W214" s="81">
        <v>43487.61126157407</v>
      </c>
      <c r="X214" s="83" t="s">
        <v>1151</v>
      </c>
      <c r="Y214" s="79"/>
      <c r="Z214" s="79"/>
      <c r="AA214" s="85" t="s">
        <v>1399</v>
      </c>
      <c r="AB214" s="79"/>
      <c r="AC214" s="79" t="b">
        <v>0</v>
      </c>
      <c r="AD214" s="79">
        <v>3</v>
      </c>
      <c r="AE214" s="85" t="s">
        <v>1513</v>
      </c>
      <c r="AF214" s="79" t="b">
        <v>0</v>
      </c>
      <c r="AG214" s="79" t="s">
        <v>1517</v>
      </c>
      <c r="AH214" s="79"/>
      <c r="AI214" s="85" t="s">
        <v>1513</v>
      </c>
      <c r="AJ214" s="79" t="b">
        <v>0</v>
      </c>
      <c r="AK214" s="79">
        <v>0</v>
      </c>
      <c r="AL214" s="85" t="s">
        <v>1513</v>
      </c>
      <c r="AM214" s="79" t="s">
        <v>1530</v>
      </c>
      <c r="AN214" s="79" t="b">
        <v>0</v>
      </c>
      <c r="AO214" s="85" t="s">
        <v>1399</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c r="BE214" s="49"/>
      <c r="BF214" s="48"/>
      <c r="BG214" s="49"/>
      <c r="BH214" s="48"/>
      <c r="BI214" s="49"/>
      <c r="BJ214" s="48"/>
      <c r="BK214" s="49"/>
      <c r="BL214" s="48"/>
    </row>
    <row r="215" spans="1:64" ht="15">
      <c r="A215" s="64" t="s">
        <v>336</v>
      </c>
      <c r="B215" s="64" t="s">
        <v>467</v>
      </c>
      <c r="C215" s="65" t="s">
        <v>4635</v>
      </c>
      <c r="D215" s="66">
        <v>3</v>
      </c>
      <c r="E215" s="67" t="s">
        <v>132</v>
      </c>
      <c r="F215" s="68">
        <v>32</v>
      </c>
      <c r="G215" s="65"/>
      <c r="H215" s="69"/>
      <c r="I215" s="70"/>
      <c r="J215" s="70"/>
      <c r="K215" s="34" t="s">
        <v>65</v>
      </c>
      <c r="L215" s="77">
        <v>215</v>
      </c>
      <c r="M215" s="77"/>
      <c r="N215" s="72"/>
      <c r="O215" s="79" t="s">
        <v>485</v>
      </c>
      <c r="P215" s="81">
        <v>43487.61126157407</v>
      </c>
      <c r="Q215" s="79" t="s">
        <v>579</v>
      </c>
      <c r="R215" s="79"/>
      <c r="S215" s="79"/>
      <c r="T215" s="79" t="s">
        <v>778</v>
      </c>
      <c r="U215" s="83" t="s">
        <v>826</v>
      </c>
      <c r="V215" s="83" t="s">
        <v>826</v>
      </c>
      <c r="W215" s="81">
        <v>43487.61126157407</v>
      </c>
      <c r="X215" s="83" t="s">
        <v>1151</v>
      </c>
      <c r="Y215" s="79"/>
      <c r="Z215" s="79"/>
      <c r="AA215" s="85" t="s">
        <v>1399</v>
      </c>
      <c r="AB215" s="79"/>
      <c r="AC215" s="79" t="b">
        <v>0</v>
      </c>
      <c r="AD215" s="79">
        <v>3</v>
      </c>
      <c r="AE215" s="85" t="s">
        <v>1513</v>
      </c>
      <c r="AF215" s="79" t="b">
        <v>0</v>
      </c>
      <c r="AG215" s="79" t="s">
        <v>1517</v>
      </c>
      <c r="AH215" s="79"/>
      <c r="AI215" s="85" t="s">
        <v>1513</v>
      </c>
      <c r="AJ215" s="79" t="b">
        <v>0</v>
      </c>
      <c r="AK215" s="79">
        <v>0</v>
      </c>
      <c r="AL215" s="85" t="s">
        <v>1513</v>
      </c>
      <c r="AM215" s="79" t="s">
        <v>1530</v>
      </c>
      <c r="AN215" s="79" t="b">
        <v>0</v>
      </c>
      <c r="AO215" s="85" t="s">
        <v>1399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v>0</v>
      </c>
      <c r="BE215" s="49">
        <v>0</v>
      </c>
      <c r="BF215" s="48">
        <v>0</v>
      </c>
      <c r="BG215" s="49">
        <v>0</v>
      </c>
      <c r="BH215" s="48">
        <v>0</v>
      </c>
      <c r="BI215" s="49">
        <v>0</v>
      </c>
      <c r="BJ215" s="48">
        <v>27</v>
      </c>
      <c r="BK215" s="49">
        <v>100</v>
      </c>
      <c r="BL215" s="48">
        <v>27</v>
      </c>
    </row>
    <row r="216" spans="1:64" ht="15">
      <c r="A216" s="64" t="s">
        <v>214</v>
      </c>
      <c r="B216" s="64" t="s">
        <v>460</v>
      </c>
      <c r="C216" s="65" t="s">
        <v>4635</v>
      </c>
      <c r="D216" s="66">
        <v>3</v>
      </c>
      <c r="E216" s="67" t="s">
        <v>132</v>
      </c>
      <c r="F216" s="68">
        <v>32</v>
      </c>
      <c r="G216" s="65"/>
      <c r="H216" s="69"/>
      <c r="I216" s="70"/>
      <c r="J216" s="70"/>
      <c r="K216" s="34" t="s">
        <v>65</v>
      </c>
      <c r="L216" s="77">
        <v>216</v>
      </c>
      <c r="M216" s="77"/>
      <c r="N216" s="72"/>
      <c r="O216" s="79" t="s">
        <v>485</v>
      </c>
      <c r="P216" s="81">
        <v>43486.553564814814</v>
      </c>
      <c r="Q216" s="79" t="s">
        <v>489</v>
      </c>
      <c r="R216" s="79"/>
      <c r="S216" s="79"/>
      <c r="T216" s="79" t="s">
        <v>738</v>
      </c>
      <c r="U216" s="83" t="s">
        <v>808</v>
      </c>
      <c r="V216" s="83" t="s">
        <v>808</v>
      </c>
      <c r="W216" s="81">
        <v>43486.553564814814</v>
      </c>
      <c r="X216" s="83" t="s">
        <v>1018</v>
      </c>
      <c r="Y216" s="79"/>
      <c r="Z216" s="79"/>
      <c r="AA216" s="85" t="s">
        <v>1266</v>
      </c>
      <c r="AB216" s="79"/>
      <c r="AC216" s="79" t="b">
        <v>0</v>
      </c>
      <c r="AD216" s="79">
        <v>13</v>
      </c>
      <c r="AE216" s="85" t="s">
        <v>1513</v>
      </c>
      <c r="AF216" s="79" t="b">
        <v>0</v>
      </c>
      <c r="AG216" s="79" t="s">
        <v>1517</v>
      </c>
      <c r="AH216" s="79"/>
      <c r="AI216" s="85" t="s">
        <v>1513</v>
      </c>
      <c r="AJ216" s="79" t="b">
        <v>0</v>
      </c>
      <c r="AK216" s="79">
        <v>1</v>
      </c>
      <c r="AL216" s="85" t="s">
        <v>1513</v>
      </c>
      <c r="AM216" s="79" t="s">
        <v>1531</v>
      </c>
      <c r="AN216" s="79" t="b">
        <v>0</v>
      </c>
      <c r="AO216" s="85" t="s">
        <v>1266</v>
      </c>
      <c r="AP216" s="79" t="s">
        <v>1550</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336</v>
      </c>
      <c r="B217" s="64" t="s">
        <v>460</v>
      </c>
      <c r="C217" s="65" t="s">
        <v>4635</v>
      </c>
      <c r="D217" s="66">
        <v>3</v>
      </c>
      <c r="E217" s="67" t="s">
        <v>132</v>
      </c>
      <c r="F217" s="68">
        <v>32</v>
      </c>
      <c r="G217" s="65"/>
      <c r="H217" s="69"/>
      <c r="I217" s="70"/>
      <c r="J217" s="70"/>
      <c r="K217" s="34" t="s">
        <v>65</v>
      </c>
      <c r="L217" s="77">
        <v>217</v>
      </c>
      <c r="M217" s="77"/>
      <c r="N217" s="72"/>
      <c r="O217" s="79" t="s">
        <v>485</v>
      </c>
      <c r="P217" s="81">
        <v>43487.61126157407</v>
      </c>
      <c r="Q217" s="79" t="s">
        <v>579</v>
      </c>
      <c r="R217" s="79"/>
      <c r="S217" s="79"/>
      <c r="T217" s="79" t="s">
        <v>778</v>
      </c>
      <c r="U217" s="83" t="s">
        <v>826</v>
      </c>
      <c r="V217" s="83" t="s">
        <v>826</v>
      </c>
      <c r="W217" s="81">
        <v>43487.61126157407</v>
      </c>
      <c r="X217" s="83" t="s">
        <v>1151</v>
      </c>
      <c r="Y217" s="79"/>
      <c r="Z217" s="79"/>
      <c r="AA217" s="85" t="s">
        <v>1399</v>
      </c>
      <c r="AB217" s="79"/>
      <c r="AC217" s="79" t="b">
        <v>0</v>
      </c>
      <c r="AD217" s="79">
        <v>3</v>
      </c>
      <c r="AE217" s="85" t="s">
        <v>1513</v>
      </c>
      <c r="AF217" s="79" t="b">
        <v>0</v>
      </c>
      <c r="AG217" s="79" t="s">
        <v>1517</v>
      </c>
      <c r="AH217" s="79"/>
      <c r="AI217" s="85" t="s">
        <v>1513</v>
      </c>
      <c r="AJ217" s="79" t="b">
        <v>0</v>
      </c>
      <c r="AK217" s="79">
        <v>0</v>
      </c>
      <c r="AL217" s="85" t="s">
        <v>1513</v>
      </c>
      <c r="AM217" s="79" t="s">
        <v>1530</v>
      </c>
      <c r="AN217" s="79" t="b">
        <v>0</v>
      </c>
      <c r="AO217" s="85" t="s">
        <v>1399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3</v>
      </c>
      <c r="BD217" s="48"/>
      <c r="BE217" s="49"/>
      <c r="BF217" s="48"/>
      <c r="BG217" s="49"/>
      <c r="BH217" s="48"/>
      <c r="BI217" s="49"/>
      <c r="BJ217" s="48"/>
      <c r="BK217" s="49"/>
      <c r="BL217" s="48"/>
    </row>
    <row r="218" spans="1:64" ht="15">
      <c r="A218" s="64" t="s">
        <v>336</v>
      </c>
      <c r="B218" s="64" t="s">
        <v>348</v>
      </c>
      <c r="C218" s="65" t="s">
        <v>4635</v>
      </c>
      <c r="D218" s="66">
        <v>3</v>
      </c>
      <c r="E218" s="67" t="s">
        <v>132</v>
      </c>
      <c r="F218" s="68">
        <v>32</v>
      </c>
      <c r="G218" s="65"/>
      <c r="H218" s="69"/>
      <c r="I218" s="70"/>
      <c r="J218" s="70"/>
      <c r="K218" s="34" t="s">
        <v>65</v>
      </c>
      <c r="L218" s="77">
        <v>218</v>
      </c>
      <c r="M218" s="77"/>
      <c r="N218" s="72"/>
      <c r="O218" s="79" t="s">
        <v>485</v>
      </c>
      <c r="P218" s="81">
        <v>43487.61126157407</v>
      </c>
      <c r="Q218" s="79" t="s">
        <v>579</v>
      </c>
      <c r="R218" s="79"/>
      <c r="S218" s="79"/>
      <c r="T218" s="79" t="s">
        <v>778</v>
      </c>
      <c r="U218" s="83" t="s">
        <v>826</v>
      </c>
      <c r="V218" s="83" t="s">
        <v>826</v>
      </c>
      <c r="W218" s="81">
        <v>43487.61126157407</v>
      </c>
      <c r="X218" s="83" t="s">
        <v>1151</v>
      </c>
      <c r="Y218" s="79"/>
      <c r="Z218" s="79"/>
      <c r="AA218" s="85" t="s">
        <v>1399</v>
      </c>
      <c r="AB218" s="79"/>
      <c r="AC218" s="79" t="b">
        <v>0</v>
      </c>
      <c r="AD218" s="79">
        <v>3</v>
      </c>
      <c r="AE218" s="85" t="s">
        <v>1513</v>
      </c>
      <c r="AF218" s="79" t="b">
        <v>0</v>
      </c>
      <c r="AG218" s="79" t="s">
        <v>1517</v>
      </c>
      <c r="AH218" s="79"/>
      <c r="AI218" s="85" t="s">
        <v>1513</v>
      </c>
      <c r="AJ218" s="79" t="b">
        <v>0</v>
      </c>
      <c r="AK218" s="79">
        <v>0</v>
      </c>
      <c r="AL218" s="85" t="s">
        <v>1513</v>
      </c>
      <c r="AM218" s="79" t="s">
        <v>1530</v>
      </c>
      <c r="AN218" s="79" t="b">
        <v>0</v>
      </c>
      <c r="AO218" s="85" t="s">
        <v>1399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v>
      </c>
      <c r="BC218" s="78" t="str">
        <f>REPLACE(INDEX(GroupVertices[Group],MATCH(Edges[[#This Row],[Vertex 2]],GroupVertices[Vertex],0)),1,1,"")</f>
        <v>2</v>
      </c>
      <c r="BD218" s="48"/>
      <c r="BE218" s="49"/>
      <c r="BF218" s="48"/>
      <c r="BG218" s="49"/>
      <c r="BH218" s="48"/>
      <c r="BI218" s="49"/>
      <c r="BJ218" s="48"/>
      <c r="BK218" s="49"/>
      <c r="BL218" s="48"/>
    </row>
    <row r="219" spans="1:64" ht="15">
      <c r="A219" s="64" t="s">
        <v>337</v>
      </c>
      <c r="B219" s="64" t="s">
        <v>410</v>
      </c>
      <c r="C219" s="65" t="s">
        <v>4635</v>
      </c>
      <c r="D219" s="66">
        <v>3</v>
      </c>
      <c r="E219" s="67" t="s">
        <v>132</v>
      </c>
      <c r="F219" s="68">
        <v>32</v>
      </c>
      <c r="G219" s="65"/>
      <c r="H219" s="69"/>
      <c r="I219" s="70"/>
      <c r="J219" s="70"/>
      <c r="K219" s="34" t="s">
        <v>65</v>
      </c>
      <c r="L219" s="77">
        <v>219</v>
      </c>
      <c r="M219" s="77"/>
      <c r="N219" s="72"/>
      <c r="O219" s="79" t="s">
        <v>485</v>
      </c>
      <c r="P219" s="81">
        <v>43487.61277777778</v>
      </c>
      <c r="Q219" s="79" t="s">
        <v>499</v>
      </c>
      <c r="R219" s="79"/>
      <c r="S219" s="79"/>
      <c r="T219" s="79"/>
      <c r="U219" s="79"/>
      <c r="V219" s="83" t="s">
        <v>951</v>
      </c>
      <c r="W219" s="81">
        <v>43487.61277777778</v>
      </c>
      <c r="X219" s="83" t="s">
        <v>1152</v>
      </c>
      <c r="Y219" s="79"/>
      <c r="Z219" s="79"/>
      <c r="AA219" s="85" t="s">
        <v>1400</v>
      </c>
      <c r="AB219" s="79"/>
      <c r="AC219" s="79" t="b">
        <v>0</v>
      </c>
      <c r="AD219" s="79">
        <v>0</v>
      </c>
      <c r="AE219" s="85" t="s">
        <v>1513</v>
      </c>
      <c r="AF219" s="79" t="b">
        <v>0</v>
      </c>
      <c r="AG219" s="79" t="s">
        <v>1517</v>
      </c>
      <c r="AH219" s="79"/>
      <c r="AI219" s="85" t="s">
        <v>1513</v>
      </c>
      <c r="AJ219" s="79" t="b">
        <v>0</v>
      </c>
      <c r="AK219" s="79">
        <v>3881</v>
      </c>
      <c r="AL219" s="85" t="s">
        <v>1510</v>
      </c>
      <c r="AM219" s="79" t="s">
        <v>1532</v>
      </c>
      <c r="AN219" s="79" t="b">
        <v>0</v>
      </c>
      <c r="AO219" s="85" t="s">
        <v>1510</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23</v>
      </c>
      <c r="BK219" s="49">
        <v>100</v>
      </c>
      <c r="BL219" s="48">
        <v>23</v>
      </c>
    </row>
    <row r="220" spans="1:64" ht="15">
      <c r="A220" s="64" t="s">
        <v>338</v>
      </c>
      <c r="B220" s="64" t="s">
        <v>410</v>
      </c>
      <c r="C220" s="65" t="s">
        <v>4635</v>
      </c>
      <c r="D220" s="66">
        <v>3</v>
      </c>
      <c r="E220" s="67" t="s">
        <v>132</v>
      </c>
      <c r="F220" s="68">
        <v>32</v>
      </c>
      <c r="G220" s="65"/>
      <c r="H220" s="69"/>
      <c r="I220" s="70"/>
      <c r="J220" s="70"/>
      <c r="K220" s="34" t="s">
        <v>65</v>
      </c>
      <c r="L220" s="77">
        <v>220</v>
      </c>
      <c r="M220" s="77"/>
      <c r="N220" s="72"/>
      <c r="O220" s="79" t="s">
        <v>485</v>
      </c>
      <c r="P220" s="81">
        <v>43487.62069444444</v>
      </c>
      <c r="Q220" s="79" t="s">
        <v>499</v>
      </c>
      <c r="R220" s="79"/>
      <c r="S220" s="79"/>
      <c r="T220" s="79"/>
      <c r="U220" s="79"/>
      <c r="V220" s="83" t="s">
        <v>952</v>
      </c>
      <c r="W220" s="81">
        <v>43487.62069444444</v>
      </c>
      <c r="X220" s="83" t="s">
        <v>1153</v>
      </c>
      <c r="Y220" s="79"/>
      <c r="Z220" s="79"/>
      <c r="AA220" s="85" t="s">
        <v>1401</v>
      </c>
      <c r="AB220" s="79"/>
      <c r="AC220" s="79" t="b">
        <v>0</v>
      </c>
      <c r="AD220" s="79">
        <v>0</v>
      </c>
      <c r="AE220" s="85" t="s">
        <v>1513</v>
      </c>
      <c r="AF220" s="79" t="b">
        <v>0</v>
      </c>
      <c r="AG220" s="79" t="s">
        <v>1517</v>
      </c>
      <c r="AH220" s="79"/>
      <c r="AI220" s="85" t="s">
        <v>1513</v>
      </c>
      <c r="AJ220" s="79" t="b">
        <v>0</v>
      </c>
      <c r="AK220" s="79">
        <v>3881</v>
      </c>
      <c r="AL220" s="85" t="s">
        <v>1510</v>
      </c>
      <c r="AM220" s="79" t="s">
        <v>1532</v>
      </c>
      <c r="AN220" s="79" t="b">
        <v>0</v>
      </c>
      <c r="AO220" s="85" t="s">
        <v>1510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23</v>
      </c>
      <c r="BK220" s="49">
        <v>100</v>
      </c>
      <c r="BL220" s="48">
        <v>23</v>
      </c>
    </row>
    <row r="221" spans="1:64" ht="15">
      <c r="A221" s="64" t="s">
        <v>339</v>
      </c>
      <c r="B221" s="64" t="s">
        <v>342</v>
      </c>
      <c r="C221" s="65" t="s">
        <v>4635</v>
      </c>
      <c r="D221" s="66">
        <v>3</v>
      </c>
      <c r="E221" s="67" t="s">
        <v>132</v>
      </c>
      <c r="F221" s="68">
        <v>32</v>
      </c>
      <c r="G221" s="65"/>
      <c r="H221" s="69"/>
      <c r="I221" s="70"/>
      <c r="J221" s="70"/>
      <c r="K221" s="34" t="s">
        <v>65</v>
      </c>
      <c r="L221" s="77">
        <v>221</v>
      </c>
      <c r="M221" s="77"/>
      <c r="N221" s="72"/>
      <c r="O221" s="79" t="s">
        <v>485</v>
      </c>
      <c r="P221" s="81">
        <v>43487.6247337963</v>
      </c>
      <c r="Q221" s="79" t="s">
        <v>509</v>
      </c>
      <c r="R221" s="79"/>
      <c r="S221" s="79"/>
      <c r="T221" s="79" t="s">
        <v>738</v>
      </c>
      <c r="U221" s="79"/>
      <c r="V221" s="83" t="s">
        <v>953</v>
      </c>
      <c r="W221" s="81">
        <v>43487.6247337963</v>
      </c>
      <c r="X221" s="83" t="s">
        <v>1154</v>
      </c>
      <c r="Y221" s="79"/>
      <c r="Z221" s="79"/>
      <c r="AA221" s="85" t="s">
        <v>1402</v>
      </c>
      <c r="AB221" s="79"/>
      <c r="AC221" s="79" t="b">
        <v>0</v>
      </c>
      <c r="AD221" s="79">
        <v>0</v>
      </c>
      <c r="AE221" s="85" t="s">
        <v>1513</v>
      </c>
      <c r="AF221" s="79" t="b">
        <v>0</v>
      </c>
      <c r="AG221" s="79" t="s">
        <v>1518</v>
      </c>
      <c r="AH221" s="79"/>
      <c r="AI221" s="85" t="s">
        <v>1513</v>
      </c>
      <c r="AJ221" s="79" t="b">
        <v>0</v>
      </c>
      <c r="AK221" s="79">
        <v>8</v>
      </c>
      <c r="AL221" s="85" t="s">
        <v>1405</v>
      </c>
      <c r="AM221" s="79" t="s">
        <v>1530</v>
      </c>
      <c r="AN221" s="79" t="b">
        <v>0</v>
      </c>
      <c r="AO221" s="85" t="s">
        <v>1405</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v>0</v>
      </c>
      <c r="BE221" s="49">
        <v>0</v>
      </c>
      <c r="BF221" s="48">
        <v>1</v>
      </c>
      <c r="BG221" s="49">
        <v>4.3478260869565215</v>
      </c>
      <c r="BH221" s="48">
        <v>0</v>
      </c>
      <c r="BI221" s="49">
        <v>0</v>
      </c>
      <c r="BJ221" s="48">
        <v>22</v>
      </c>
      <c r="BK221" s="49">
        <v>95.65217391304348</v>
      </c>
      <c r="BL221" s="48">
        <v>23</v>
      </c>
    </row>
    <row r="222" spans="1:64" ht="15">
      <c r="A222" s="64" t="s">
        <v>340</v>
      </c>
      <c r="B222" s="64" t="s">
        <v>342</v>
      </c>
      <c r="C222" s="65" t="s">
        <v>4635</v>
      </c>
      <c r="D222" s="66">
        <v>3</v>
      </c>
      <c r="E222" s="67" t="s">
        <v>132</v>
      </c>
      <c r="F222" s="68">
        <v>32</v>
      </c>
      <c r="G222" s="65"/>
      <c r="H222" s="69"/>
      <c r="I222" s="70"/>
      <c r="J222" s="70"/>
      <c r="K222" s="34" t="s">
        <v>65</v>
      </c>
      <c r="L222" s="77">
        <v>222</v>
      </c>
      <c r="M222" s="77"/>
      <c r="N222" s="72"/>
      <c r="O222" s="79" t="s">
        <v>485</v>
      </c>
      <c r="P222" s="81">
        <v>43487.625231481485</v>
      </c>
      <c r="Q222" s="79" t="s">
        <v>509</v>
      </c>
      <c r="R222" s="79"/>
      <c r="S222" s="79"/>
      <c r="T222" s="79" t="s">
        <v>738</v>
      </c>
      <c r="U222" s="79"/>
      <c r="V222" s="83" t="s">
        <v>954</v>
      </c>
      <c r="W222" s="81">
        <v>43487.625231481485</v>
      </c>
      <c r="X222" s="83" t="s">
        <v>1155</v>
      </c>
      <c r="Y222" s="79"/>
      <c r="Z222" s="79"/>
      <c r="AA222" s="85" t="s">
        <v>1403</v>
      </c>
      <c r="AB222" s="79"/>
      <c r="AC222" s="79" t="b">
        <v>0</v>
      </c>
      <c r="AD222" s="79">
        <v>0</v>
      </c>
      <c r="AE222" s="85" t="s">
        <v>1513</v>
      </c>
      <c r="AF222" s="79" t="b">
        <v>0</v>
      </c>
      <c r="AG222" s="79" t="s">
        <v>1518</v>
      </c>
      <c r="AH222" s="79"/>
      <c r="AI222" s="85" t="s">
        <v>1513</v>
      </c>
      <c r="AJ222" s="79" t="b">
        <v>0</v>
      </c>
      <c r="AK222" s="79">
        <v>8</v>
      </c>
      <c r="AL222" s="85" t="s">
        <v>1405</v>
      </c>
      <c r="AM222" s="79" t="s">
        <v>1530</v>
      </c>
      <c r="AN222" s="79" t="b">
        <v>0</v>
      </c>
      <c r="AO222" s="85" t="s">
        <v>1405</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v>0</v>
      </c>
      <c r="BE222" s="49">
        <v>0</v>
      </c>
      <c r="BF222" s="48">
        <v>1</v>
      </c>
      <c r="BG222" s="49">
        <v>4.3478260869565215</v>
      </c>
      <c r="BH222" s="48">
        <v>0</v>
      </c>
      <c r="BI222" s="49">
        <v>0</v>
      </c>
      <c r="BJ222" s="48">
        <v>22</v>
      </c>
      <c r="BK222" s="49">
        <v>95.65217391304348</v>
      </c>
      <c r="BL222" s="48">
        <v>23</v>
      </c>
    </row>
    <row r="223" spans="1:64" ht="15">
      <c r="A223" s="64" t="s">
        <v>341</v>
      </c>
      <c r="B223" s="64" t="s">
        <v>281</v>
      </c>
      <c r="C223" s="65" t="s">
        <v>4635</v>
      </c>
      <c r="D223" s="66">
        <v>3</v>
      </c>
      <c r="E223" s="67" t="s">
        <v>132</v>
      </c>
      <c r="F223" s="68">
        <v>32</v>
      </c>
      <c r="G223" s="65"/>
      <c r="H223" s="69"/>
      <c r="I223" s="70"/>
      <c r="J223" s="70"/>
      <c r="K223" s="34" t="s">
        <v>65</v>
      </c>
      <c r="L223" s="77">
        <v>223</v>
      </c>
      <c r="M223" s="77"/>
      <c r="N223" s="72"/>
      <c r="O223" s="79" t="s">
        <v>485</v>
      </c>
      <c r="P223" s="81">
        <v>43487.625451388885</v>
      </c>
      <c r="Q223" s="79" t="s">
        <v>512</v>
      </c>
      <c r="R223" s="79"/>
      <c r="S223" s="79"/>
      <c r="T223" s="79"/>
      <c r="U223" s="79"/>
      <c r="V223" s="83" t="s">
        <v>955</v>
      </c>
      <c r="W223" s="81">
        <v>43487.625451388885</v>
      </c>
      <c r="X223" s="83" t="s">
        <v>1156</v>
      </c>
      <c r="Y223" s="79"/>
      <c r="Z223" s="79"/>
      <c r="AA223" s="85" t="s">
        <v>1404</v>
      </c>
      <c r="AB223" s="79"/>
      <c r="AC223" s="79" t="b">
        <v>0</v>
      </c>
      <c r="AD223" s="79">
        <v>0</v>
      </c>
      <c r="AE223" s="85" t="s">
        <v>1513</v>
      </c>
      <c r="AF223" s="79" t="b">
        <v>0</v>
      </c>
      <c r="AG223" s="79" t="s">
        <v>1518</v>
      </c>
      <c r="AH223" s="79"/>
      <c r="AI223" s="85" t="s">
        <v>1513</v>
      </c>
      <c r="AJ223" s="79" t="b">
        <v>0</v>
      </c>
      <c r="AK223" s="79">
        <v>8</v>
      </c>
      <c r="AL223" s="85" t="s">
        <v>1336</v>
      </c>
      <c r="AM223" s="79" t="s">
        <v>1530</v>
      </c>
      <c r="AN223" s="79" t="b">
        <v>0</v>
      </c>
      <c r="AO223" s="85" t="s">
        <v>1336</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9</v>
      </c>
      <c r="BC223" s="78" t="str">
        <f>REPLACE(INDEX(GroupVertices[Group],MATCH(Edges[[#This Row],[Vertex 2]],GroupVertices[Vertex],0)),1,1,"")</f>
        <v>9</v>
      </c>
      <c r="BD223" s="48">
        <v>0</v>
      </c>
      <c r="BE223" s="49">
        <v>0</v>
      </c>
      <c r="BF223" s="48">
        <v>1</v>
      </c>
      <c r="BG223" s="49">
        <v>4.545454545454546</v>
      </c>
      <c r="BH223" s="48">
        <v>0</v>
      </c>
      <c r="BI223" s="49">
        <v>0</v>
      </c>
      <c r="BJ223" s="48">
        <v>21</v>
      </c>
      <c r="BK223" s="49">
        <v>95.45454545454545</v>
      </c>
      <c r="BL223" s="48">
        <v>22</v>
      </c>
    </row>
    <row r="224" spans="1:64" ht="15">
      <c r="A224" s="64" t="s">
        <v>342</v>
      </c>
      <c r="B224" s="64" t="s">
        <v>342</v>
      </c>
      <c r="C224" s="65" t="s">
        <v>4635</v>
      </c>
      <c r="D224" s="66">
        <v>3</v>
      </c>
      <c r="E224" s="67" t="s">
        <v>132</v>
      </c>
      <c r="F224" s="68">
        <v>32</v>
      </c>
      <c r="G224" s="65"/>
      <c r="H224" s="69"/>
      <c r="I224" s="70"/>
      <c r="J224" s="70"/>
      <c r="K224" s="34" t="s">
        <v>65</v>
      </c>
      <c r="L224" s="77">
        <v>224</v>
      </c>
      <c r="M224" s="77"/>
      <c r="N224" s="72"/>
      <c r="O224" s="79" t="s">
        <v>176</v>
      </c>
      <c r="P224" s="81">
        <v>43486.76587962963</v>
      </c>
      <c r="Q224" s="79" t="s">
        <v>580</v>
      </c>
      <c r="R224" s="83" t="s">
        <v>688</v>
      </c>
      <c r="S224" s="79" t="s">
        <v>725</v>
      </c>
      <c r="T224" s="79" t="s">
        <v>738</v>
      </c>
      <c r="U224" s="79"/>
      <c r="V224" s="83" t="s">
        <v>956</v>
      </c>
      <c r="W224" s="81">
        <v>43486.76587962963</v>
      </c>
      <c r="X224" s="83" t="s">
        <v>1157</v>
      </c>
      <c r="Y224" s="79"/>
      <c r="Z224" s="79"/>
      <c r="AA224" s="85" t="s">
        <v>1405</v>
      </c>
      <c r="AB224" s="79"/>
      <c r="AC224" s="79" t="b">
        <v>0</v>
      </c>
      <c r="AD224" s="79">
        <v>15</v>
      </c>
      <c r="AE224" s="85" t="s">
        <v>1513</v>
      </c>
      <c r="AF224" s="79" t="b">
        <v>0</v>
      </c>
      <c r="AG224" s="79" t="s">
        <v>1518</v>
      </c>
      <c r="AH224" s="79"/>
      <c r="AI224" s="85" t="s">
        <v>1513</v>
      </c>
      <c r="AJ224" s="79" t="b">
        <v>0</v>
      </c>
      <c r="AK224" s="79">
        <v>8</v>
      </c>
      <c r="AL224" s="85" t="s">
        <v>1513</v>
      </c>
      <c r="AM224" s="79" t="s">
        <v>1543</v>
      </c>
      <c r="AN224" s="79" t="b">
        <v>0</v>
      </c>
      <c r="AO224" s="85" t="s">
        <v>1405</v>
      </c>
      <c r="AP224" s="79" t="s">
        <v>1550</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v>0</v>
      </c>
      <c r="BE224" s="49">
        <v>0</v>
      </c>
      <c r="BF224" s="48">
        <v>1</v>
      </c>
      <c r="BG224" s="49">
        <v>4.761904761904762</v>
      </c>
      <c r="BH224" s="48">
        <v>0</v>
      </c>
      <c r="BI224" s="49">
        <v>0</v>
      </c>
      <c r="BJ224" s="48">
        <v>20</v>
      </c>
      <c r="BK224" s="49">
        <v>95.23809523809524</v>
      </c>
      <c r="BL224" s="48">
        <v>21</v>
      </c>
    </row>
    <row r="225" spans="1:64" ht="15">
      <c r="A225" s="64" t="s">
        <v>343</v>
      </c>
      <c r="B225" s="64" t="s">
        <v>342</v>
      </c>
      <c r="C225" s="65" t="s">
        <v>4635</v>
      </c>
      <c r="D225" s="66">
        <v>3</v>
      </c>
      <c r="E225" s="67" t="s">
        <v>132</v>
      </c>
      <c r="F225" s="68">
        <v>32</v>
      </c>
      <c r="G225" s="65"/>
      <c r="H225" s="69"/>
      <c r="I225" s="70"/>
      <c r="J225" s="70"/>
      <c r="K225" s="34" t="s">
        <v>65</v>
      </c>
      <c r="L225" s="77">
        <v>225</v>
      </c>
      <c r="M225" s="77"/>
      <c r="N225" s="72"/>
      <c r="O225" s="79" t="s">
        <v>485</v>
      </c>
      <c r="P225" s="81">
        <v>43487.50047453704</v>
      </c>
      <c r="Q225" s="79" t="s">
        <v>509</v>
      </c>
      <c r="R225" s="79"/>
      <c r="S225" s="79"/>
      <c r="T225" s="79" t="s">
        <v>738</v>
      </c>
      <c r="U225" s="79"/>
      <c r="V225" s="83" t="s">
        <v>957</v>
      </c>
      <c r="W225" s="81">
        <v>43487.50047453704</v>
      </c>
      <c r="X225" s="83" t="s">
        <v>1158</v>
      </c>
      <c r="Y225" s="79"/>
      <c r="Z225" s="79"/>
      <c r="AA225" s="85" t="s">
        <v>1406</v>
      </c>
      <c r="AB225" s="79"/>
      <c r="AC225" s="79" t="b">
        <v>0</v>
      </c>
      <c r="AD225" s="79">
        <v>0</v>
      </c>
      <c r="AE225" s="85" t="s">
        <v>1513</v>
      </c>
      <c r="AF225" s="79" t="b">
        <v>0</v>
      </c>
      <c r="AG225" s="79" t="s">
        <v>1518</v>
      </c>
      <c r="AH225" s="79"/>
      <c r="AI225" s="85" t="s">
        <v>1513</v>
      </c>
      <c r="AJ225" s="79" t="b">
        <v>0</v>
      </c>
      <c r="AK225" s="79">
        <v>8</v>
      </c>
      <c r="AL225" s="85" t="s">
        <v>1405</v>
      </c>
      <c r="AM225" s="79" t="s">
        <v>1529</v>
      </c>
      <c r="AN225" s="79" t="b">
        <v>0</v>
      </c>
      <c r="AO225" s="85" t="s">
        <v>1405</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v>0</v>
      </c>
      <c r="BE225" s="49">
        <v>0</v>
      </c>
      <c r="BF225" s="48">
        <v>1</v>
      </c>
      <c r="BG225" s="49">
        <v>4.3478260869565215</v>
      </c>
      <c r="BH225" s="48">
        <v>0</v>
      </c>
      <c r="BI225" s="49">
        <v>0</v>
      </c>
      <c r="BJ225" s="48">
        <v>22</v>
      </c>
      <c r="BK225" s="49">
        <v>95.65217391304348</v>
      </c>
      <c r="BL225" s="48">
        <v>23</v>
      </c>
    </row>
    <row r="226" spans="1:64" ht="15">
      <c r="A226" s="64" t="s">
        <v>343</v>
      </c>
      <c r="B226" s="64" t="s">
        <v>214</v>
      </c>
      <c r="C226" s="65" t="s">
        <v>4635</v>
      </c>
      <c r="D226" s="66">
        <v>3</v>
      </c>
      <c r="E226" s="67" t="s">
        <v>132</v>
      </c>
      <c r="F226" s="68">
        <v>32</v>
      </c>
      <c r="G226" s="65"/>
      <c r="H226" s="69"/>
      <c r="I226" s="70"/>
      <c r="J226" s="70"/>
      <c r="K226" s="34" t="s">
        <v>65</v>
      </c>
      <c r="L226" s="77">
        <v>226</v>
      </c>
      <c r="M226" s="77"/>
      <c r="N226" s="72"/>
      <c r="O226" s="79" t="s">
        <v>485</v>
      </c>
      <c r="P226" s="81">
        <v>43487.626388888886</v>
      </c>
      <c r="Q226" s="79" t="s">
        <v>581</v>
      </c>
      <c r="R226" s="79"/>
      <c r="S226" s="79"/>
      <c r="T226" s="79" t="s">
        <v>779</v>
      </c>
      <c r="U226" s="79"/>
      <c r="V226" s="83" t="s">
        <v>957</v>
      </c>
      <c r="W226" s="81">
        <v>43487.626388888886</v>
      </c>
      <c r="X226" s="83" t="s">
        <v>1159</v>
      </c>
      <c r="Y226" s="79"/>
      <c r="Z226" s="79"/>
      <c r="AA226" s="85" t="s">
        <v>1407</v>
      </c>
      <c r="AB226" s="79"/>
      <c r="AC226" s="79" t="b">
        <v>0</v>
      </c>
      <c r="AD226" s="79">
        <v>0</v>
      </c>
      <c r="AE226" s="85" t="s">
        <v>1513</v>
      </c>
      <c r="AF226" s="79" t="b">
        <v>0</v>
      </c>
      <c r="AG226" s="79" t="s">
        <v>1517</v>
      </c>
      <c r="AH226" s="79"/>
      <c r="AI226" s="85" t="s">
        <v>1513</v>
      </c>
      <c r="AJ226" s="79" t="b">
        <v>0</v>
      </c>
      <c r="AK226" s="79">
        <v>2</v>
      </c>
      <c r="AL226" s="85" t="s">
        <v>1466</v>
      </c>
      <c r="AM226" s="79" t="s">
        <v>1530</v>
      </c>
      <c r="AN226" s="79" t="b">
        <v>0</v>
      </c>
      <c r="AO226" s="85" t="s">
        <v>1466</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c r="BE226" s="49"/>
      <c r="BF226" s="48"/>
      <c r="BG226" s="49"/>
      <c r="BH226" s="48"/>
      <c r="BI226" s="49"/>
      <c r="BJ226" s="48"/>
      <c r="BK226" s="49"/>
      <c r="BL226" s="48"/>
    </row>
    <row r="227" spans="1:64" ht="15">
      <c r="A227" s="64" t="s">
        <v>343</v>
      </c>
      <c r="B227" s="64" t="s">
        <v>386</v>
      </c>
      <c r="C227" s="65" t="s">
        <v>4635</v>
      </c>
      <c r="D227" s="66">
        <v>3</v>
      </c>
      <c r="E227" s="67" t="s">
        <v>132</v>
      </c>
      <c r="F227" s="68">
        <v>32</v>
      </c>
      <c r="G227" s="65"/>
      <c r="H227" s="69"/>
      <c r="I227" s="70"/>
      <c r="J227" s="70"/>
      <c r="K227" s="34" t="s">
        <v>65</v>
      </c>
      <c r="L227" s="77">
        <v>227</v>
      </c>
      <c r="M227" s="77"/>
      <c r="N227" s="72"/>
      <c r="O227" s="79" t="s">
        <v>485</v>
      </c>
      <c r="P227" s="81">
        <v>43487.626388888886</v>
      </c>
      <c r="Q227" s="79" t="s">
        <v>581</v>
      </c>
      <c r="R227" s="79"/>
      <c r="S227" s="79"/>
      <c r="T227" s="79" t="s">
        <v>779</v>
      </c>
      <c r="U227" s="79"/>
      <c r="V227" s="83" t="s">
        <v>957</v>
      </c>
      <c r="W227" s="81">
        <v>43487.626388888886</v>
      </c>
      <c r="X227" s="83" t="s">
        <v>1159</v>
      </c>
      <c r="Y227" s="79"/>
      <c r="Z227" s="79"/>
      <c r="AA227" s="85" t="s">
        <v>1407</v>
      </c>
      <c r="AB227" s="79"/>
      <c r="AC227" s="79" t="b">
        <v>0</v>
      </c>
      <c r="AD227" s="79">
        <v>0</v>
      </c>
      <c r="AE227" s="85" t="s">
        <v>1513</v>
      </c>
      <c r="AF227" s="79" t="b">
        <v>0</v>
      </c>
      <c r="AG227" s="79" t="s">
        <v>1517</v>
      </c>
      <c r="AH227" s="79"/>
      <c r="AI227" s="85" t="s">
        <v>1513</v>
      </c>
      <c r="AJ227" s="79" t="b">
        <v>0</v>
      </c>
      <c r="AK227" s="79">
        <v>2</v>
      </c>
      <c r="AL227" s="85" t="s">
        <v>1466</v>
      </c>
      <c r="AM227" s="79" t="s">
        <v>1530</v>
      </c>
      <c r="AN227" s="79" t="b">
        <v>0</v>
      </c>
      <c r="AO227" s="85" t="s">
        <v>1466</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v>4</v>
      </c>
      <c r="BE227" s="49">
        <v>20</v>
      </c>
      <c r="BF227" s="48">
        <v>1</v>
      </c>
      <c r="BG227" s="49">
        <v>5</v>
      </c>
      <c r="BH227" s="48">
        <v>0</v>
      </c>
      <c r="BI227" s="49">
        <v>0</v>
      </c>
      <c r="BJ227" s="48">
        <v>15</v>
      </c>
      <c r="BK227" s="49">
        <v>75</v>
      </c>
      <c r="BL227" s="48">
        <v>20</v>
      </c>
    </row>
    <row r="228" spans="1:64" ht="15">
      <c r="A228" s="64" t="s">
        <v>344</v>
      </c>
      <c r="B228" s="64" t="s">
        <v>398</v>
      </c>
      <c r="C228" s="65" t="s">
        <v>4635</v>
      </c>
      <c r="D228" s="66">
        <v>3</v>
      </c>
      <c r="E228" s="67" t="s">
        <v>132</v>
      </c>
      <c r="F228" s="68">
        <v>32</v>
      </c>
      <c r="G228" s="65"/>
      <c r="H228" s="69"/>
      <c r="I228" s="70"/>
      <c r="J228" s="70"/>
      <c r="K228" s="34" t="s">
        <v>65</v>
      </c>
      <c r="L228" s="77">
        <v>228</v>
      </c>
      <c r="M228" s="77"/>
      <c r="N228" s="72"/>
      <c r="O228" s="79" t="s">
        <v>485</v>
      </c>
      <c r="P228" s="81">
        <v>43487.634421296294</v>
      </c>
      <c r="Q228" s="79" t="s">
        <v>582</v>
      </c>
      <c r="R228" s="83" t="s">
        <v>689</v>
      </c>
      <c r="S228" s="79" t="s">
        <v>726</v>
      </c>
      <c r="T228" s="79" t="s">
        <v>780</v>
      </c>
      <c r="U228" s="83" t="s">
        <v>827</v>
      </c>
      <c r="V228" s="83" t="s">
        <v>827</v>
      </c>
      <c r="W228" s="81">
        <v>43487.634421296294</v>
      </c>
      <c r="X228" s="83" t="s">
        <v>1160</v>
      </c>
      <c r="Y228" s="79"/>
      <c r="Z228" s="79"/>
      <c r="AA228" s="85" t="s">
        <v>1408</v>
      </c>
      <c r="AB228" s="79"/>
      <c r="AC228" s="79" t="b">
        <v>0</v>
      </c>
      <c r="AD228" s="79">
        <v>0</v>
      </c>
      <c r="AE228" s="85" t="s">
        <v>1513</v>
      </c>
      <c r="AF228" s="79" t="b">
        <v>0</v>
      </c>
      <c r="AG228" s="79" t="s">
        <v>1518</v>
      </c>
      <c r="AH228" s="79"/>
      <c r="AI228" s="85" t="s">
        <v>1513</v>
      </c>
      <c r="AJ228" s="79" t="b">
        <v>0</v>
      </c>
      <c r="AK228" s="79">
        <v>0</v>
      </c>
      <c r="AL228" s="85" t="s">
        <v>1513</v>
      </c>
      <c r="AM228" s="79" t="s">
        <v>1544</v>
      </c>
      <c r="AN228" s="79" t="b">
        <v>0</v>
      </c>
      <c r="AO228" s="85" t="s">
        <v>1408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4</v>
      </c>
      <c r="BC228" s="78" t="str">
        <f>REPLACE(INDEX(GroupVertices[Group],MATCH(Edges[[#This Row],[Vertex 2]],GroupVertices[Vertex],0)),1,1,"")</f>
        <v>4</v>
      </c>
      <c r="BD228" s="48"/>
      <c r="BE228" s="49"/>
      <c r="BF228" s="48"/>
      <c r="BG228" s="49"/>
      <c r="BH228" s="48"/>
      <c r="BI228" s="49"/>
      <c r="BJ228" s="48"/>
      <c r="BK228" s="49"/>
      <c r="BL228" s="48"/>
    </row>
    <row r="229" spans="1:64" ht="15">
      <c r="A229" s="64" t="s">
        <v>344</v>
      </c>
      <c r="B229" s="64" t="s">
        <v>365</v>
      </c>
      <c r="C229" s="65" t="s">
        <v>4635</v>
      </c>
      <c r="D229" s="66">
        <v>3</v>
      </c>
      <c r="E229" s="67" t="s">
        <v>132</v>
      </c>
      <c r="F229" s="68">
        <v>32</v>
      </c>
      <c r="G229" s="65"/>
      <c r="H229" s="69"/>
      <c r="I229" s="70"/>
      <c r="J229" s="70"/>
      <c r="K229" s="34" t="s">
        <v>65</v>
      </c>
      <c r="L229" s="77">
        <v>229</v>
      </c>
      <c r="M229" s="77"/>
      <c r="N229" s="72"/>
      <c r="O229" s="79" t="s">
        <v>485</v>
      </c>
      <c r="P229" s="81">
        <v>43487.634421296294</v>
      </c>
      <c r="Q229" s="79" t="s">
        <v>582</v>
      </c>
      <c r="R229" s="83" t="s">
        <v>689</v>
      </c>
      <c r="S229" s="79" t="s">
        <v>726</v>
      </c>
      <c r="T229" s="79" t="s">
        <v>780</v>
      </c>
      <c r="U229" s="83" t="s">
        <v>827</v>
      </c>
      <c r="V229" s="83" t="s">
        <v>827</v>
      </c>
      <c r="W229" s="81">
        <v>43487.634421296294</v>
      </c>
      <c r="X229" s="83" t="s">
        <v>1160</v>
      </c>
      <c r="Y229" s="79"/>
      <c r="Z229" s="79"/>
      <c r="AA229" s="85" t="s">
        <v>1408</v>
      </c>
      <c r="AB229" s="79"/>
      <c r="AC229" s="79" t="b">
        <v>0</v>
      </c>
      <c r="AD229" s="79">
        <v>0</v>
      </c>
      <c r="AE229" s="85" t="s">
        <v>1513</v>
      </c>
      <c r="AF229" s="79" t="b">
        <v>0</v>
      </c>
      <c r="AG229" s="79" t="s">
        <v>1518</v>
      </c>
      <c r="AH229" s="79"/>
      <c r="AI229" s="85" t="s">
        <v>1513</v>
      </c>
      <c r="AJ229" s="79" t="b">
        <v>0</v>
      </c>
      <c r="AK229" s="79">
        <v>0</v>
      </c>
      <c r="AL229" s="85" t="s">
        <v>1513</v>
      </c>
      <c r="AM229" s="79" t="s">
        <v>1544</v>
      </c>
      <c r="AN229" s="79" t="b">
        <v>0</v>
      </c>
      <c r="AO229" s="85" t="s">
        <v>1408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4</v>
      </c>
      <c r="BC229" s="78" t="str">
        <f>REPLACE(INDEX(GroupVertices[Group],MATCH(Edges[[#This Row],[Vertex 2]],GroupVertices[Vertex],0)),1,1,"")</f>
        <v>4</v>
      </c>
      <c r="BD229" s="48">
        <v>0</v>
      </c>
      <c r="BE229" s="49">
        <v>0</v>
      </c>
      <c r="BF229" s="48">
        <v>0</v>
      </c>
      <c r="BG229" s="49">
        <v>0</v>
      </c>
      <c r="BH229" s="48">
        <v>0</v>
      </c>
      <c r="BI229" s="49">
        <v>0</v>
      </c>
      <c r="BJ229" s="48">
        <v>11</v>
      </c>
      <c r="BK229" s="49">
        <v>100</v>
      </c>
      <c r="BL229" s="48">
        <v>11</v>
      </c>
    </row>
    <row r="230" spans="1:64" ht="15">
      <c r="A230" s="64" t="s">
        <v>345</v>
      </c>
      <c r="B230" s="64" t="s">
        <v>410</v>
      </c>
      <c r="C230" s="65" t="s">
        <v>4635</v>
      </c>
      <c r="D230" s="66">
        <v>3</v>
      </c>
      <c r="E230" s="67" t="s">
        <v>132</v>
      </c>
      <c r="F230" s="68">
        <v>32</v>
      </c>
      <c r="G230" s="65"/>
      <c r="H230" s="69"/>
      <c r="I230" s="70"/>
      <c r="J230" s="70"/>
      <c r="K230" s="34" t="s">
        <v>65</v>
      </c>
      <c r="L230" s="77">
        <v>230</v>
      </c>
      <c r="M230" s="77"/>
      <c r="N230" s="72"/>
      <c r="O230" s="79" t="s">
        <v>485</v>
      </c>
      <c r="P230" s="81">
        <v>43487.63633101852</v>
      </c>
      <c r="Q230" s="79" t="s">
        <v>499</v>
      </c>
      <c r="R230" s="79"/>
      <c r="S230" s="79"/>
      <c r="T230" s="79"/>
      <c r="U230" s="79"/>
      <c r="V230" s="83" t="s">
        <v>958</v>
      </c>
      <c r="W230" s="81">
        <v>43487.63633101852</v>
      </c>
      <c r="X230" s="83" t="s">
        <v>1161</v>
      </c>
      <c r="Y230" s="79"/>
      <c r="Z230" s="79"/>
      <c r="AA230" s="85" t="s">
        <v>1409</v>
      </c>
      <c r="AB230" s="79"/>
      <c r="AC230" s="79" t="b">
        <v>0</v>
      </c>
      <c r="AD230" s="79">
        <v>0</v>
      </c>
      <c r="AE230" s="85" t="s">
        <v>1513</v>
      </c>
      <c r="AF230" s="79" t="b">
        <v>0</v>
      </c>
      <c r="AG230" s="79" t="s">
        <v>1517</v>
      </c>
      <c r="AH230" s="79"/>
      <c r="AI230" s="85" t="s">
        <v>1513</v>
      </c>
      <c r="AJ230" s="79" t="b">
        <v>0</v>
      </c>
      <c r="AK230" s="79">
        <v>3881</v>
      </c>
      <c r="AL230" s="85" t="s">
        <v>1510</v>
      </c>
      <c r="AM230" s="79" t="s">
        <v>1532</v>
      </c>
      <c r="AN230" s="79" t="b">
        <v>0</v>
      </c>
      <c r="AO230" s="85" t="s">
        <v>1510</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23</v>
      </c>
      <c r="BK230" s="49">
        <v>100</v>
      </c>
      <c r="BL230" s="48">
        <v>23</v>
      </c>
    </row>
    <row r="231" spans="1:64" ht="15">
      <c r="A231" s="64" t="s">
        <v>346</v>
      </c>
      <c r="B231" s="64" t="s">
        <v>410</v>
      </c>
      <c r="C231" s="65" t="s">
        <v>4635</v>
      </c>
      <c r="D231" s="66">
        <v>3</v>
      </c>
      <c r="E231" s="67" t="s">
        <v>132</v>
      </c>
      <c r="F231" s="68">
        <v>32</v>
      </c>
      <c r="G231" s="65"/>
      <c r="H231" s="69"/>
      <c r="I231" s="70"/>
      <c r="J231" s="70"/>
      <c r="K231" s="34" t="s">
        <v>65</v>
      </c>
      <c r="L231" s="77">
        <v>231</v>
      </c>
      <c r="M231" s="77"/>
      <c r="N231" s="72"/>
      <c r="O231" s="79" t="s">
        <v>485</v>
      </c>
      <c r="P231" s="81">
        <v>43487.640081018515</v>
      </c>
      <c r="Q231" s="79" t="s">
        <v>499</v>
      </c>
      <c r="R231" s="79"/>
      <c r="S231" s="79"/>
      <c r="T231" s="79"/>
      <c r="U231" s="79"/>
      <c r="V231" s="83" t="s">
        <v>959</v>
      </c>
      <c r="W231" s="81">
        <v>43487.640081018515</v>
      </c>
      <c r="X231" s="83" t="s">
        <v>1162</v>
      </c>
      <c r="Y231" s="79"/>
      <c r="Z231" s="79"/>
      <c r="AA231" s="85" t="s">
        <v>1410</v>
      </c>
      <c r="AB231" s="79"/>
      <c r="AC231" s="79" t="b">
        <v>0</v>
      </c>
      <c r="AD231" s="79">
        <v>0</v>
      </c>
      <c r="AE231" s="85" t="s">
        <v>1513</v>
      </c>
      <c r="AF231" s="79" t="b">
        <v>0</v>
      </c>
      <c r="AG231" s="79" t="s">
        <v>1517</v>
      </c>
      <c r="AH231" s="79"/>
      <c r="AI231" s="85" t="s">
        <v>1513</v>
      </c>
      <c r="AJ231" s="79" t="b">
        <v>0</v>
      </c>
      <c r="AK231" s="79">
        <v>3881</v>
      </c>
      <c r="AL231" s="85" t="s">
        <v>1510</v>
      </c>
      <c r="AM231" s="79" t="s">
        <v>1529</v>
      </c>
      <c r="AN231" s="79" t="b">
        <v>0</v>
      </c>
      <c r="AO231" s="85" t="s">
        <v>1510</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23</v>
      </c>
      <c r="BK231" s="49">
        <v>100</v>
      </c>
      <c r="BL231" s="48">
        <v>23</v>
      </c>
    </row>
    <row r="232" spans="1:64" ht="15">
      <c r="A232" s="64" t="s">
        <v>347</v>
      </c>
      <c r="B232" s="64" t="s">
        <v>347</v>
      </c>
      <c r="C232" s="65" t="s">
        <v>4635</v>
      </c>
      <c r="D232" s="66">
        <v>3</v>
      </c>
      <c r="E232" s="67" t="s">
        <v>132</v>
      </c>
      <c r="F232" s="68">
        <v>32</v>
      </c>
      <c r="G232" s="65"/>
      <c r="H232" s="69"/>
      <c r="I232" s="70"/>
      <c r="J232" s="70"/>
      <c r="K232" s="34" t="s">
        <v>65</v>
      </c>
      <c r="L232" s="77">
        <v>232</v>
      </c>
      <c r="M232" s="77"/>
      <c r="N232" s="72"/>
      <c r="O232" s="79" t="s">
        <v>176</v>
      </c>
      <c r="P232" s="81">
        <v>43487.64127314815</v>
      </c>
      <c r="Q232" s="79" t="s">
        <v>583</v>
      </c>
      <c r="R232" s="83" t="s">
        <v>690</v>
      </c>
      <c r="S232" s="79" t="s">
        <v>727</v>
      </c>
      <c r="T232" s="79" t="s">
        <v>781</v>
      </c>
      <c r="U232" s="79"/>
      <c r="V232" s="83" t="s">
        <v>960</v>
      </c>
      <c r="W232" s="81">
        <v>43487.64127314815</v>
      </c>
      <c r="X232" s="83" t="s">
        <v>1163</v>
      </c>
      <c r="Y232" s="79"/>
      <c r="Z232" s="79"/>
      <c r="AA232" s="85" t="s">
        <v>1411</v>
      </c>
      <c r="AB232" s="79"/>
      <c r="AC232" s="79" t="b">
        <v>0</v>
      </c>
      <c r="AD232" s="79">
        <v>0</v>
      </c>
      <c r="AE232" s="85" t="s">
        <v>1513</v>
      </c>
      <c r="AF232" s="79" t="b">
        <v>0</v>
      </c>
      <c r="AG232" s="79" t="s">
        <v>1517</v>
      </c>
      <c r="AH232" s="79"/>
      <c r="AI232" s="85" t="s">
        <v>1513</v>
      </c>
      <c r="AJ232" s="79" t="b">
        <v>0</v>
      </c>
      <c r="AK232" s="79">
        <v>0</v>
      </c>
      <c r="AL232" s="85" t="s">
        <v>1513</v>
      </c>
      <c r="AM232" s="79" t="s">
        <v>1530</v>
      </c>
      <c r="AN232" s="79" t="b">
        <v>0</v>
      </c>
      <c r="AO232" s="85" t="s">
        <v>1411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6</v>
      </c>
      <c r="BC232" s="78" t="str">
        <f>REPLACE(INDEX(GroupVertices[Group],MATCH(Edges[[#This Row],[Vertex 2]],GroupVertices[Vertex],0)),1,1,"")</f>
        <v>6</v>
      </c>
      <c r="BD232" s="48">
        <v>0</v>
      </c>
      <c r="BE232" s="49">
        <v>0</v>
      </c>
      <c r="BF232" s="48">
        <v>0</v>
      </c>
      <c r="BG232" s="49">
        <v>0</v>
      </c>
      <c r="BH232" s="48">
        <v>0</v>
      </c>
      <c r="BI232" s="49">
        <v>0</v>
      </c>
      <c r="BJ232" s="48">
        <v>5</v>
      </c>
      <c r="BK232" s="49">
        <v>100</v>
      </c>
      <c r="BL232" s="48">
        <v>5</v>
      </c>
    </row>
    <row r="233" spans="1:64" ht="15">
      <c r="A233" s="64" t="s">
        <v>348</v>
      </c>
      <c r="B233" s="64" t="s">
        <v>468</v>
      </c>
      <c r="C233" s="65" t="s">
        <v>4635</v>
      </c>
      <c r="D233" s="66">
        <v>3</v>
      </c>
      <c r="E233" s="67" t="s">
        <v>132</v>
      </c>
      <c r="F233" s="68">
        <v>32</v>
      </c>
      <c r="G233" s="65"/>
      <c r="H233" s="69"/>
      <c r="I233" s="70"/>
      <c r="J233" s="70"/>
      <c r="K233" s="34" t="s">
        <v>65</v>
      </c>
      <c r="L233" s="77">
        <v>233</v>
      </c>
      <c r="M233" s="77"/>
      <c r="N233" s="72"/>
      <c r="O233" s="79" t="s">
        <v>485</v>
      </c>
      <c r="P233" s="81">
        <v>43485.62200231481</v>
      </c>
      <c r="Q233" s="79" t="s">
        <v>584</v>
      </c>
      <c r="R233" s="79"/>
      <c r="S233" s="79"/>
      <c r="T233" s="79" t="s">
        <v>738</v>
      </c>
      <c r="U233" s="83" t="s">
        <v>828</v>
      </c>
      <c r="V233" s="83" t="s">
        <v>828</v>
      </c>
      <c r="W233" s="81">
        <v>43485.62200231481</v>
      </c>
      <c r="X233" s="83" t="s">
        <v>1164</v>
      </c>
      <c r="Y233" s="79"/>
      <c r="Z233" s="79"/>
      <c r="AA233" s="85" t="s">
        <v>1412</v>
      </c>
      <c r="AB233" s="79"/>
      <c r="AC233" s="79" t="b">
        <v>0</v>
      </c>
      <c r="AD233" s="79">
        <v>33</v>
      </c>
      <c r="AE233" s="85" t="s">
        <v>1513</v>
      </c>
      <c r="AF233" s="79" t="b">
        <v>0</v>
      </c>
      <c r="AG233" s="79" t="s">
        <v>1517</v>
      </c>
      <c r="AH233" s="79"/>
      <c r="AI233" s="85" t="s">
        <v>1513</v>
      </c>
      <c r="AJ233" s="79" t="b">
        <v>0</v>
      </c>
      <c r="AK233" s="79">
        <v>9</v>
      </c>
      <c r="AL233" s="85" t="s">
        <v>1513</v>
      </c>
      <c r="AM233" s="79" t="s">
        <v>1529</v>
      </c>
      <c r="AN233" s="79" t="b">
        <v>0</v>
      </c>
      <c r="AO233" s="85" t="s">
        <v>1412</v>
      </c>
      <c r="AP233" s="79" t="s">
        <v>1550</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348</v>
      </c>
      <c r="B234" s="64" t="s">
        <v>469</v>
      </c>
      <c r="C234" s="65" t="s">
        <v>4635</v>
      </c>
      <c r="D234" s="66">
        <v>3</v>
      </c>
      <c r="E234" s="67" t="s">
        <v>132</v>
      </c>
      <c r="F234" s="68">
        <v>32</v>
      </c>
      <c r="G234" s="65"/>
      <c r="H234" s="69"/>
      <c r="I234" s="70"/>
      <c r="J234" s="70"/>
      <c r="K234" s="34" t="s">
        <v>65</v>
      </c>
      <c r="L234" s="77">
        <v>234</v>
      </c>
      <c r="M234" s="77"/>
      <c r="N234" s="72"/>
      <c r="O234" s="79" t="s">
        <v>485</v>
      </c>
      <c r="P234" s="81">
        <v>43485.62200231481</v>
      </c>
      <c r="Q234" s="79" t="s">
        <v>584</v>
      </c>
      <c r="R234" s="79"/>
      <c r="S234" s="79"/>
      <c r="T234" s="79" t="s">
        <v>738</v>
      </c>
      <c r="U234" s="83" t="s">
        <v>828</v>
      </c>
      <c r="V234" s="83" t="s">
        <v>828</v>
      </c>
      <c r="W234" s="81">
        <v>43485.62200231481</v>
      </c>
      <c r="X234" s="83" t="s">
        <v>1164</v>
      </c>
      <c r="Y234" s="79"/>
      <c r="Z234" s="79"/>
      <c r="AA234" s="85" t="s">
        <v>1412</v>
      </c>
      <c r="AB234" s="79"/>
      <c r="AC234" s="79" t="b">
        <v>0</v>
      </c>
      <c r="AD234" s="79">
        <v>33</v>
      </c>
      <c r="AE234" s="85" t="s">
        <v>1513</v>
      </c>
      <c r="AF234" s="79" t="b">
        <v>0</v>
      </c>
      <c r="AG234" s="79" t="s">
        <v>1517</v>
      </c>
      <c r="AH234" s="79"/>
      <c r="AI234" s="85" t="s">
        <v>1513</v>
      </c>
      <c r="AJ234" s="79" t="b">
        <v>0</v>
      </c>
      <c r="AK234" s="79">
        <v>9</v>
      </c>
      <c r="AL234" s="85" t="s">
        <v>1513</v>
      </c>
      <c r="AM234" s="79" t="s">
        <v>1529</v>
      </c>
      <c r="AN234" s="79" t="b">
        <v>0</v>
      </c>
      <c r="AO234" s="85" t="s">
        <v>1412</v>
      </c>
      <c r="AP234" s="79" t="s">
        <v>1550</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v>0</v>
      </c>
      <c r="BE234" s="49">
        <v>0</v>
      </c>
      <c r="BF234" s="48">
        <v>0</v>
      </c>
      <c r="BG234" s="49">
        <v>0</v>
      </c>
      <c r="BH234" s="48">
        <v>0</v>
      </c>
      <c r="BI234" s="49">
        <v>0</v>
      </c>
      <c r="BJ234" s="48">
        <v>34</v>
      </c>
      <c r="BK234" s="49">
        <v>100</v>
      </c>
      <c r="BL234" s="48">
        <v>34</v>
      </c>
    </row>
    <row r="235" spans="1:64" ht="15">
      <c r="A235" s="64" t="s">
        <v>233</v>
      </c>
      <c r="B235" s="64" t="s">
        <v>451</v>
      </c>
      <c r="C235" s="65" t="s">
        <v>4635</v>
      </c>
      <c r="D235" s="66">
        <v>3</v>
      </c>
      <c r="E235" s="67" t="s">
        <v>132</v>
      </c>
      <c r="F235" s="68">
        <v>32</v>
      </c>
      <c r="G235" s="65"/>
      <c r="H235" s="69"/>
      <c r="I235" s="70"/>
      <c r="J235" s="70"/>
      <c r="K235" s="34" t="s">
        <v>65</v>
      </c>
      <c r="L235" s="77">
        <v>235</v>
      </c>
      <c r="M235" s="77"/>
      <c r="N235" s="72"/>
      <c r="O235" s="79" t="s">
        <v>485</v>
      </c>
      <c r="P235" s="81">
        <v>43487.42753472222</v>
      </c>
      <c r="Q235" s="79" t="s">
        <v>552</v>
      </c>
      <c r="R235" s="79"/>
      <c r="S235" s="79"/>
      <c r="T235" s="79"/>
      <c r="U235" s="79"/>
      <c r="V235" s="83" t="s">
        <v>961</v>
      </c>
      <c r="W235" s="81">
        <v>43487.42753472222</v>
      </c>
      <c r="X235" s="83" t="s">
        <v>1165</v>
      </c>
      <c r="Y235" s="79"/>
      <c r="Z235" s="79"/>
      <c r="AA235" s="85" t="s">
        <v>1413</v>
      </c>
      <c r="AB235" s="79"/>
      <c r="AC235" s="79" t="b">
        <v>0</v>
      </c>
      <c r="AD235" s="79">
        <v>0</v>
      </c>
      <c r="AE235" s="85" t="s">
        <v>1513</v>
      </c>
      <c r="AF235" s="79" t="b">
        <v>0</v>
      </c>
      <c r="AG235" s="79" t="s">
        <v>1517</v>
      </c>
      <c r="AH235" s="79"/>
      <c r="AI235" s="85" t="s">
        <v>1513</v>
      </c>
      <c r="AJ235" s="79" t="b">
        <v>0</v>
      </c>
      <c r="AK235" s="79">
        <v>7</v>
      </c>
      <c r="AL235" s="85" t="s">
        <v>1414</v>
      </c>
      <c r="AM235" s="79" t="s">
        <v>1532</v>
      </c>
      <c r="AN235" s="79" t="b">
        <v>0</v>
      </c>
      <c r="AO235" s="85" t="s">
        <v>1414</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7</v>
      </c>
      <c r="BC235" s="78" t="str">
        <f>REPLACE(INDEX(GroupVertices[Group],MATCH(Edges[[#This Row],[Vertex 2]],GroupVertices[Vertex],0)),1,1,"")</f>
        <v>7</v>
      </c>
      <c r="BD235" s="48">
        <v>0</v>
      </c>
      <c r="BE235" s="49">
        <v>0</v>
      </c>
      <c r="BF235" s="48">
        <v>0</v>
      </c>
      <c r="BG235" s="49">
        <v>0</v>
      </c>
      <c r="BH235" s="48">
        <v>0</v>
      </c>
      <c r="BI235" s="49">
        <v>0</v>
      </c>
      <c r="BJ235" s="48">
        <v>19</v>
      </c>
      <c r="BK235" s="49">
        <v>100</v>
      </c>
      <c r="BL235" s="48">
        <v>19</v>
      </c>
    </row>
    <row r="236" spans="1:64" ht="15">
      <c r="A236" s="64" t="s">
        <v>348</v>
      </c>
      <c r="B236" s="64" t="s">
        <v>451</v>
      </c>
      <c r="C236" s="65" t="s">
        <v>4635</v>
      </c>
      <c r="D236" s="66">
        <v>3</v>
      </c>
      <c r="E236" s="67" t="s">
        <v>132</v>
      </c>
      <c r="F236" s="68">
        <v>32</v>
      </c>
      <c r="G236" s="65"/>
      <c r="H236" s="69"/>
      <c r="I236" s="70"/>
      <c r="J236" s="70"/>
      <c r="K236" s="34" t="s">
        <v>65</v>
      </c>
      <c r="L236" s="77">
        <v>236</v>
      </c>
      <c r="M236" s="77"/>
      <c r="N236" s="72"/>
      <c r="O236" s="79" t="s">
        <v>485</v>
      </c>
      <c r="P236" s="81">
        <v>43486.49337962963</v>
      </c>
      <c r="Q236" s="79" t="s">
        <v>585</v>
      </c>
      <c r="R236" s="79"/>
      <c r="S236" s="79"/>
      <c r="T236" s="79" t="s">
        <v>782</v>
      </c>
      <c r="U236" s="83" t="s">
        <v>829</v>
      </c>
      <c r="V236" s="83" t="s">
        <v>829</v>
      </c>
      <c r="W236" s="81">
        <v>43486.49337962963</v>
      </c>
      <c r="X236" s="83" t="s">
        <v>1166</v>
      </c>
      <c r="Y236" s="79"/>
      <c r="Z236" s="79"/>
      <c r="AA236" s="85" t="s">
        <v>1414</v>
      </c>
      <c r="AB236" s="79"/>
      <c r="AC236" s="79" t="b">
        <v>0</v>
      </c>
      <c r="AD236" s="79">
        <v>12</v>
      </c>
      <c r="AE236" s="85" t="s">
        <v>1513</v>
      </c>
      <c r="AF236" s="79" t="b">
        <v>0</v>
      </c>
      <c r="AG236" s="79" t="s">
        <v>1517</v>
      </c>
      <c r="AH236" s="79"/>
      <c r="AI236" s="85" t="s">
        <v>1513</v>
      </c>
      <c r="AJ236" s="79" t="b">
        <v>0</v>
      </c>
      <c r="AK236" s="79">
        <v>7</v>
      </c>
      <c r="AL236" s="85" t="s">
        <v>1513</v>
      </c>
      <c r="AM236" s="79" t="s">
        <v>1532</v>
      </c>
      <c r="AN236" s="79" t="b">
        <v>0</v>
      </c>
      <c r="AO236" s="85" t="s">
        <v>1414</v>
      </c>
      <c r="AP236" s="79" t="s">
        <v>1550</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7</v>
      </c>
      <c r="BD236" s="48">
        <v>0</v>
      </c>
      <c r="BE236" s="49">
        <v>0</v>
      </c>
      <c r="BF236" s="48">
        <v>0</v>
      </c>
      <c r="BG236" s="49">
        <v>0</v>
      </c>
      <c r="BH236" s="48">
        <v>0</v>
      </c>
      <c r="BI236" s="49">
        <v>0</v>
      </c>
      <c r="BJ236" s="48">
        <v>20</v>
      </c>
      <c r="BK236" s="49">
        <v>100</v>
      </c>
      <c r="BL236" s="48">
        <v>20</v>
      </c>
    </row>
    <row r="237" spans="1:64" ht="15">
      <c r="A237" s="64" t="s">
        <v>233</v>
      </c>
      <c r="B237" s="64" t="s">
        <v>348</v>
      </c>
      <c r="C237" s="65" t="s">
        <v>4635</v>
      </c>
      <c r="D237" s="66">
        <v>3</v>
      </c>
      <c r="E237" s="67" t="s">
        <v>132</v>
      </c>
      <c r="F237" s="68">
        <v>32</v>
      </c>
      <c r="G237" s="65"/>
      <c r="H237" s="69"/>
      <c r="I237" s="70"/>
      <c r="J237" s="70"/>
      <c r="K237" s="34" t="s">
        <v>66</v>
      </c>
      <c r="L237" s="77">
        <v>237</v>
      </c>
      <c r="M237" s="77"/>
      <c r="N237" s="72"/>
      <c r="O237" s="79" t="s">
        <v>485</v>
      </c>
      <c r="P237" s="81">
        <v>43487.42753472222</v>
      </c>
      <c r="Q237" s="79" t="s">
        <v>552</v>
      </c>
      <c r="R237" s="79"/>
      <c r="S237" s="79"/>
      <c r="T237" s="79"/>
      <c r="U237" s="79"/>
      <c r="V237" s="83" t="s">
        <v>961</v>
      </c>
      <c r="W237" s="81">
        <v>43487.42753472222</v>
      </c>
      <c r="X237" s="83" t="s">
        <v>1165</v>
      </c>
      <c r="Y237" s="79"/>
      <c r="Z237" s="79"/>
      <c r="AA237" s="85" t="s">
        <v>1413</v>
      </c>
      <c r="AB237" s="79"/>
      <c r="AC237" s="79" t="b">
        <v>0</v>
      </c>
      <c r="AD237" s="79">
        <v>0</v>
      </c>
      <c r="AE237" s="85" t="s">
        <v>1513</v>
      </c>
      <c r="AF237" s="79" t="b">
        <v>0</v>
      </c>
      <c r="AG237" s="79" t="s">
        <v>1517</v>
      </c>
      <c r="AH237" s="79"/>
      <c r="AI237" s="85" t="s">
        <v>1513</v>
      </c>
      <c r="AJ237" s="79" t="b">
        <v>0</v>
      </c>
      <c r="AK237" s="79">
        <v>7</v>
      </c>
      <c r="AL237" s="85" t="s">
        <v>1414</v>
      </c>
      <c r="AM237" s="79" t="s">
        <v>1532</v>
      </c>
      <c r="AN237" s="79" t="b">
        <v>0</v>
      </c>
      <c r="AO237" s="85" t="s">
        <v>1414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7</v>
      </c>
      <c r="BC237" s="78" t="str">
        <f>REPLACE(INDEX(GroupVertices[Group],MATCH(Edges[[#This Row],[Vertex 2]],GroupVertices[Vertex],0)),1,1,"")</f>
        <v>2</v>
      </c>
      <c r="BD237" s="48"/>
      <c r="BE237" s="49"/>
      <c r="BF237" s="48"/>
      <c r="BG237" s="49"/>
      <c r="BH237" s="48"/>
      <c r="BI237" s="49"/>
      <c r="BJ237" s="48"/>
      <c r="BK237" s="49"/>
      <c r="BL237" s="48"/>
    </row>
    <row r="238" spans="1:64" ht="15">
      <c r="A238" s="64" t="s">
        <v>348</v>
      </c>
      <c r="B238" s="64" t="s">
        <v>233</v>
      </c>
      <c r="C238" s="65" t="s">
        <v>4635</v>
      </c>
      <c r="D238" s="66">
        <v>3</v>
      </c>
      <c r="E238" s="67" t="s">
        <v>132</v>
      </c>
      <c r="F238" s="68">
        <v>32</v>
      </c>
      <c r="G238" s="65"/>
      <c r="H238" s="69"/>
      <c r="I238" s="70"/>
      <c r="J238" s="70"/>
      <c r="K238" s="34" t="s">
        <v>66</v>
      </c>
      <c r="L238" s="77">
        <v>238</v>
      </c>
      <c r="M238" s="77"/>
      <c r="N238" s="72"/>
      <c r="O238" s="79" t="s">
        <v>485</v>
      </c>
      <c r="P238" s="81">
        <v>43486.49337962963</v>
      </c>
      <c r="Q238" s="79" t="s">
        <v>585</v>
      </c>
      <c r="R238" s="79"/>
      <c r="S238" s="79"/>
      <c r="T238" s="79" t="s">
        <v>782</v>
      </c>
      <c r="U238" s="83" t="s">
        <v>829</v>
      </c>
      <c r="V238" s="83" t="s">
        <v>829</v>
      </c>
      <c r="W238" s="81">
        <v>43486.49337962963</v>
      </c>
      <c r="X238" s="83" t="s">
        <v>1166</v>
      </c>
      <c r="Y238" s="79"/>
      <c r="Z238" s="79"/>
      <c r="AA238" s="85" t="s">
        <v>1414</v>
      </c>
      <c r="AB238" s="79"/>
      <c r="AC238" s="79" t="b">
        <v>0</v>
      </c>
      <c r="AD238" s="79">
        <v>12</v>
      </c>
      <c r="AE238" s="85" t="s">
        <v>1513</v>
      </c>
      <c r="AF238" s="79" t="b">
        <v>0</v>
      </c>
      <c r="AG238" s="79" t="s">
        <v>1517</v>
      </c>
      <c r="AH238" s="79"/>
      <c r="AI238" s="85" t="s">
        <v>1513</v>
      </c>
      <c r="AJ238" s="79" t="b">
        <v>0</v>
      </c>
      <c r="AK238" s="79">
        <v>7</v>
      </c>
      <c r="AL238" s="85" t="s">
        <v>1513</v>
      </c>
      <c r="AM238" s="79" t="s">
        <v>1532</v>
      </c>
      <c r="AN238" s="79" t="b">
        <v>0</v>
      </c>
      <c r="AO238" s="85" t="s">
        <v>1414</v>
      </c>
      <c r="AP238" s="79" t="s">
        <v>1550</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7</v>
      </c>
      <c r="BD238" s="48"/>
      <c r="BE238" s="49"/>
      <c r="BF238" s="48"/>
      <c r="BG238" s="49"/>
      <c r="BH238" s="48"/>
      <c r="BI238" s="49"/>
      <c r="BJ238" s="48"/>
      <c r="BK238" s="49"/>
      <c r="BL238" s="48"/>
    </row>
    <row r="239" spans="1:64" ht="15">
      <c r="A239" s="64" t="s">
        <v>348</v>
      </c>
      <c r="B239" s="64" t="s">
        <v>470</v>
      </c>
      <c r="C239" s="65" t="s">
        <v>4635</v>
      </c>
      <c r="D239" s="66">
        <v>3</v>
      </c>
      <c r="E239" s="67" t="s">
        <v>132</v>
      </c>
      <c r="F239" s="68">
        <v>32</v>
      </c>
      <c r="G239" s="65"/>
      <c r="H239" s="69"/>
      <c r="I239" s="70"/>
      <c r="J239" s="70"/>
      <c r="K239" s="34" t="s">
        <v>65</v>
      </c>
      <c r="L239" s="77">
        <v>239</v>
      </c>
      <c r="M239" s="77"/>
      <c r="N239" s="72"/>
      <c r="O239" s="79" t="s">
        <v>485</v>
      </c>
      <c r="P239" s="81">
        <v>43486.433969907404</v>
      </c>
      <c r="Q239" s="79" t="s">
        <v>586</v>
      </c>
      <c r="R239" s="79"/>
      <c r="S239" s="79"/>
      <c r="T239" s="79" t="s">
        <v>783</v>
      </c>
      <c r="U239" s="83" t="s">
        <v>830</v>
      </c>
      <c r="V239" s="83" t="s">
        <v>830</v>
      </c>
      <c r="W239" s="81">
        <v>43486.433969907404</v>
      </c>
      <c r="X239" s="83" t="s">
        <v>1167</v>
      </c>
      <c r="Y239" s="79"/>
      <c r="Z239" s="79"/>
      <c r="AA239" s="85" t="s">
        <v>1415</v>
      </c>
      <c r="AB239" s="79"/>
      <c r="AC239" s="79" t="b">
        <v>0</v>
      </c>
      <c r="AD239" s="79">
        <v>3</v>
      </c>
      <c r="AE239" s="85" t="s">
        <v>1513</v>
      </c>
      <c r="AF239" s="79" t="b">
        <v>0</v>
      </c>
      <c r="AG239" s="79" t="s">
        <v>1517</v>
      </c>
      <c r="AH239" s="79"/>
      <c r="AI239" s="85" t="s">
        <v>1513</v>
      </c>
      <c r="AJ239" s="79" t="b">
        <v>0</v>
      </c>
      <c r="AK239" s="79">
        <v>3</v>
      </c>
      <c r="AL239" s="85" t="s">
        <v>1513</v>
      </c>
      <c r="AM239" s="79" t="s">
        <v>1532</v>
      </c>
      <c r="AN239" s="79" t="b">
        <v>0</v>
      </c>
      <c r="AO239" s="85" t="s">
        <v>1415</v>
      </c>
      <c r="AP239" s="79" t="s">
        <v>1550</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348</v>
      </c>
      <c r="B240" s="64" t="s">
        <v>471</v>
      </c>
      <c r="C240" s="65" t="s">
        <v>4635</v>
      </c>
      <c r="D240" s="66">
        <v>3</v>
      </c>
      <c r="E240" s="67" t="s">
        <v>132</v>
      </c>
      <c r="F240" s="68">
        <v>32</v>
      </c>
      <c r="G240" s="65"/>
      <c r="H240" s="69"/>
      <c r="I240" s="70"/>
      <c r="J240" s="70"/>
      <c r="K240" s="34" t="s">
        <v>65</v>
      </c>
      <c r="L240" s="77">
        <v>240</v>
      </c>
      <c r="M240" s="77"/>
      <c r="N240" s="72"/>
      <c r="O240" s="79" t="s">
        <v>485</v>
      </c>
      <c r="P240" s="81">
        <v>43486.433969907404</v>
      </c>
      <c r="Q240" s="79" t="s">
        <v>586</v>
      </c>
      <c r="R240" s="79"/>
      <c r="S240" s="79"/>
      <c r="T240" s="79" t="s">
        <v>783</v>
      </c>
      <c r="U240" s="83" t="s">
        <v>830</v>
      </c>
      <c r="V240" s="83" t="s">
        <v>830</v>
      </c>
      <c r="W240" s="81">
        <v>43486.433969907404</v>
      </c>
      <c r="X240" s="83" t="s">
        <v>1167</v>
      </c>
      <c r="Y240" s="79"/>
      <c r="Z240" s="79"/>
      <c r="AA240" s="85" t="s">
        <v>1415</v>
      </c>
      <c r="AB240" s="79"/>
      <c r="AC240" s="79" t="b">
        <v>0</v>
      </c>
      <c r="AD240" s="79">
        <v>3</v>
      </c>
      <c r="AE240" s="85" t="s">
        <v>1513</v>
      </c>
      <c r="AF240" s="79" t="b">
        <v>0</v>
      </c>
      <c r="AG240" s="79" t="s">
        <v>1517</v>
      </c>
      <c r="AH240" s="79"/>
      <c r="AI240" s="85" t="s">
        <v>1513</v>
      </c>
      <c r="AJ240" s="79" t="b">
        <v>0</v>
      </c>
      <c r="AK240" s="79">
        <v>3</v>
      </c>
      <c r="AL240" s="85" t="s">
        <v>1513</v>
      </c>
      <c r="AM240" s="79" t="s">
        <v>1532</v>
      </c>
      <c r="AN240" s="79" t="b">
        <v>0</v>
      </c>
      <c r="AO240" s="85" t="s">
        <v>1415</v>
      </c>
      <c r="AP240" s="79" t="s">
        <v>1550</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4</v>
      </c>
      <c r="BE240" s="49">
        <v>14.285714285714286</v>
      </c>
      <c r="BF240" s="48">
        <v>0</v>
      </c>
      <c r="BG240" s="49">
        <v>0</v>
      </c>
      <c r="BH240" s="48">
        <v>0</v>
      </c>
      <c r="BI240" s="49">
        <v>0</v>
      </c>
      <c r="BJ240" s="48">
        <v>24</v>
      </c>
      <c r="BK240" s="49">
        <v>85.71428571428571</v>
      </c>
      <c r="BL240" s="48">
        <v>28</v>
      </c>
    </row>
    <row r="241" spans="1:64" ht="15">
      <c r="A241" s="64" t="s">
        <v>348</v>
      </c>
      <c r="B241" s="64" t="s">
        <v>436</v>
      </c>
      <c r="C241" s="65" t="s">
        <v>4636</v>
      </c>
      <c r="D241" s="66">
        <v>10</v>
      </c>
      <c r="E241" s="67" t="s">
        <v>136</v>
      </c>
      <c r="F241" s="68">
        <v>28.75</v>
      </c>
      <c r="G241" s="65"/>
      <c r="H241" s="69"/>
      <c r="I241" s="70"/>
      <c r="J241" s="70"/>
      <c r="K241" s="34" t="s">
        <v>65</v>
      </c>
      <c r="L241" s="77">
        <v>241</v>
      </c>
      <c r="M241" s="77"/>
      <c r="N241" s="72"/>
      <c r="O241" s="79" t="s">
        <v>485</v>
      </c>
      <c r="P241" s="81">
        <v>43486.34607638889</v>
      </c>
      <c r="Q241" s="79" t="s">
        <v>587</v>
      </c>
      <c r="R241" s="83" t="s">
        <v>661</v>
      </c>
      <c r="S241" s="79" t="s">
        <v>713</v>
      </c>
      <c r="T241" s="79" t="s">
        <v>738</v>
      </c>
      <c r="U241" s="83" t="s">
        <v>831</v>
      </c>
      <c r="V241" s="83" t="s">
        <v>831</v>
      </c>
      <c r="W241" s="81">
        <v>43486.34607638889</v>
      </c>
      <c r="X241" s="83" t="s">
        <v>1168</v>
      </c>
      <c r="Y241" s="79"/>
      <c r="Z241" s="79"/>
      <c r="AA241" s="85" t="s">
        <v>1416</v>
      </c>
      <c r="AB241" s="79"/>
      <c r="AC241" s="79" t="b">
        <v>0</v>
      </c>
      <c r="AD241" s="79">
        <v>17</v>
      </c>
      <c r="AE241" s="85" t="s">
        <v>1513</v>
      </c>
      <c r="AF241" s="79" t="b">
        <v>0</v>
      </c>
      <c r="AG241" s="79" t="s">
        <v>1517</v>
      </c>
      <c r="AH241" s="79"/>
      <c r="AI241" s="85" t="s">
        <v>1513</v>
      </c>
      <c r="AJ241" s="79" t="b">
        <v>0</v>
      </c>
      <c r="AK241" s="79">
        <v>10</v>
      </c>
      <c r="AL241" s="85" t="s">
        <v>1513</v>
      </c>
      <c r="AM241" s="79" t="s">
        <v>1531</v>
      </c>
      <c r="AN241" s="79" t="b">
        <v>0</v>
      </c>
      <c r="AO241" s="85" t="s">
        <v>1416</v>
      </c>
      <c r="AP241" s="79" t="s">
        <v>1550</v>
      </c>
      <c r="AQ241" s="79">
        <v>0</v>
      </c>
      <c r="AR241" s="79">
        <v>0</v>
      </c>
      <c r="AS241" s="79"/>
      <c r="AT241" s="79"/>
      <c r="AU241" s="79"/>
      <c r="AV241" s="79"/>
      <c r="AW241" s="79"/>
      <c r="AX241" s="79"/>
      <c r="AY241" s="79"/>
      <c r="AZ241" s="79"/>
      <c r="BA241">
        <v>2</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10</v>
      </c>
      <c r="BK241" s="49">
        <v>100</v>
      </c>
      <c r="BL241" s="48">
        <v>10</v>
      </c>
    </row>
    <row r="242" spans="1:64" ht="15">
      <c r="A242" s="64" t="s">
        <v>348</v>
      </c>
      <c r="B242" s="64" t="s">
        <v>436</v>
      </c>
      <c r="C242" s="65" t="s">
        <v>4636</v>
      </c>
      <c r="D242" s="66">
        <v>10</v>
      </c>
      <c r="E242" s="67" t="s">
        <v>136</v>
      </c>
      <c r="F242" s="68">
        <v>28.75</v>
      </c>
      <c r="G242" s="65"/>
      <c r="H242" s="69"/>
      <c r="I242" s="70"/>
      <c r="J242" s="70"/>
      <c r="K242" s="34" t="s">
        <v>65</v>
      </c>
      <c r="L242" s="77">
        <v>242</v>
      </c>
      <c r="M242" s="77"/>
      <c r="N242" s="72"/>
      <c r="O242" s="79" t="s">
        <v>485</v>
      </c>
      <c r="P242" s="81">
        <v>43486.342141203706</v>
      </c>
      <c r="Q242" s="79" t="s">
        <v>588</v>
      </c>
      <c r="R242" s="79"/>
      <c r="S242" s="79"/>
      <c r="T242" s="79" t="s">
        <v>738</v>
      </c>
      <c r="U242" s="83" t="s">
        <v>832</v>
      </c>
      <c r="V242" s="83" t="s">
        <v>832</v>
      </c>
      <c r="W242" s="81">
        <v>43486.342141203706</v>
      </c>
      <c r="X242" s="83" t="s">
        <v>1169</v>
      </c>
      <c r="Y242" s="79"/>
      <c r="Z242" s="79"/>
      <c r="AA242" s="85" t="s">
        <v>1417</v>
      </c>
      <c r="AB242" s="79"/>
      <c r="AC242" s="79" t="b">
        <v>0</v>
      </c>
      <c r="AD242" s="79">
        <v>30</v>
      </c>
      <c r="AE242" s="85" t="s">
        <v>1513</v>
      </c>
      <c r="AF242" s="79" t="b">
        <v>0</v>
      </c>
      <c r="AG242" s="79" t="s">
        <v>1517</v>
      </c>
      <c r="AH242" s="79"/>
      <c r="AI242" s="85" t="s">
        <v>1513</v>
      </c>
      <c r="AJ242" s="79" t="b">
        <v>0</v>
      </c>
      <c r="AK242" s="79">
        <v>8</v>
      </c>
      <c r="AL242" s="85" t="s">
        <v>1513</v>
      </c>
      <c r="AM242" s="79" t="s">
        <v>1531</v>
      </c>
      <c r="AN242" s="79" t="b">
        <v>0</v>
      </c>
      <c r="AO242" s="85" t="s">
        <v>1417</v>
      </c>
      <c r="AP242" s="79" t="s">
        <v>1550</v>
      </c>
      <c r="AQ242" s="79">
        <v>0</v>
      </c>
      <c r="AR242" s="79">
        <v>0</v>
      </c>
      <c r="AS242" s="79"/>
      <c r="AT242" s="79"/>
      <c r="AU242" s="79"/>
      <c r="AV242" s="79"/>
      <c r="AW242" s="79"/>
      <c r="AX242" s="79"/>
      <c r="AY242" s="79"/>
      <c r="AZ242" s="79"/>
      <c r="BA242">
        <v>2</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348</v>
      </c>
      <c r="B243" s="64" t="s">
        <v>452</v>
      </c>
      <c r="C243" s="65" t="s">
        <v>4635</v>
      </c>
      <c r="D243" s="66">
        <v>3</v>
      </c>
      <c r="E243" s="67" t="s">
        <v>132</v>
      </c>
      <c r="F243" s="68">
        <v>32</v>
      </c>
      <c r="G243" s="65"/>
      <c r="H243" s="69"/>
      <c r="I243" s="70"/>
      <c r="J243" s="70"/>
      <c r="K243" s="34" t="s">
        <v>65</v>
      </c>
      <c r="L243" s="77">
        <v>243</v>
      </c>
      <c r="M243" s="77"/>
      <c r="N243" s="72"/>
      <c r="O243" s="79" t="s">
        <v>485</v>
      </c>
      <c r="P243" s="81">
        <v>43486.342141203706</v>
      </c>
      <c r="Q243" s="79" t="s">
        <v>588</v>
      </c>
      <c r="R243" s="79"/>
      <c r="S243" s="79"/>
      <c r="T243" s="79" t="s">
        <v>738</v>
      </c>
      <c r="U243" s="83" t="s">
        <v>832</v>
      </c>
      <c r="V243" s="83" t="s">
        <v>832</v>
      </c>
      <c r="W243" s="81">
        <v>43486.342141203706</v>
      </c>
      <c r="X243" s="83" t="s">
        <v>1169</v>
      </c>
      <c r="Y243" s="79"/>
      <c r="Z243" s="79"/>
      <c r="AA243" s="85" t="s">
        <v>1417</v>
      </c>
      <c r="AB243" s="79"/>
      <c r="AC243" s="79" t="b">
        <v>0</v>
      </c>
      <c r="AD243" s="79">
        <v>30</v>
      </c>
      <c r="AE243" s="85" t="s">
        <v>1513</v>
      </c>
      <c r="AF243" s="79" t="b">
        <v>0</v>
      </c>
      <c r="AG243" s="79" t="s">
        <v>1517</v>
      </c>
      <c r="AH243" s="79"/>
      <c r="AI243" s="85" t="s">
        <v>1513</v>
      </c>
      <c r="AJ243" s="79" t="b">
        <v>0</v>
      </c>
      <c r="AK243" s="79">
        <v>8</v>
      </c>
      <c r="AL243" s="85" t="s">
        <v>1513</v>
      </c>
      <c r="AM243" s="79" t="s">
        <v>1531</v>
      </c>
      <c r="AN243" s="79" t="b">
        <v>0</v>
      </c>
      <c r="AO243" s="85" t="s">
        <v>1417</v>
      </c>
      <c r="AP243" s="79" t="s">
        <v>1550</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18</v>
      </c>
      <c r="BK243" s="49">
        <v>100</v>
      </c>
      <c r="BL243" s="48">
        <v>18</v>
      </c>
    </row>
    <row r="244" spans="1:64" ht="15">
      <c r="A244" s="64" t="s">
        <v>348</v>
      </c>
      <c r="B244" s="64" t="s">
        <v>453</v>
      </c>
      <c r="C244" s="65" t="s">
        <v>4635</v>
      </c>
      <c r="D244" s="66">
        <v>3</v>
      </c>
      <c r="E244" s="67" t="s">
        <v>132</v>
      </c>
      <c r="F244" s="68">
        <v>32</v>
      </c>
      <c r="G244" s="65"/>
      <c r="H244" s="69"/>
      <c r="I244" s="70"/>
      <c r="J244" s="70"/>
      <c r="K244" s="34" t="s">
        <v>65</v>
      </c>
      <c r="L244" s="77">
        <v>244</v>
      </c>
      <c r="M244" s="77"/>
      <c r="N244" s="72"/>
      <c r="O244" s="79" t="s">
        <v>485</v>
      </c>
      <c r="P244" s="81">
        <v>43486.36682870371</v>
      </c>
      <c r="Q244" s="79" t="s">
        <v>589</v>
      </c>
      <c r="R244" s="79"/>
      <c r="S244" s="79"/>
      <c r="T244" s="79" t="s">
        <v>738</v>
      </c>
      <c r="U244" s="83" t="s">
        <v>821</v>
      </c>
      <c r="V244" s="83" t="s">
        <v>821</v>
      </c>
      <c r="W244" s="81">
        <v>43486.36682870371</v>
      </c>
      <c r="X244" s="83" t="s">
        <v>1170</v>
      </c>
      <c r="Y244" s="79"/>
      <c r="Z244" s="79"/>
      <c r="AA244" s="85" t="s">
        <v>1418</v>
      </c>
      <c r="AB244" s="79"/>
      <c r="AC244" s="79" t="b">
        <v>0</v>
      </c>
      <c r="AD244" s="79">
        <v>9</v>
      </c>
      <c r="AE244" s="85" t="s">
        <v>1513</v>
      </c>
      <c r="AF244" s="79" t="b">
        <v>0</v>
      </c>
      <c r="AG244" s="79" t="s">
        <v>1517</v>
      </c>
      <c r="AH244" s="79"/>
      <c r="AI244" s="85" t="s">
        <v>1513</v>
      </c>
      <c r="AJ244" s="79" t="b">
        <v>0</v>
      </c>
      <c r="AK244" s="79">
        <v>9</v>
      </c>
      <c r="AL244" s="85" t="s">
        <v>1513</v>
      </c>
      <c r="AM244" s="79" t="s">
        <v>1531</v>
      </c>
      <c r="AN244" s="79" t="b">
        <v>0</v>
      </c>
      <c r="AO244" s="85" t="s">
        <v>1418</v>
      </c>
      <c r="AP244" s="79" t="s">
        <v>1550</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348</v>
      </c>
      <c r="B245" s="64" t="s">
        <v>454</v>
      </c>
      <c r="C245" s="65" t="s">
        <v>4635</v>
      </c>
      <c r="D245" s="66">
        <v>3</v>
      </c>
      <c r="E245" s="67" t="s">
        <v>132</v>
      </c>
      <c r="F245" s="68">
        <v>32</v>
      </c>
      <c r="G245" s="65"/>
      <c r="H245" s="69"/>
      <c r="I245" s="70"/>
      <c r="J245" s="70"/>
      <c r="K245" s="34" t="s">
        <v>65</v>
      </c>
      <c r="L245" s="77">
        <v>245</v>
      </c>
      <c r="M245" s="77"/>
      <c r="N245" s="72"/>
      <c r="O245" s="79" t="s">
        <v>485</v>
      </c>
      <c r="P245" s="81">
        <v>43486.36682870371</v>
      </c>
      <c r="Q245" s="79" t="s">
        <v>589</v>
      </c>
      <c r="R245" s="79"/>
      <c r="S245" s="79"/>
      <c r="T245" s="79" t="s">
        <v>738</v>
      </c>
      <c r="U245" s="83" t="s">
        <v>821</v>
      </c>
      <c r="V245" s="83" t="s">
        <v>821</v>
      </c>
      <c r="W245" s="81">
        <v>43486.36682870371</v>
      </c>
      <c r="X245" s="83" t="s">
        <v>1170</v>
      </c>
      <c r="Y245" s="79"/>
      <c r="Z245" s="79"/>
      <c r="AA245" s="85" t="s">
        <v>1418</v>
      </c>
      <c r="AB245" s="79"/>
      <c r="AC245" s="79" t="b">
        <v>0</v>
      </c>
      <c r="AD245" s="79">
        <v>9</v>
      </c>
      <c r="AE245" s="85" t="s">
        <v>1513</v>
      </c>
      <c r="AF245" s="79" t="b">
        <v>0</v>
      </c>
      <c r="AG245" s="79" t="s">
        <v>1517</v>
      </c>
      <c r="AH245" s="79"/>
      <c r="AI245" s="85" t="s">
        <v>1513</v>
      </c>
      <c r="AJ245" s="79" t="b">
        <v>0</v>
      </c>
      <c r="AK245" s="79">
        <v>9</v>
      </c>
      <c r="AL245" s="85" t="s">
        <v>1513</v>
      </c>
      <c r="AM245" s="79" t="s">
        <v>1531</v>
      </c>
      <c r="AN245" s="79" t="b">
        <v>0</v>
      </c>
      <c r="AO245" s="85" t="s">
        <v>1418</v>
      </c>
      <c r="AP245" s="79" t="s">
        <v>1550</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v>2</v>
      </c>
      <c r="BE245" s="49">
        <v>20</v>
      </c>
      <c r="BF245" s="48">
        <v>0</v>
      </c>
      <c r="BG245" s="49">
        <v>0</v>
      </c>
      <c r="BH245" s="48">
        <v>0</v>
      </c>
      <c r="BI245" s="49">
        <v>0</v>
      </c>
      <c r="BJ245" s="48">
        <v>8</v>
      </c>
      <c r="BK245" s="49">
        <v>80</v>
      </c>
      <c r="BL245" s="48">
        <v>10</v>
      </c>
    </row>
    <row r="246" spans="1:64" ht="15">
      <c r="A246" s="64" t="s">
        <v>348</v>
      </c>
      <c r="B246" s="64" t="s">
        <v>472</v>
      </c>
      <c r="C246" s="65" t="s">
        <v>4635</v>
      </c>
      <c r="D246" s="66">
        <v>3</v>
      </c>
      <c r="E246" s="67" t="s">
        <v>132</v>
      </c>
      <c r="F246" s="68">
        <v>32</v>
      </c>
      <c r="G246" s="65"/>
      <c r="H246" s="69"/>
      <c r="I246" s="70"/>
      <c r="J246" s="70"/>
      <c r="K246" s="34" t="s">
        <v>65</v>
      </c>
      <c r="L246" s="77">
        <v>246</v>
      </c>
      <c r="M246" s="77"/>
      <c r="N246" s="72"/>
      <c r="O246" s="79" t="s">
        <v>485</v>
      </c>
      <c r="P246" s="81">
        <v>43485.665659722225</v>
      </c>
      <c r="Q246" s="79" t="s">
        <v>590</v>
      </c>
      <c r="R246" s="79"/>
      <c r="S246" s="79"/>
      <c r="T246" s="79" t="s">
        <v>738</v>
      </c>
      <c r="U246" s="83" t="s">
        <v>833</v>
      </c>
      <c r="V246" s="83" t="s">
        <v>833</v>
      </c>
      <c r="W246" s="81">
        <v>43485.665659722225</v>
      </c>
      <c r="X246" s="83" t="s">
        <v>1171</v>
      </c>
      <c r="Y246" s="79"/>
      <c r="Z246" s="79"/>
      <c r="AA246" s="85" t="s">
        <v>1419</v>
      </c>
      <c r="AB246" s="79"/>
      <c r="AC246" s="79" t="b">
        <v>0</v>
      </c>
      <c r="AD246" s="79">
        <v>7</v>
      </c>
      <c r="AE246" s="85" t="s">
        <v>1513</v>
      </c>
      <c r="AF246" s="79" t="b">
        <v>0</v>
      </c>
      <c r="AG246" s="79" t="s">
        <v>1517</v>
      </c>
      <c r="AH246" s="79"/>
      <c r="AI246" s="85" t="s">
        <v>1513</v>
      </c>
      <c r="AJ246" s="79" t="b">
        <v>0</v>
      </c>
      <c r="AK246" s="79">
        <v>5</v>
      </c>
      <c r="AL246" s="85" t="s">
        <v>1513</v>
      </c>
      <c r="AM246" s="79" t="s">
        <v>1529</v>
      </c>
      <c r="AN246" s="79" t="b">
        <v>0</v>
      </c>
      <c r="AO246" s="85" t="s">
        <v>1419</v>
      </c>
      <c r="AP246" s="79" t="s">
        <v>1550</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349</v>
      </c>
      <c r="B247" s="64" t="s">
        <v>473</v>
      </c>
      <c r="C247" s="65" t="s">
        <v>4635</v>
      </c>
      <c r="D247" s="66">
        <v>3</v>
      </c>
      <c r="E247" s="67" t="s">
        <v>132</v>
      </c>
      <c r="F247" s="68">
        <v>32</v>
      </c>
      <c r="G247" s="65"/>
      <c r="H247" s="69"/>
      <c r="I247" s="70"/>
      <c r="J247" s="70"/>
      <c r="K247" s="34" t="s">
        <v>65</v>
      </c>
      <c r="L247" s="77">
        <v>247</v>
      </c>
      <c r="M247" s="77"/>
      <c r="N247" s="72"/>
      <c r="O247" s="79" t="s">
        <v>485</v>
      </c>
      <c r="P247" s="81">
        <v>43486.39283564815</v>
      </c>
      <c r="Q247" s="79" t="s">
        <v>591</v>
      </c>
      <c r="R247" s="79"/>
      <c r="S247" s="79"/>
      <c r="T247" s="79" t="s">
        <v>738</v>
      </c>
      <c r="U247" s="83" t="s">
        <v>834</v>
      </c>
      <c r="V247" s="83" t="s">
        <v>834</v>
      </c>
      <c r="W247" s="81">
        <v>43486.39283564815</v>
      </c>
      <c r="X247" s="83" t="s">
        <v>1172</v>
      </c>
      <c r="Y247" s="79"/>
      <c r="Z247" s="79"/>
      <c r="AA247" s="85" t="s">
        <v>1420</v>
      </c>
      <c r="AB247" s="79"/>
      <c r="AC247" s="79" t="b">
        <v>0</v>
      </c>
      <c r="AD247" s="79">
        <v>3</v>
      </c>
      <c r="AE247" s="85" t="s">
        <v>1513</v>
      </c>
      <c r="AF247" s="79" t="b">
        <v>0</v>
      </c>
      <c r="AG247" s="79" t="s">
        <v>1517</v>
      </c>
      <c r="AH247" s="79"/>
      <c r="AI247" s="85" t="s">
        <v>1513</v>
      </c>
      <c r="AJ247" s="79" t="b">
        <v>0</v>
      </c>
      <c r="AK247" s="79">
        <v>2</v>
      </c>
      <c r="AL247" s="85" t="s">
        <v>1513</v>
      </c>
      <c r="AM247" s="79" t="s">
        <v>1532</v>
      </c>
      <c r="AN247" s="79" t="b">
        <v>0</v>
      </c>
      <c r="AO247" s="85" t="s">
        <v>1420</v>
      </c>
      <c r="AP247" s="79" t="s">
        <v>1550</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v>4</v>
      </c>
      <c r="BE247" s="49">
        <v>8.51063829787234</v>
      </c>
      <c r="BF247" s="48">
        <v>1</v>
      </c>
      <c r="BG247" s="49">
        <v>2.127659574468085</v>
      </c>
      <c r="BH247" s="48">
        <v>0</v>
      </c>
      <c r="BI247" s="49">
        <v>0</v>
      </c>
      <c r="BJ247" s="48">
        <v>42</v>
      </c>
      <c r="BK247" s="49">
        <v>89.36170212765957</v>
      </c>
      <c r="BL247" s="48">
        <v>47</v>
      </c>
    </row>
    <row r="248" spans="1:64" ht="15">
      <c r="A248" s="64" t="s">
        <v>348</v>
      </c>
      <c r="B248" s="64" t="s">
        <v>473</v>
      </c>
      <c r="C248" s="65" t="s">
        <v>4635</v>
      </c>
      <c r="D248" s="66">
        <v>3</v>
      </c>
      <c r="E248" s="67" t="s">
        <v>132</v>
      </c>
      <c r="F248" s="68">
        <v>32</v>
      </c>
      <c r="G248" s="65"/>
      <c r="H248" s="69"/>
      <c r="I248" s="70"/>
      <c r="J248" s="70"/>
      <c r="K248" s="34" t="s">
        <v>65</v>
      </c>
      <c r="L248" s="77">
        <v>248</v>
      </c>
      <c r="M248" s="77"/>
      <c r="N248" s="72"/>
      <c r="O248" s="79" t="s">
        <v>485</v>
      </c>
      <c r="P248" s="81">
        <v>43487.48559027778</v>
      </c>
      <c r="Q248" s="79" t="s">
        <v>592</v>
      </c>
      <c r="R248" s="79"/>
      <c r="S248" s="79"/>
      <c r="T248" s="79" t="s">
        <v>738</v>
      </c>
      <c r="U248" s="79"/>
      <c r="V248" s="83" t="s">
        <v>962</v>
      </c>
      <c r="W248" s="81">
        <v>43487.48559027778</v>
      </c>
      <c r="X248" s="83" t="s">
        <v>1173</v>
      </c>
      <c r="Y248" s="79"/>
      <c r="Z248" s="79"/>
      <c r="AA248" s="85" t="s">
        <v>1421</v>
      </c>
      <c r="AB248" s="79"/>
      <c r="AC248" s="79" t="b">
        <v>0</v>
      </c>
      <c r="AD248" s="79">
        <v>0</v>
      </c>
      <c r="AE248" s="85" t="s">
        <v>1513</v>
      </c>
      <c r="AF248" s="79" t="b">
        <v>0</v>
      </c>
      <c r="AG248" s="79" t="s">
        <v>1517</v>
      </c>
      <c r="AH248" s="79"/>
      <c r="AI248" s="85" t="s">
        <v>1513</v>
      </c>
      <c r="AJ248" s="79" t="b">
        <v>0</v>
      </c>
      <c r="AK248" s="79">
        <v>2</v>
      </c>
      <c r="AL248" s="85" t="s">
        <v>1420</v>
      </c>
      <c r="AM248" s="79" t="s">
        <v>1532</v>
      </c>
      <c r="AN248" s="79" t="b">
        <v>0</v>
      </c>
      <c r="AO248" s="85" t="s">
        <v>1420</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v>1</v>
      </c>
      <c r="BE248" s="49">
        <v>4.166666666666667</v>
      </c>
      <c r="BF248" s="48">
        <v>1</v>
      </c>
      <c r="BG248" s="49">
        <v>4.166666666666667</v>
      </c>
      <c r="BH248" s="48">
        <v>0</v>
      </c>
      <c r="BI248" s="49">
        <v>0</v>
      </c>
      <c r="BJ248" s="48">
        <v>22</v>
      </c>
      <c r="BK248" s="49">
        <v>91.66666666666667</v>
      </c>
      <c r="BL248" s="48">
        <v>24</v>
      </c>
    </row>
    <row r="249" spans="1:64" ht="15">
      <c r="A249" s="64" t="s">
        <v>348</v>
      </c>
      <c r="B249" s="64" t="s">
        <v>349</v>
      </c>
      <c r="C249" s="65" t="s">
        <v>4635</v>
      </c>
      <c r="D249" s="66">
        <v>3</v>
      </c>
      <c r="E249" s="67" t="s">
        <v>132</v>
      </c>
      <c r="F249" s="68">
        <v>32</v>
      </c>
      <c r="G249" s="65"/>
      <c r="H249" s="69"/>
      <c r="I249" s="70"/>
      <c r="J249" s="70"/>
      <c r="K249" s="34" t="s">
        <v>65</v>
      </c>
      <c r="L249" s="77">
        <v>249</v>
      </c>
      <c r="M249" s="77"/>
      <c r="N249" s="72"/>
      <c r="O249" s="79" t="s">
        <v>485</v>
      </c>
      <c r="P249" s="81">
        <v>43487.48559027778</v>
      </c>
      <c r="Q249" s="79" t="s">
        <v>592</v>
      </c>
      <c r="R249" s="79"/>
      <c r="S249" s="79"/>
      <c r="T249" s="79" t="s">
        <v>738</v>
      </c>
      <c r="U249" s="79"/>
      <c r="V249" s="83" t="s">
        <v>962</v>
      </c>
      <c r="W249" s="81">
        <v>43487.48559027778</v>
      </c>
      <c r="X249" s="83" t="s">
        <v>1173</v>
      </c>
      <c r="Y249" s="79"/>
      <c r="Z249" s="79"/>
      <c r="AA249" s="85" t="s">
        <v>1421</v>
      </c>
      <c r="AB249" s="79"/>
      <c r="AC249" s="79" t="b">
        <v>0</v>
      </c>
      <c r="AD249" s="79">
        <v>0</v>
      </c>
      <c r="AE249" s="85" t="s">
        <v>1513</v>
      </c>
      <c r="AF249" s="79" t="b">
        <v>0</v>
      </c>
      <c r="AG249" s="79" t="s">
        <v>1517</v>
      </c>
      <c r="AH249" s="79"/>
      <c r="AI249" s="85" t="s">
        <v>1513</v>
      </c>
      <c r="AJ249" s="79" t="b">
        <v>0</v>
      </c>
      <c r="AK249" s="79">
        <v>2</v>
      </c>
      <c r="AL249" s="85" t="s">
        <v>1420</v>
      </c>
      <c r="AM249" s="79" t="s">
        <v>1532</v>
      </c>
      <c r="AN249" s="79" t="b">
        <v>0</v>
      </c>
      <c r="AO249" s="85" t="s">
        <v>1420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213</v>
      </c>
      <c r="B250" s="64" t="s">
        <v>348</v>
      </c>
      <c r="C250" s="65" t="s">
        <v>4635</v>
      </c>
      <c r="D250" s="66">
        <v>3</v>
      </c>
      <c r="E250" s="67" t="s">
        <v>132</v>
      </c>
      <c r="F250" s="68">
        <v>32</v>
      </c>
      <c r="G250" s="65"/>
      <c r="H250" s="69"/>
      <c r="I250" s="70"/>
      <c r="J250" s="70"/>
      <c r="K250" s="34" t="s">
        <v>66</v>
      </c>
      <c r="L250" s="77">
        <v>250</v>
      </c>
      <c r="M250" s="77"/>
      <c r="N250" s="72"/>
      <c r="O250" s="79" t="s">
        <v>485</v>
      </c>
      <c r="P250" s="81">
        <v>43486.6568287037</v>
      </c>
      <c r="Q250" s="79" t="s">
        <v>488</v>
      </c>
      <c r="R250" s="83" t="s">
        <v>654</v>
      </c>
      <c r="S250" s="79" t="s">
        <v>707</v>
      </c>
      <c r="T250" s="79" t="s">
        <v>737</v>
      </c>
      <c r="U250" s="79"/>
      <c r="V250" s="83" t="s">
        <v>853</v>
      </c>
      <c r="W250" s="81">
        <v>43486.6568287037</v>
      </c>
      <c r="X250" s="83" t="s">
        <v>1017</v>
      </c>
      <c r="Y250" s="79"/>
      <c r="Z250" s="79"/>
      <c r="AA250" s="85" t="s">
        <v>1265</v>
      </c>
      <c r="AB250" s="79"/>
      <c r="AC250" s="79" t="b">
        <v>0</v>
      </c>
      <c r="AD250" s="79">
        <v>8</v>
      </c>
      <c r="AE250" s="85" t="s">
        <v>1513</v>
      </c>
      <c r="AF250" s="79" t="b">
        <v>0</v>
      </c>
      <c r="AG250" s="79" t="s">
        <v>1517</v>
      </c>
      <c r="AH250" s="79"/>
      <c r="AI250" s="85" t="s">
        <v>1513</v>
      </c>
      <c r="AJ250" s="79" t="b">
        <v>0</v>
      </c>
      <c r="AK250" s="79">
        <v>3</v>
      </c>
      <c r="AL250" s="85" t="s">
        <v>1513</v>
      </c>
      <c r="AM250" s="79" t="s">
        <v>1530</v>
      </c>
      <c r="AN250" s="79" t="b">
        <v>0</v>
      </c>
      <c r="AO250" s="85" t="s">
        <v>1265</v>
      </c>
      <c r="AP250" s="79" t="s">
        <v>1550</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2</v>
      </c>
      <c r="BE250" s="49">
        <v>6.666666666666667</v>
      </c>
      <c r="BF250" s="48">
        <v>0</v>
      </c>
      <c r="BG250" s="49">
        <v>0</v>
      </c>
      <c r="BH250" s="48">
        <v>0</v>
      </c>
      <c r="BI250" s="49">
        <v>0</v>
      </c>
      <c r="BJ250" s="48">
        <v>28</v>
      </c>
      <c r="BK250" s="49">
        <v>93.33333333333333</v>
      </c>
      <c r="BL250" s="48">
        <v>30</v>
      </c>
    </row>
    <row r="251" spans="1:64" ht="15">
      <c r="A251" s="64" t="s">
        <v>348</v>
      </c>
      <c r="B251" s="64" t="s">
        <v>213</v>
      </c>
      <c r="C251" s="65" t="s">
        <v>4635</v>
      </c>
      <c r="D251" s="66">
        <v>3</v>
      </c>
      <c r="E251" s="67" t="s">
        <v>132</v>
      </c>
      <c r="F251" s="68">
        <v>32</v>
      </c>
      <c r="G251" s="65"/>
      <c r="H251" s="69"/>
      <c r="I251" s="70"/>
      <c r="J251" s="70"/>
      <c r="K251" s="34" t="s">
        <v>66</v>
      </c>
      <c r="L251" s="77">
        <v>251</v>
      </c>
      <c r="M251" s="77"/>
      <c r="N251" s="72"/>
      <c r="O251" s="79" t="s">
        <v>485</v>
      </c>
      <c r="P251" s="81">
        <v>43487.64628472222</v>
      </c>
      <c r="Q251" s="79" t="s">
        <v>593</v>
      </c>
      <c r="R251" s="79"/>
      <c r="S251" s="79"/>
      <c r="T251" s="79" t="s">
        <v>784</v>
      </c>
      <c r="U251" s="79"/>
      <c r="V251" s="83" t="s">
        <v>962</v>
      </c>
      <c r="W251" s="81">
        <v>43487.64628472222</v>
      </c>
      <c r="X251" s="83" t="s">
        <v>1174</v>
      </c>
      <c r="Y251" s="79"/>
      <c r="Z251" s="79"/>
      <c r="AA251" s="85" t="s">
        <v>1422</v>
      </c>
      <c r="AB251" s="79"/>
      <c r="AC251" s="79" t="b">
        <v>0</v>
      </c>
      <c r="AD251" s="79">
        <v>0</v>
      </c>
      <c r="AE251" s="85" t="s">
        <v>1513</v>
      </c>
      <c r="AF251" s="79" t="b">
        <v>0</v>
      </c>
      <c r="AG251" s="79" t="s">
        <v>1517</v>
      </c>
      <c r="AH251" s="79"/>
      <c r="AI251" s="85" t="s">
        <v>1513</v>
      </c>
      <c r="AJ251" s="79" t="b">
        <v>0</v>
      </c>
      <c r="AK251" s="79">
        <v>3</v>
      </c>
      <c r="AL251" s="85" t="s">
        <v>1265</v>
      </c>
      <c r="AM251" s="79" t="s">
        <v>1532</v>
      </c>
      <c r="AN251" s="79" t="b">
        <v>0</v>
      </c>
      <c r="AO251" s="85" t="s">
        <v>1265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v>1</v>
      </c>
      <c r="BE251" s="49">
        <v>4.545454545454546</v>
      </c>
      <c r="BF251" s="48">
        <v>0</v>
      </c>
      <c r="BG251" s="49">
        <v>0</v>
      </c>
      <c r="BH251" s="48">
        <v>0</v>
      </c>
      <c r="BI251" s="49">
        <v>0</v>
      </c>
      <c r="BJ251" s="48">
        <v>21</v>
      </c>
      <c r="BK251" s="49">
        <v>95.45454545454545</v>
      </c>
      <c r="BL251" s="48">
        <v>22</v>
      </c>
    </row>
    <row r="252" spans="1:64" ht="15">
      <c r="A252" s="64" t="s">
        <v>350</v>
      </c>
      <c r="B252" s="64" t="s">
        <v>350</v>
      </c>
      <c r="C252" s="65" t="s">
        <v>4635</v>
      </c>
      <c r="D252" s="66">
        <v>3</v>
      </c>
      <c r="E252" s="67" t="s">
        <v>132</v>
      </c>
      <c r="F252" s="68">
        <v>32</v>
      </c>
      <c r="G252" s="65"/>
      <c r="H252" s="69"/>
      <c r="I252" s="70"/>
      <c r="J252" s="70"/>
      <c r="K252" s="34" t="s">
        <v>65</v>
      </c>
      <c r="L252" s="77">
        <v>252</v>
      </c>
      <c r="M252" s="77"/>
      <c r="N252" s="72"/>
      <c r="O252" s="79" t="s">
        <v>176</v>
      </c>
      <c r="P252" s="81">
        <v>43486.39572916667</v>
      </c>
      <c r="Q252" s="79" t="s">
        <v>594</v>
      </c>
      <c r="R252" s="79"/>
      <c r="S252" s="79"/>
      <c r="T252" s="79" t="s">
        <v>785</v>
      </c>
      <c r="U252" s="83" t="s">
        <v>835</v>
      </c>
      <c r="V252" s="83" t="s">
        <v>835</v>
      </c>
      <c r="W252" s="81">
        <v>43486.39572916667</v>
      </c>
      <c r="X252" s="83" t="s">
        <v>1175</v>
      </c>
      <c r="Y252" s="79"/>
      <c r="Z252" s="79"/>
      <c r="AA252" s="85" t="s">
        <v>1423</v>
      </c>
      <c r="AB252" s="79"/>
      <c r="AC252" s="79" t="b">
        <v>0</v>
      </c>
      <c r="AD252" s="79">
        <v>0</v>
      </c>
      <c r="AE252" s="85" t="s">
        <v>1513</v>
      </c>
      <c r="AF252" s="79" t="b">
        <v>0</v>
      </c>
      <c r="AG252" s="79" t="s">
        <v>1517</v>
      </c>
      <c r="AH252" s="79"/>
      <c r="AI252" s="85" t="s">
        <v>1513</v>
      </c>
      <c r="AJ252" s="79" t="b">
        <v>0</v>
      </c>
      <c r="AK252" s="79">
        <v>2</v>
      </c>
      <c r="AL252" s="85" t="s">
        <v>1513</v>
      </c>
      <c r="AM252" s="79" t="s">
        <v>1532</v>
      </c>
      <c r="AN252" s="79" t="b">
        <v>0</v>
      </c>
      <c r="AO252" s="85" t="s">
        <v>1423</v>
      </c>
      <c r="AP252" s="79" t="s">
        <v>1550</v>
      </c>
      <c r="AQ252" s="79">
        <v>0</v>
      </c>
      <c r="AR252" s="79">
        <v>0</v>
      </c>
      <c r="AS252" s="79"/>
      <c r="AT252" s="79"/>
      <c r="AU252" s="79"/>
      <c r="AV252" s="79"/>
      <c r="AW252" s="79"/>
      <c r="AX252" s="79"/>
      <c r="AY252" s="79"/>
      <c r="AZ252" s="79"/>
      <c r="BA252">
        <v>1</v>
      </c>
      <c r="BB252" s="78" t="str">
        <f>REPLACE(INDEX(GroupVertices[Group],MATCH(Edges[[#This Row],[Vertex 1]],GroupVertices[Vertex],0)),1,1,"")</f>
        <v>8</v>
      </c>
      <c r="BC252" s="78" t="str">
        <f>REPLACE(INDEX(GroupVertices[Group],MATCH(Edges[[#This Row],[Vertex 2]],GroupVertices[Vertex],0)),1,1,"")</f>
        <v>8</v>
      </c>
      <c r="BD252" s="48">
        <v>0</v>
      </c>
      <c r="BE252" s="49">
        <v>0</v>
      </c>
      <c r="BF252" s="48">
        <v>0</v>
      </c>
      <c r="BG252" s="49">
        <v>0</v>
      </c>
      <c r="BH252" s="48">
        <v>0</v>
      </c>
      <c r="BI252" s="49">
        <v>0</v>
      </c>
      <c r="BJ252" s="48">
        <v>18</v>
      </c>
      <c r="BK252" s="49">
        <v>100</v>
      </c>
      <c r="BL252" s="48">
        <v>18</v>
      </c>
    </row>
    <row r="253" spans="1:64" ht="15">
      <c r="A253" s="64" t="s">
        <v>350</v>
      </c>
      <c r="B253" s="64" t="s">
        <v>351</v>
      </c>
      <c r="C253" s="65" t="s">
        <v>4635</v>
      </c>
      <c r="D253" s="66">
        <v>3</v>
      </c>
      <c r="E253" s="67" t="s">
        <v>132</v>
      </c>
      <c r="F253" s="68">
        <v>32</v>
      </c>
      <c r="G253" s="65"/>
      <c r="H253" s="69"/>
      <c r="I253" s="70"/>
      <c r="J253" s="70"/>
      <c r="K253" s="34" t="s">
        <v>66</v>
      </c>
      <c r="L253" s="77">
        <v>253</v>
      </c>
      <c r="M253" s="77"/>
      <c r="N253" s="72"/>
      <c r="O253" s="79" t="s">
        <v>485</v>
      </c>
      <c r="P253" s="81">
        <v>43486.406875</v>
      </c>
      <c r="Q253" s="79" t="s">
        <v>595</v>
      </c>
      <c r="R253" s="79"/>
      <c r="S253" s="79"/>
      <c r="T253" s="79" t="s">
        <v>738</v>
      </c>
      <c r="U253" s="83" t="s">
        <v>836</v>
      </c>
      <c r="V253" s="83" t="s">
        <v>836</v>
      </c>
      <c r="W253" s="81">
        <v>43486.406875</v>
      </c>
      <c r="X253" s="83" t="s">
        <v>1176</v>
      </c>
      <c r="Y253" s="79"/>
      <c r="Z253" s="79"/>
      <c r="AA253" s="85" t="s">
        <v>1424</v>
      </c>
      <c r="AB253" s="79"/>
      <c r="AC253" s="79" t="b">
        <v>0</v>
      </c>
      <c r="AD253" s="79">
        <v>4</v>
      </c>
      <c r="AE253" s="85" t="s">
        <v>1513</v>
      </c>
      <c r="AF253" s="79" t="b">
        <v>0</v>
      </c>
      <c r="AG253" s="79" t="s">
        <v>1517</v>
      </c>
      <c r="AH253" s="79"/>
      <c r="AI253" s="85" t="s">
        <v>1513</v>
      </c>
      <c r="AJ253" s="79" t="b">
        <v>0</v>
      </c>
      <c r="AK253" s="79">
        <v>1</v>
      </c>
      <c r="AL253" s="85" t="s">
        <v>1513</v>
      </c>
      <c r="AM253" s="79" t="s">
        <v>1532</v>
      </c>
      <c r="AN253" s="79" t="b">
        <v>0</v>
      </c>
      <c r="AO253" s="85" t="s">
        <v>1424</v>
      </c>
      <c r="AP253" s="79" t="s">
        <v>1550</v>
      </c>
      <c r="AQ253" s="79">
        <v>0</v>
      </c>
      <c r="AR253" s="79">
        <v>0</v>
      </c>
      <c r="AS253" s="79"/>
      <c r="AT253" s="79"/>
      <c r="AU253" s="79"/>
      <c r="AV253" s="79"/>
      <c r="AW253" s="79"/>
      <c r="AX253" s="79"/>
      <c r="AY253" s="79"/>
      <c r="AZ253" s="79"/>
      <c r="BA253">
        <v>1</v>
      </c>
      <c r="BB253" s="78" t="str">
        <f>REPLACE(INDEX(GroupVertices[Group],MATCH(Edges[[#This Row],[Vertex 1]],GroupVertices[Vertex],0)),1,1,"")</f>
        <v>8</v>
      </c>
      <c r="BC253" s="78" t="str">
        <f>REPLACE(INDEX(GroupVertices[Group],MATCH(Edges[[#This Row],[Vertex 2]],GroupVertices[Vertex],0)),1,1,"")</f>
        <v>8</v>
      </c>
      <c r="BD253" s="48">
        <v>0</v>
      </c>
      <c r="BE253" s="49">
        <v>0</v>
      </c>
      <c r="BF253" s="48">
        <v>2</v>
      </c>
      <c r="BG253" s="49">
        <v>10</v>
      </c>
      <c r="BH253" s="48">
        <v>0</v>
      </c>
      <c r="BI253" s="49">
        <v>0</v>
      </c>
      <c r="BJ253" s="48">
        <v>18</v>
      </c>
      <c r="BK253" s="49">
        <v>90</v>
      </c>
      <c r="BL253" s="48">
        <v>20</v>
      </c>
    </row>
    <row r="254" spans="1:64" ht="15">
      <c r="A254" s="64" t="s">
        <v>351</v>
      </c>
      <c r="B254" s="64" t="s">
        <v>350</v>
      </c>
      <c r="C254" s="65" t="s">
        <v>4635</v>
      </c>
      <c r="D254" s="66">
        <v>3</v>
      </c>
      <c r="E254" s="67" t="s">
        <v>132</v>
      </c>
      <c r="F254" s="68">
        <v>32</v>
      </c>
      <c r="G254" s="65"/>
      <c r="H254" s="69"/>
      <c r="I254" s="70"/>
      <c r="J254" s="70"/>
      <c r="K254" s="34" t="s">
        <v>66</v>
      </c>
      <c r="L254" s="77">
        <v>254</v>
      </c>
      <c r="M254" s="77"/>
      <c r="N254" s="72"/>
      <c r="O254" s="79" t="s">
        <v>485</v>
      </c>
      <c r="P254" s="81">
        <v>43487.65049768519</v>
      </c>
      <c r="Q254" s="79" t="s">
        <v>596</v>
      </c>
      <c r="R254" s="79"/>
      <c r="S254" s="79"/>
      <c r="T254" s="79" t="s">
        <v>738</v>
      </c>
      <c r="U254" s="79"/>
      <c r="V254" s="83" t="s">
        <v>963</v>
      </c>
      <c r="W254" s="81">
        <v>43487.65049768519</v>
      </c>
      <c r="X254" s="83" t="s">
        <v>1177</v>
      </c>
      <c r="Y254" s="79"/>
      <c r="Z254" s="79"/>
      <c r="AA254" s="85" t="s">
        <v>1425</v>
      </c>
      <c r="AB254" s="79"/>
      <c r="AC254" s="79" t="b">
        <v>0</v>
      </c>
      <c r="AD254" s="79">
        <v>0</v>
      </c>
      <c r="AE254" s="85" t="s">
        <v>1513</v>
      </c>
      <c r="AF254" s="79" t="b">
        <v>0</v>
      </c>
      <c r="AG254" s="79" t="s">
        <v>1517</v>
      </c>
      <c r="AH254" s="79"/>
      <c r="AI254" s="85" t="s">
        <v>1513</v>
      </c>
      <c r="AJ254" s="79" t="b">
        <v>0</v>
      </c>
      <c r="AK254" s="79">
        <v>1</v>
      </c>
      <c r="AL254" s="85" t="s">
        <v>1424</v>
      </c>
      <c r="AM254" s="79" t="s">
        <v>1529</v>
      </c>
      <c r="AN254" s="79" t="b">
        <v>0</v>
      </c>
      <c r="AO254" s="85" t="s">
        <v>1424</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8</v>
      </c>
      <c r="BC254" s="78" t="str">
        <f>REPLACE(INDEX(GroupVertices[Group],MATCH(Edges[[#This Row],[Vertex 2]],GroupVertices[Vertex],0)),1,1,"")</f>
        <v>8</v>
      </c>
      <c r="BD254" s="48">
        <v>0</v>
      </c>
      <c r="BE254" s="49">
        <v>0</v>
      </c>
      <c r="BF254" s="48">
        <v>2</v>
      </c>
      <c r="BG254" s="49">
        <v>8.695652173913043</v>
      </c>
      <c r="BH254" s="48">
        <v>0</v>
      </c>
      <c r="BI254" s="49">
        <v>0</v>
      </c>
      <c r="BJ254" s="48">
        <v>21</v>
      </c>
      <c r="BK254" s="49">
        <v>91.30434782608695</v>
      </c>
      <c r="BL254" s="48">
        <v>23</v>
      </c>
    </row>
    <row r="255" spans="1:64" ht="15">
      <c r="A255" s="64" t="s">
        <v>352</v>
      </c>
      <c r="B255" s="64" t="s">
        <v>398</v>
      </c>
      <c r="C255" s="65" t="s">
        <v>4635</v>
      </c>
      <c r="D255" s="66">
        <v>3</v>
      </c>
      <c r="E255" s="67" t="s">
        <v>132</v>
      </c>
      <c r="F255" s="68">
        <v>32</v>
      </c>
      <c r="G255" s="65"/>
      <c r="H255" s="69"/>
      <c r="I255" s="70"/>
      <c r="J255" s="70"/>
      <c r="K255" s="34" t="s">
        <v>65</v>
      </c>
      <c r="L255" s="77">
        <v>255</v>
      </c>
      <c r="M255" s="77"/>
      <c r="N255" s="72"/>
      <c r="O255" s="79" t="s">
        <v>485</v>
      </c>
      <c r="P255" s="81">
        <v>43487.656747685185</v>
      </c>
      <c r="Q255" s="79" t="s">
        <v>498</v>
      </c>
      <c r="R255" s="79"/>
      <c r="S255" s="79"/>
      <c r="T255" s="79" t="s">
        <v>738</v>
      </c>
      <c r="U255" s="79"/>
      <c r="V255" s="83" t="s">
        <v>964</v>
      </c>
      <c r="W255" s="81">
        <v>43487.656747685185</v>
      </c>
      <c r="X255" s="83" t="s">
        <v>1178</v>
      </c>
      <c r="Y255" s="79"/>
      <c r="Z255" s="79"/>
      <c r="AA255" s="85" t="s">
        <v>1426</v>
      </c>
      <c r="AB255" s="79"/>
      <c r="AC255" s="79" t="b">
        <v>0</v>
      </c>
      <c r="AD255" s="79">
        <v>0</v>
      </c>
      <c r="AE255" s="85" t="s">
        <v>1513</v>
      </c>
      <c r="AF255" s="79" t="b">
        <v>0</v>
      </c>
      <c r="AG255" s="79" t="s">
        <v>1517</v>
      </c>
      <c r="AH255" s="79"/>
      <c r="AI255" s="85" t="s">
        <v>1513</v>
      </c>
      <c r="AJ255" s="79" t="b">
        <v>0</v>
      </c>
      <c r="AK255" s="79">
        <v>59</v>
      </c>
      <c r="AL255" s="85" t="s">
        <v>1479</v>
      </c>
      <c r="AM255" s="79" t="s">
        <v>1530</v>
      </c>
      <c r="AN255" s="79" t="b">
        <v>0</v>
      </c>
      <c r="AO255" s="85" t="s">
        <v>1479</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4</v>
      </c>
      <c r="BC255" s="78" t="str">
        <f>REPLACE(INDEX(GroupVertices[Group],MATCH(Edges[[#This Row],[Vertex 2]],GroupVertices[Vertex],0)),1,1,"")</f>
        <v>4</v>
      </c>
      <c r="BD255" s="48">
        <v>0</v>
      </c>
      <c r="BE255" s="49">
        <v>0</v>
      </c>
      <c r="BF255" s="48">
        <v>0</v>
      </c>
      <c r="BG255" s="49">
        <v>0</v>
      </c>
      <c r="BH255" s="48">
        <v>0</v>
      </c>
      <c r="BI255" s="49">
        <v>0</v>
      </c>
      <c r="BJ255" s="48">
        <v>19</v>
      </c>
      <c r="BK255" s="49">
        <v>100</v>
      </c>
      <c r="BL255" s="48">
        <v>19</v>
      </c>
    </row>
    <row r="256" spans="1:64" ht="15">
      <c r="A256" s="64" t="s">
        <v>353</v>
      </c>
      <c r="B256" s="64" t="s">
        <v>410</v>
      </c>
      <c r="C256" s="65" t="s">
        <v>4635</v>
      </c>
      <c r="D256" s="66">
        <v>3</v>
      </c>
      <c r="E256" s="67" t="s">
        <v>132</v>
      </c>
      <c r="F256" s="68">
        <v>32</v>
      </c>
      <c r="G256" s="65"/>
      <c r="H256" s="69"/>
      <c r="I256" s="70"/>
      <c r="J256" s="70"/>
      <c r="K256" s="34" t="s">
        <v>65</v>
      </c>
      <c r="L256" s="77">
        <v>256</v>
      </c>
      <c r="M256" s="77"/>
      <c r="N256" s="72"/>
      <c r="O256" s="79" t="s">
        <v>485</v>
      </c>
      <c r="P256" s="81">
        <v>43487.65982638889</v>
      </c>
      <c r="Q256" s="79" t="s">
        <v>494</v>
      </c>
      <c r="R256" s="79"/>
      <c r="S256" s="79"/>
      <c r="T256" s="79" t="s">
        <v>741</v>
      </c>
      <c r="U256" s="79"/>
      <c r="V256" s="83" t="s">
        <v>965</v>
      </c>
      <c r="W256" s="81">
        <v>43487.65982638889</v>
      </c>
      <c r="X256" s="83" t="s">
        <v>1179</v>
      </c>
      <c r="Y256" s="79"/>
      <c r="Z256" s="79"/>
      <c r="AA256" s="85" t="s">
        <v>1427</v>
      </c>
      <c r="AB256" s="79"/>
      <c r="AC256" s="79" t="b">
        <v>0</v>
      </c>
      <c r="AD256" s="79">
        <v>0</v>
      </c>
      <c r="AE256" s="85" t="s">
        <v>1513</v>
      </c>
      <c r="AF256" s="79" t="b">
        <v>0</v>
      </c>
      <c r="AG256" s="79" t="s">
        <v>1517</v>
      </c>
      <c r="AH256" s="79"/>
      <c r="AI256" s="85" t="s">
        <v>1513</v>
      </c>
      <c r="AJ256" s="79" t="b">
        <v>0</v>
      </c>
      <c r="AK256" s="79">
        <v>250</v>
      </c>
      <c r="AL256" s="85" t="s">
        <v>1509</v>
      </c>
      <c r="AM256" s="79" t="s">
        <v>1529</v>
      </c>
      <c r="AN256" s="79" t="b">
        <v>0</v>
      </c>
      <c r="AO256" s="85" t="s">
        <v>1509</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1</v>
      </c>
      <c r="BE256" s="49">
        <v>4.545454545454546</v>
      </c>
      <c r="BF256" s="48">
        <v>0</v>
      </c>
      <c r="BG256" s="49">
        <v>0</v>
      </c>
      <c r="BH256" s="48">
        <v>0</v>
      </c>
      <c r="BI256" s="49">
        <v>0</v>
      </c>
      <c r="BJ256" s="48">
        <v>21</v>
      </c>
      <c r="BK256" s="49">
        <v>95.45454545454545</v>
      </c>
      <c r="BL256" s="48">
        <v>22</v>
      </c>
    </row>
    <row r="257" spans="1:64" ht="15">
      <c r="A257" s="64" t="s">
        <v>354</v>
      </c>
      <c r="B257" s="64" t="s">
        <v>410</v>
      </c>
      <c r="C257" s="65" t="s">
        <v>4635</v>
      </c>
      <c r="D257" s="66">
        <v>3</v>
      </c>
      <c r="E257" s="67" t="s">
        <v>132</v>
      </c>
      <c r="F257" s="68">
        <v>32</v>
      </c>
      <c r="G257" s="65"/>
      <c r="H257" s="69"/>
      <c r="I257" s="70"/>
      <c r="J257" s="70"/>
      <c r="K257" s="34" t="s">
        <v>65</v>
      </c>
      <c r="L257" s="77">
        <v>257</v>
      </c>
      <c r="M257" s="77"/>
      <c r="N257" s="72"/>
      <c r="O257" s="79" t="s">
        <v>485</v>
      </c>
      <c r="P257" s="81">
        <v>43487.66133101852</v>
      </c>
      <c r="Q257" s="79" t="s">
        <v>499</v>
      </c>
      <c r="R257" s="79"/>
      <c r="S257" s="79"/>
      <c r="T257" s="79"/>
      <c r="U257" s="79"/>
      <c r="V257" s="83" t="s">
        <v>966</v>
      </c>
      <c r="W257" s="81">
        <v>43487.66133101852</v>
      </c>
      <c r="X257" s="83" t="s">
        <v>1180</v>
      </c>
      <c r="Y257" s="79"/>
      <c r="Z257" s="79"/>
      <c r="AA257" s="85" t="s">
        <v>1428</v>
      </c>
      <c r="AB257" s="79"/>
      <c r="AC257" s="79" t="b">
        <v>0</v>
      </c>
      <c r="AD257" s="79">
        <v>0</v>
      </c>
      <c r="AE257" s="85" t="s">
        <v>1513</v>
      </c>
      <c r="AF257" s="79" t="b">
        <v>0</v>
      </c>
      <c r="AG257" s="79" t="s">
        <v>1517</v>
      </c>
      <c r="AH257" s="79"/>
      <c r="AI257" s="85" t="s">
        <v>1513</v>
      </c>
      <c r="AJ257" s="79" t="b">
        <v>0</v>
      </c>
      <c r="AK257" s="79">
        <v>3881</v>
      </c>
      <c r="AL257" s="85" t="s">
        <v>1510</v>
      </c>
      <c r="AM257" s="79" t="s">
        <v>1530</v>
      </c>
      <c r="AN257" s="79" t="b">
        <v>0</v>
      </c>
      <c r="AO257" s="85" t="s">
        <v>1510</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23</v>
      </c>
      <c r="BK257" s="49">
        <v>100</v>
      </c>
      <c r="BL257" s="48">
        <v>23</v>
      </c>
    </row>
    <row r="258" spans="1:64" ht="15">
      <c r="A258" s="64" t="s">
        <v>355</v>
      </c>
      <c r="B258" s="64" t="s">
        <v>355</v>
      </c>
      <c r="C258" s="65" t="s">
        <v>4635</v>
      </c>
      <c r="D258" s="66">
        <v>3</v>
      </c>
      <c r="E258" s="67" t="s">
        <v>132</v>
      </c>
      <c r="F258" s="68">
        <v>32</v>
      </c>
      <c r="G258" s="65"/>
      <c r="H258" s="69"/>
      <c r="I258" s="70"/>
      <c r="J258" s="70"/>
      <c r="K258" s="34" t="s">
        <v>65</v>
      </c>
      <c r="L258" s="77">
        <v>258</v>
      </c>
      <c r="M258" s="77"/>
      <c r="N258" s="72"/>
      <c r="O258" s="79" t="s">
        <v>176</v>
      </c>
      <c r="P258" s="81">
        <v>43486.714791666665</v>
      </c>
      <c r="Q258" s="79" t="s">
        <v>597</v>
      </c>
      <c r="R258" s="79"/>
      <c r="S258" s="79"/>
      <c r="T258" s="79" t="s">
        <v>738</v>
      </c>
      <c r="U258" s="79"/>
      <c r="V258" s="83" t="s">
        <v>967</v>
      </c>
      <c r="W258" s="81">
        <v>43486.714791666665</v>
      </c>
      <c r="X258" s="83" t="s">
        <v>1181</v>
      </c>
      <c r="Y258" s="79"/>
      <c r="Z258" s="79"/>
      <c r="AA258" s="85" t="s">
        <v>1429</v>
      </c>
      <c r="AB258" s="79"/>
      <c r="AC258" s="79" t="b">
        <v>0</v>
      </c>
      <c r="AD258" s="79">
        <v>19</v>
      </c>
      <c r="AE258" s="85" t="s">
        <v>1513</v>
      </c>
      <c r="AF258" s="79" t="b">
        <v>0</v>
      </c>
      <c r="AG258" s="79" t="s">
        <v>1518</v>
      </c>
      <c r="AH258" s="79"/>
      <c r="AI258" s="85" t="s">
        <v>1513</v>
      </c>
      <c r="AJ258" s="79" t="b">
        <v>0</v>
      </c>
      <c r="AK258" s="79">
        <v>2</v>
      </c>
      <c r="AL258" s="85" t="s">
        <v>1513</v>
      </c>
      <c r="AM258" s="79" t="s">
        <v>1532</v>
      </c>
      <c r="AN258" s="79" t="b">
        <v>0</v>
      </c>
      <c r="AO258" s="85" t="s">
        <v>1429</v>
      </c>
      <c r="AP258" s="79" t="s">
        <v>1550</v>
      </c>
      <c r="AQ258" s="79">
        <v>0</v>
      </c>
      <c r="AR258" s="79">
        <v>0</v>
      </c>
      <c r="AS258" s="79" t="s">
        <v>1553</v>
      </c>
      <c r="AT258" s="79" t="s">
        <v>1556</v>
      </c>
      <c r="AU258" s="79" t="s">
        <v>1558</v>
      </c>
      <c r="AV258" s="79" t="s">
        <v>1561</v>
      </c>
      <c r="AW258" s="79" t="s">
        <v>1565</v>
      </c>
      <c r="AX258" s="79" t="s">
        <v>1568</v>
      </c>
      <c r="AY258" s="79" t="s">
        <v>1570</v>
      </c>
      <c r="AZ258" s="83" t="s">
        <v>1574</v>
      </c>
      <c r="BA258">
        <v>1</v>
      </c>
      <c r="BB258" s="78" t="str">
        <f>REPLACE(INDEX(GroupVertices[Group],MATCH(Edges[[#This Row],[Vertex 1]],GroupVertices[Vertex],0)),1,1,"")</f>
        <v>26</v>
      </c>
      <c r="BC258" s="78" t="str">
        <f>REPLACE(INDEX(GroupVertices[Group],MATCH(Edges[[#This Row],[Vertex 2]],GroupVertices[Vertex],0)),1,1,"")</f>
        <v>26</v>
      </c>
      <c r="BD258" s="48">
        <v>1</v>
      </c>
      <c r="BE258" s="49">
        <v>3.0303030303030303</v>
      </c>
      <c r="BF258" s="48">
        <v>0</v>
      </c>
      <c r="BG258" s="49">
        <v>0</v>
      </c>
      <c r="BH258" s="48">
        <v>0</v>
      </c>
      <c r="BI258" s="49">
        <v>0</v>
      </c>
      <c r="BJ258" s="48">
        <v>32</v>
      </c>
      <c r="BK258" s="49">
        <v>96.96969696969697</v>
      </c>
      <c r="BL258" s="48">
        <v>33</v>
      </c>
    </row>
    <row r="259" spans="1:64" ht="15">
      <c r="A259" s="64" t="s">
        <v>356</v>
      </c>
      <c r="B259" s="64" t="s">
        <v>355</v>
      </c>
      <c r="C259" s="65" t="s">
        <v>4635</v>
      </c>
      <c r="D259" s="66">
        <v>3</v>
      </c>
      <c r="E259" s="67" t="s">
        <v>132</v>
      </c>
      <c r="F259" s="68">
        <v>32</v>
      </c>
      <c r="G259" s="65"/>
      <c r="H259" s="69"/>
      <c r="I259" s="70"/>
      <c r="J259" s="70"/>
      <c r="K259" s="34" t="s">
        <v>65</v>
      </c>
      <c r="L259" s="77">
        <v>259</v>
      </c>
      <c r="M259" s="77"/>
      <c r="N259" s="72"/>
      <c r="O259" s="79" t="s">
        <v>485</v>
      </c>
      <c r="P259" s="81">
        <v>43487.663773148146</v>
      </c>
      <c r="Q259" s="79" t="s">
        <v>598</v>
      </c>
      <c r="R259" s="79"/>
      <c r="S259" s="79"/>
      <c r="T259" s="79" t="s">
        <v>738</v>
      </c>
      <c r="U259" s="79"/>
      <c r="V259" s="83" t="s">
        <v>968</v>
      </c>
      <c r="W259" s="81">
        <v>43487.663773148146</v>
      </c>
      <c r="X259" s="83" t="s">
        <v>1182</v>
      </c>
      <c r="Y259" s="79"/>
      <c r="Z259" s="79"/>
      <c r="AA259" s="85" t="s">
        <v>1430</v>
      </c>
      <c r="AB259" s="79"/>
      <c r="AC259" s="79" t="b">
        <v>0</v>
      </c>
      <c r="AD259" s="79">
        <v>0</v>
      </c>
      <c r="AE259" s="85" t="s">
        <v>1513</v>
      </c>
      <c r="AF259" s="79" t="b">
        <v>0</v>
      </c>
      <c r="AG259" s="79" t="s">
        <v>1518</v>
      </c>
      <c r="AH259" s="79"/>
      <c r="AI259" s="85" t="s">
        <v>1513</v>
      </c>
      <c r="AJ259" s="79" t="b">
        <v>0</v>
      </c>
      <c r="AK259" s="79">
        <v>2</v>
      </c>
      <c r="AL259" s="85" t="s">
        <v>1429</v>
      </c>
      <c r="AM259" s="79" t="s">
        <v>1530</v>
      </c>
      <c r="AN259" s="79" t="b">
        <v>0</v>
      </c>
      <c r="AO259" s="85" t="s">
        <v>1429</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26</v>
      </c>
      <c r="BC259" s="78" t="str">
        <f>REPLACE(INDEX(GroupVertices[Group],MATCH(Edges[[#This Row],[Vertex 2]],GroupVertices[Vertex],0)),1,1,"")</f>
        <v>26</v>
      </c>
      <c r="BD259" s="48">
        <v>0</v>
      </c>
      <c r="BE259" s="49">
        <v>0</v>
      </c>
      <c r="BF259" s="48">
        <v>0</v>
      </c>
      <c r="BG259" s="49">
        <v>0</v>
      </c>
      <c r="BH259" s="48">
        <v>0</v>
      </c>
      <c r="BI259" s="49">
        <v>0</v>
      </c>
      <c r="BJ259" s="48">
        <v>19</v>
      </c>
      <c r="BK259" s="49">
        <v>100</v>
      </c>
      <c r="BL259" s="48">
        <v>19</v>
      </c>
    </row>
    <row r="260" spans="1:64" ht="15">
      <c r="A260" s="64" t="s">
        <v>357</v>
      </c>
      <c r="B260" s="64" t="s">
        <v>410</v>
      </c>
      <c r="C260" s="65" t="s">
        <v>4635</v>
      </c>
      <c r="D260" s="66">
        <v>3</v>
      </c>
      <c r="E260" s="67" t="s">
        <v>132</v>
      </c>
      <c r="F260" s="68">
        <v>32</v>
      </c>
      <c r="G260" s="65"/>
      <c r="H260" s="69"/>
      <c r="I260" s="70"/>
      <c r="J260" s="70"/>
      <c r="K260" s="34" t="s">
        <v>65</v>
      </c>
      <c r="L260" s="77">
        <v>260</v>
      </c>
      <c r="M260" s="77"/>
      <c r="N260" s="72"/>
      <c r="O260" s="79" t="s">
        <v>485</v>
      </c>
      <c r="P260" s="81">
        <v>43487.66768518519</v>
      </c>
      <c r="Q260" s="79" t="s">
        <v>499</v>
      </c>
      <c r="R260" s="79"/>
      <c r="S260" s="79"/>
      <c r="T260" s="79"/>
      <c r="U260" s="79"/>
      <c r="V260" s="83" t="s">
        <v>969</v>
      </c>
      <c r="W260" s="81">
        <v>43487.66768518519</v>
      </c>
      <c r="X260" s="83" t="s">
        <v>1183</v>
      </c>
      <c r="Y260" s="79"/>
      <c r="Z260" s="79"/>
      <c r="AA260" s="85" t="s">
        <v>1431</v>
      </c>
      <c r="AB260" s="79"/>
      <c r="AC260" s="79" t="b">
        <v>0</v>
      </c>
      <c r="AD260" s="79">
        <v>0</v>
      </c>
      <c r="AE260" s="85" t="s">
        <v>1513</v>
      </c>
      <c r="AF260" s="79" t="b">
        <v>0</v>
      </c>
      <c r="AG260" s="79" t="s">
        <v>1517</v>
      </c>
      <c r="AH260" s="79"/>
      <c r="AI260" s="85" t="s">
        <v>1513</v>
      </c>
      <c r="AJ260" s="79" t="b">
        <v>0</v>
      </c>
      <c r="AK260" s="79">
        <v>3881</v>
      </c>
      <c r="AL260" s="85" t="s">
        <v>1510</v>
      </c>
      <c r="AM260" s="79" t="s">
        <v>1529</v>
      </c>
      <c r="AN260" s="79" t="b">
        <v>0</v>
      </c>
      <c r="AO260" s="85" t="s">
        <v>1510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23</v>
      </c>
      <c r="BK260" s="49">
        <v>100</v>
      </c>
      <c r="BL260" s="48">
        <v>23</v>
      </c>
    </row>
    <row r="261" spans="1:64" ht="15">
      <c r="A261" s="64" t="s">
        <v>358</v>
      </c>
      <c r="B261" s="64" t="s">
        <v>359</v>
      </c>
      <c r="C261" s="65" t="s">
        <v>4635</v>
      </c>
      <c r="D261" s="66">
        <v>3</v>
      </c>
      <c r="E261" s="67" t="s">
        <v>132</v>
      </c>
      <c r="F261" s="68">
        <v>32</v>
      </c>
      <c r="G261" s="65"/>
      <c r="H261" s="69"/>
      <c r="I261" s="70"/>
      <c r="J261" s="70"/>
      <c r="K261" s="34" t="s">
        <v>66</v>
      </c>
      <c r="L261" s="77">
        <v>261</v>
      </c>
      <c r="M261" s="77"/>
      <c r="N261" s="72"/>
      <c r="O261" s="79" t="s">
        <v>485</v>
      </c>
      <c r="P261" s="81">
        <v>43486.42355324074</v>
      </c>
      <c r="Q261" s="79" t="s">
        <v>599</v>
      </c>
      <c r="R261" s="79"/>
      <c r="S261" s="79"/>
      <c r="T261" s="79" t="s">
        <v>738</v>
      </c>
      <c r="U261" s="83" t="s">
        <v>837</v>
      </c>
      <c r="V261" s="83" t="s">
        <v>837</v>
      </c>
      <c r="W261" s="81">
        <v>43486.42355324074</v>
      </c>
      <c r="X261" s="83" t="s">
        <v>1184</v>
      </c>
      <c r="Y261" s="79"/>
      <c r="Z261" s="79"/>
      <c r="AA261" s="85" t="s">
        <v>1432</v>
      </c>
      <c r="AB261" s="79"/>
      <c r="AC261" s="79" t="b">
        <v>0</v>
      </c>
      <c r="AD261" s="79">
        <v>17</v>
      </c>
      <c r="AE261" s="85" t="s">
        <v>1513</v>
      </c>
      <c r="AF261" s="79" t="b">
        <v>0</v>
      </c>
      <c r="AG261" s="79" t="s">
        <v>1517</v>
      </c>
      <c r="AH261" s="79"/>
      <c r="AI261" s="85" t="s">
        <v>1513</v>
      </c>
      <c r="AJ261" s="79" t="b">
        <v>0</v>
      </c>
      <c r="AK261" s="79">
        <v>5</v>
      </c>
      <c r="AL261" s="85" t="s">
        <v>1513</v>
      </c>
      <c r="AM261" s="79" t="s">
        <v>1531</v>
      </c>
      <c r="AN261" s="79" t="b">
        <v>0</v>
      </c>
      <c r="AO261" s="85" t="s">
        <v>1432</v>
      </c>
      <c r="AP261" s="79" t="s">
        <v>1550</v>
      </c>
      <c r="AQ261" s="79">
        <v>0</v>
      </c>
      <c r="AR261" s="79">
        <v>0</v>
      </c>
      <c r="AS261" s="79"/>
      <c r="AT261" s="79"/>
      <c r="AU261" s="79"/>
      <c r="AV261" s="79"/>
      <c r="AW261" s="79"/>
      <c r="AX261" s="79"/>
      <c r="AY261" s="79"/>
      <c r="AZ261" s="79"/>
      <c r="BA261">
        <v>1</v>
      </c>
      <c r="BB261" s="78" t="str">
        <f>REPLACE(INDEX(GroupVertices[Group],MATCH(Edges[[#This Row],[Vertex 1]],GroupVertices[Vertex],0)),1,1,"")</f>
        <v>8</v>
      </c>
      <c r="BC261" s="78" t="str">
        <f>REPLACE(INDEX(GroupVertices[Group],MATCH(Edges[[#This Row],[Vertex 2]],GroupVertices[Vertex],0)),1,1,"")</f>
        <v>8</v>
      </c>
      <c r="BD261" s="48">
        <v>0</v>
      </c>
      <c r="BE261" s="49">
        <v>0</v>
      </c>
      <c r="BF261" s="48">
        <v>0</v>
      </c>
      <c r="BG261" s="49">
        <v>0</v>
      </c>
      <c r="BH261" s="48">
        <v>0</v>
      </c>
      <c r="BI261" s="49">
        <v>0</v>
      </c>
      <c r="BJ261" s="48">
        <v>15</v>
      </c>
      <c r="BK261" s="49">
        <v>100</v>
      </c>
      <c r="BL261" s="48">
        <v>15</v>
      </c>
    </row>
    <row r="262" spans="1:64" ht="15">
      <c r="A262" s="64" t="s">
        <v>359</v>
      </c>
      <c r="B262" s="64" t="s">
        <v>358</v>
      </c>
      <c r="C262" s="65" t="s">
        <v>4635</v>
      </c>
      <c r="D262" s="66">
        <v>3</v>
      </c>
      <c r="E262" s="67" t="s">
        <v>132</v>
      </c>
      <c r="F262" s="68">
        <v>32</v>
      </c>
      <c r="G262" s="65"/>
      <c r="H262" s="69"/>
      <c r="I262" s="70"/>
      <c r="J262" s="70"/>
      <c r="K262" s="34" t="s">
        <v>66</v>
      </c>
      <c r="L262" s="77">
        <v>262</v>
      </c>
      <c r="M262" s="77"/>
      <c r="N262" s="72"/>
      <c r="O262" s="79" t="s">
        <v>485</v>
      </c>
      <c r="P262" s="81">
        <v>43487.65101851852</v>
      </c>
      <c r="Q262" s="79" t="s">
        <v>600</v>
      </c>
      <c r="R262" s="79"/>
      <c r="S262" s="79"/>
      <c r="T262" s="79" t="s">
        <v>738</v>
      </c>
      <c r="U262" s="83" t="s">
        <v>837</v>
      </c>
      <c r="V262" s="83" t="s">
        <v>837</v>
      </c>
      <c r="W262" s="81">
        <v>43487.65101851852</v>
      </c>
      <c r="X262" s="83" t="s">
        <v>1185</v>
      </c>
      <c r="Y262" s="79"/>
      <c r="Z262" s="79"/>
      <c r="AA262" s="85" t="s">
        <v>1433</v>
      </c>
      <c r="AB262" s="79"/>
      <c r="AC262" s="79" t="b">
        <v>0</v>
      </c>
      <c r="AD262" s="79">
        <v>0</v>
      </c>
      <c r="AE262" s="85" t="s">
        <v>1513</v>
      </c>
      <c r="AF262" s="79" t="b">
        <v>0</v>
      </c>
      <c r="AG262" s="79" t="s">
        <v>1517</v>
      </c>
      <c r="AH262" s="79"/>
      <c r="AI262" s="85" t="s">
        <v>1513</v>
      </c>
      <c r="AJ262" s="79" t="b">
        <v>0</v>
      </c>
      <c r="AK262" s="79">
        <v>5</v>
      </c>
      <c r="AL262" s="85" t="s">
        <v>1432</v>
      </c>
      <c r="AM262" s="79" t="s">
        <v>1529</v>
      </c>
      <c r="AN262" s="79" t="b">
        <v>0</v>
      </c>
      <c r="AO262" s="85" t="s">
        <v>1432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8</v>
      </c>
      <c r="BC262" s="78" t="str">
        <f>REPLACE(INDEX(GroupVertices[Group],MATCH(Edges[[#This Row],[Vertex 2]],GroupVertices[Vertex],0)),1,1,"")</f>
        <v>8</v>
      </c>
      <c r="BD262" s="48">
        <v>0</v>
      </c>
      <c r="BE262" s="49">
        <v>0</v>
      </c>
      <c r="BF262" s="48">
        <v>0</v>
      </c>
      <c r="BG262" s="49">
        <v>0</v>
      </c>
      <c r="BH262" s="48">
        <v>0</v>
      </c>
      <c r="BI262" s="49">
        <v>0</v>
      </c>
      <c r="BJ262" s="48">
        <v>17</v>
      </c>
      <c r="BK262" s="49">
        <v>100</v>
      </c>
      <c r="BL262" s="48">
        <v>17</v>
      </c>
    </row>
    <row r="263" spans="1:64" ht="15">
      <c r="A263" s="64" t="s">
        <v>360</v>
      </c>
      <c r="B263" s="64" t="s">
        <v>358</v>
      </c>
      <c r="C263" s="65" t="s">
        <v>4635</v>
      </c>
      <c r="D263" s="66">
        <v>3</v>
      </c>
      <c r="E263" s="67" t="s">
        <v>132</v>
      </c>
      <c r="F263" s="68">
        <v>32</v>
      </c>
      <c r="G263" s="65"/>
      <c r="H263" s="69"/>
      <c r="I263" s="70"/>
      <c r="J263" s="70"/>
      <c r="K263" s="34" t="s">
        <v>65</v>
      </c>
      <c r="L263" s="77">
        <v>263</v>
      </c>
      <c r="M263" s="77"/>
      <c r="N263" s="72"/>
      <c r="O263" s="79" t="s">
        <v>485</v>
      </c>
      <c r="P263" s="81">
        <v>43487.670324074075</v>
      </c>
      <c r="Q263" s="79" t="s">
        <v>600</v>
      </c>
      <c r="R263" s="79"/>
      <c r="S263" s="79"/>
      <c r="T263" s="79" t="s">
        <v>738</v>
      </c>
      <c r="U263" s="83" t="s">
        <v>837</v>
      </c>
      <c r="V263" s="83" t="s">
        <v>837</v>
      </c>
      <c r="W263" s="81">
        <v>43487.670324074075</v>
      </c>
      <c r="X263" s="83" t="s">
        <v>1186</v>
      </c>
      <c r="Y263" s="79"/>
      <c r="Z263" s="79"/>
      <c r="AA263" s="85" t="s">
        <v>1434</v>
      </c>
      <c r="AB263" s="79"/>
      <c r="AC263" s="79" t="b">
        <v>0</v>
      </c>
      <c r="AD263" s="79">
        <v>0</v>
      </c>
      <c r="AE263" s="85" t="s">
        <v>1513</v>
      </c>
      <c r="AF263" s="79" t="b">
        <v>0</v>
      </c>
      <c r="AG263" s="79" t="s">
        <v>1517</v>
      </c>
      <c r="AH263" s="79"/>
      <c r="AI263" s="85" t="s">
        <v>1513</v>
      </c>
      <c r="AJ263" s="79" t="b">
        <v>0</v>
      </c>
      <c r="AK263" s="79">
        <v>5</v>
      </c>
      <c r="AL263" s="85" t="s">
        <v>1432</v>
      </c>
      <c r="AM263" s="79" t="s">
        <v>1532</v>
      </c>
      <c r="AN263" s="79" t="b">
        <v>0</v>
      </c>
      <c r="AO263" s="85" t="s">
        <v>1432</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8</v>
      </c>
      <c r="BC263" s="78" t="str">
        <f>REPLACE(INDEX(GroupVertices[Group],MATCH(Edges[[#This Row],[Vertex 2]],GroupVertices[Vertex],0)),1,1,"")</f>
        <v>8</v>
      </c>
      <c r="BD263" s="48"/>
      <c r="BE263" s="49"/>
      <c r="BF263" s="48"/>
      <c r="BG263" s="49"/>
      <c r="BH263" s="48"/>
      <c r="BI263" s="49"/>
      <c r="BJ263" s="48"/>
      <c r="BK263" s="49"/>
      <c r="BL263" s="48"/>
    </row>
    <row r="264" spans="1:64" ht="15">
      <c r="A264" s="64" t="s">
        <v>360</v>
      </c>
      <c r="B264" s="64" t="s">
        <v>359</v>
      </c>
      <c r="C264" s="65" t="s">
        <v>4635</v>
      </c>
      <c r="D264" s="66">
        <v>3</v>
      </c>
      <c r="E264" s="67" t="s">
        <v>132</v>
      </c>
      <c r="F264" s="68">
        <v>32</v>
      </c>
      <c r="G264" s="65"/>
      <c r="H264" s="69"/>
      <c r="I264" s="70"/>
      <c r="J264" s="70"/>
      <c r="K264" s="34" t="s">
        <v>65</v>
      </c>
      <c r="L264" s="77">
        <v>264</v>
      </c>
      <c r="M264" s="77"/>
      <c r="N264" s="72"/>
      <c r="O264" s="79" t="s">
        <v>485</v>
      </c>
      <c r="P264" s="81">
        <v>43487.670324074075</v>
      </c>
      <c r="Q264" s="79" t="s">
        <v>600</v>
      </c>
      <c r="R264" s="79"/>
      <c r="S264" s="79"/>
      <c r="T264" s="79" t="s">
        <v>738</v>
      </c>
      <c r="U264" s="83" t="s">
        <v>837</v>
      </c>
      <c r="V264" s="83" t="s">
        <v>837</v>
      </c>
      <c r="W264" s="81">
        <v>43487.670324074075</v>
      </c>
      <c r="X264" s="83" t="s">
        <v>1186</v>
      </c>
      <c r="Y264" s="79"/>
      <c r="Z264" s="79"/>
      <c r="AA264" s="85" t="s">
        <v>1434</v>
      </c>
      <c r="AB264" s="79"/>
      <c r="AC264" s="79" t="b">
        <v>0</v>
      </c>
      <c r="AD264" s="79">
        <v>0</v>
      </c>
      <c r="AE264" s="85" t="s">
        <v>1513</v>
      </c>
      <c r="AF264" s="79" t="b">
        <v>0</v>
      </c>
      <c r="AG264" s="79" t="s">
        <v>1517</v>
      </c>
      <c r="AH264" s="79"/>
      <c r="AI264" s="85" t="s">
        <v>1513</v>
      </c>
      <c r="AJ264" s="79" t="b">
        <v>0</v>
      </c>
      <c r="AK264" s="79">
        <v>5</v>
      </c>
      <c r="AL264" s="85" t="s">
        <v>1432</v>
      </c>
      <c r="AM264" s="79" t="s">
        <v>1532</v>
      </c>
      <c r="AN264" s="79" t="b">
        <v>0</v>
      </c>
      <c r="AO264" s="85" t="s">
        <v>1432</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8</v>
      </c>
      <c r="BC264" s="78" t="str">
        <f>REPLACE(INDEX(GroupVertices[Group],MATCH(Edges[[#This Row],[Vertex 2]],GroupVertices[Vertex],0)),1,1,"")</f>
        <v>8</v>
      </c>
      <c r="BD264" s="48">
        <v>0</v>
      </c>
      <c r="BE264" s="49">
        <v>0</v>
      </c>
      <c r="BF264" s="48">
        <v>0</v>
      </c>
      <c r="BG264" s="49">
        <v>0</v>
      </c>
      <c r="BH264" s="48">
        <v>0</v>
      </c>
      <c r="BI264" s="49">
        <v>0</v>
      </c>
      <c r="BJ264" s="48">
        <v>17</v>
      </c>
      <c r="BK264" s="49">
        <v>100</v>
      </c>
      <c r="BL264" s="48">
        <v>17</v>
      </c>
    </row>
    <row r="265" spans="1:64" ht="15">
      <c r="A265" s="64" t="s">
        <v>361</v>
      </c>
      <c r="B265" s="64" t="s">
        <v>410</v>
      </c>
      <c r="C265" s="65" t="s">
        <v>4635</v>
      </c>
      <c r="D265" s="66">
        <v>3</v>
      </c>
      <c r="E265" s="67" t="s">
        <v>132</v>
      </c>
      <c r="F265" s="68">
        <v>32</v>
      </c>
      <c r="G265" s="65"/>
      <c r="H265" s="69"/>
      <c r="I265" s="70"/>
      <c r="J265" s="70"/>
      <c r="K265" s="34" t="s">
        <v>65</v>
      </c>
      <c r="L265" s="77">
        <v>265</v>
      </c>
      <c r="M265" s="77"/>
      <c r="N265" s="72"/>
      <c r="O265" s="79" t="s">
        <v>485</v>
      </c>
      <c r="P265" s="81">
        <v>43487.67060185185</v>
      </c>
      <c r="Q265" s="79" t="s">
        <v>499</v>
      </c>
      <c r="R265" s="79"/>
      <c r="S265" s="79"/>
      <c r="T265" s="79"/>
      <c r="U265" s="79"/>
      <c r="V265" s="83" t="s">
        <v>970</v>
      </c>
      <c r="W265" s="81">
        <v>43487.67060185185</v>
      </c>
      <c r="X265" s="83" t="s">
        <v>1187</v>
      </c>
      <c r="Y265" s="79"/>
      <c r="Z265" s="79"/>
      <c r="AA265" s="85" t="s">
        <v>1435</v>
      </c>
      <c r="AB265" s="79"/>
      <c r="AC265" s="79" t="b">
        <v>0</v>
      </c>
      <c r="AD265" s="79">
        <v>0</v>
      </c>
      <c r="AE265" s="85" t="s">
        <v>1513</v>
      </c>
      <c r="AF265" s="79" t="b">
        <v>0</v>
      </c>
      <c r="AG265" s="79" t="s">
        <v>1517</v>
      </c>
      <c r="AH265" s="79"/>
      <c r="AI265" s="85" t="s">
        <v>1513</v>
      </c>
      <c r="AJ265" s="79" t="b">
        <v>0</v>
      </c>
      <c r="AK265" s="79">
        <v>3881</v>
      </c>
      <c r="AL265" s="85" t="s">
        <v>1510</v>
      </c>
      <c r="AM265" s="79" t="s">
        <v>1529</v>
      </c>
      <c r="AN265" s="79" t="b">
        <v>0</v>
      </c>
      <c r="AO265" s="85" t="s">
        <v>1510</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0</v>
      </c>
      <c r="BE265" s="49">
        <v>0</v>
      </c>
      <c r="BF265" s="48">
        <v>0</v>
      </c>
      <c r="BG265" s="49">
        <v>0</v>
      </c>
      <c r="BH265" s="48">
        <v>0</v>
      </c>
      <c r="BI265" s="49">
        <v>0</v>
      </c>
      <c r="BJ265" s="48">
        <v>23</v>
      </c>
      <c r="BK265" s="49">
        <v>100</v>
      </c>
      <c r="BL265" s="48">
        <v>23</v>
      </c>
    </row>
    <row r="266" spans="1:64" ht="15">
      <c r="A266" s="64" t="s">
        <v>362</v>
      </c>
      <c r="B266" s="64" t="s">
        <v>410</v>
      </c>
      <c r="C266" s="65" t="s">
        <v>4635</v>
      </c>
      <c r="D266" s="66">
        <v>3</v>
      </c>
      <c r="E266" s="67" t="s">
        <v>132</v>
      </c>
      <c r="F266" s="68">
        <v>32</v>
      </c>
      <c r="G266" s="65"/>
      <c r="H266" s="69"/>
      <c r="I266" s="70"/>
      <c r="J266" s="70"/>
      <c r="K266" s="34" t="s">
        <v>65</v>
      </c>
      <c r="L266" s="77">
        <v>266</v>
      </c>
      <c r="M266" s="77"/>
      <c r="N266" s="72"/>
      <c r="O266" s="79" t="s">
        <v>485</v>
      </c>
      <c r="P266" s="81">
        <v>43487.675358796296</v>
      </c>
      <c r="Q266" s="79" t="s">
        <v>499</v>
      </c>
      <c r="R266" s="79"/>
      <c r="S266" s="79"/>
      <c r="T266" s="79"/>
      <c r="U266" s="79"/>
      <c r="V266" s="83" t="s">
        <v>971</v>
      </c>
      <c r="W266" s="81">
        <v>43487.675358796296</v>
      </c>
      <c r="X266" s="83" t="s">
        <v>1188</v>
      </c>
      <c r="Y266" s="79"/>
      <c r="Z266" s="79"/>
      <c r="AA266" s="85" t="s">
        <v>1436</v>
      </c>
      <c r="AB266" s="79"/>
      <c r="AC266" s="79" t="b">
        <v>0</v>
      </c>
      <c r="AD266" s="79">
        <v>0</v>
      </c>
      <c r="AE266" s="85" t="s">
        <v>1513</v>
      </c>
      <c r="AF266" s="79" t="b">
        <v>0</v>
      </c>
      <c r="AG266" s="79" t="s">
        <v>1517</v>
      </c>
      <c r="AH266" s="79"/>
      <c r="AI266" s="85" t="s">
        <v>1513</v>
      </c>
      <c r="AJ266" s="79" t="b">
        <v>0</v>
      </c>
      <c r="AK266" s="79">
        <v>3881</v>
      </c>
      <c r="AL266" s="85" t="s">
        <v>1510</v>
      </c>
      <c r="AM266" s="79" t="s">
        <v>1530</v>
      </c>
      <c r="AN266" s="79" t="b">
        <v>0</v>
      </c>
      <c r="AO266" s="85" t="s">
        <v>1510</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23</v>
      </c>
      <c r="BK266" s="49">
        <v>100</v>
      </c>
      <c r="BL266" s="48">
        <v>23</v>
      </c>
    </row>
    <row r="267" spans="1:64" ht="15">
      <c r="A267" s="64" t="s">
        <v>363</v>
      </c>
      <c r="B267" s="64" t="s">
        <v>410</v>
      </c>
      <c r="C267" s="65" t="s">
        <v>4635</v>
      </c>
      <c r="D267" s="66">
        <v>3</v>
      </c>
      <c r="E267" s="67" t="s">
        <v>132</v>
      </c>
      <c r="F267" s="68">
        <v>32</v>
      </c>
      <c r="G267" s="65"/>
      <c r="H267" s="69"/>
      <c r="I267" s="70"/>
      <c r="J267" s="70"/>
      <c r="K267" s="34" t="s">
        <v>65</v>
      </c>
      <c r="L267" s="77">
        <v>267</v>
      </c>
      <c r="M267" s="77"/>
      <c r="N267" s="72"/>
      <c r="O267" s="79" t="s">
        <v>485</v>
      </c>
      <c r="P267" s="81">
        <v>43487.68215277778</v>
      </c>
      <c r="Q267" s="79" t="s">
        <v>499</v>
      </c>
      <c r="R267" s="79"/>
      <c r="S267" s="79"/>
      <c r="T267" s="79"/>
      <c r="U267" s="79"/>
      <c r="V267" s="83" t="s">
        <v>972</v>
      </c>
      <c r="W267" s="81">
        <v>43487.68215277778</v>
      </c>
      <c r="X267" s="83" t="s">
        <v>1189</v>
      </c>
      <c r="Y267" s="79"/>
      <c r="Z267" s="79"/>
      <c r="AA267" s="85" t="s">
        <v>1437</v>
      </c>
      <c r="AB267" s="79"/>
      <c r="AC267" s="79" t="b">
        <v>0</v>
      </c>
      <c r="AD267" s="79">
        <v>0</v>
      </c>
      <c r="AE267" s="85" t="s">
        <v>1513</v>
      </c>
      <c r="AF267" s="79" t="b">
        <v>0</v>
      </c>
      <c r="AG267" s="79" t="s">
        <v>1517</v>
      </c>
      <c r="AH267" s="79"/>
      <c r="AI267" s="85" t="s">
        <v>1513</v>
      </c>
      <c r="AJ267" s="79" t="b">
        <v>0</v>
      </c>
      <c r="AK267" s="79">
        <v>3881</v>
      </c>
      <c r="AL267" s="85" t="s">
        <v>1510</v>
      </c>
      <c r="AM267" s="79" t="s">
        <v>1530</v>
      </c>
      <c r="AN267" s="79" t="b">
        <v>0</v>
      </c>
      <c r="AO267" s="85" t="s">
        <v>1510</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23</v>
      </c>
      <c r="BK267" s="49">
        <v>100</v>
      </c>
      <c r="BL267" s="48">
        <v>23</v>
      </c>
    </row>
    <row r="268" spans="1:64" ht="15">
      <c r="A268" s="64" t="s">
        <v>364</v>
      </c>
      <c r="B268" s="64" t="s">
        <v>438</v>
      </c>
      <c r="C268" s="65" t="s">
        <v>4635</v>
      </c>
      <c r="D268" s="66">
        <v>3</v>
      </c>
      <c r="E268" s="67" t="s">
        <v>132</v>
      </c>
      <c r="F268" s="68">
        <v>32</v>
      </c>
      <c r="G268" s="65"/>
      <c r="H268" s="69"/>
      <c r="I268" s="70"/>
      <c r="J268" s="70"/>
      <c r="K268" s="34" t="s">
        <v>65</v>
      </c>
      <c r="L268" s="77">
        <v>268</v>
      </c>
      <c r="M268" s="77"/>
      <c r="N268" s="72"/>
      <c r="O268" s="79" t="s">
        <v>485</v>
      </c>
      <c r="P268" s="81">
        <v>43485.555925925924</v>
      </c>
      <c r="Q268" s="79" t="s">
        <v>601</v>
      </c>
      <c r="R268" s="83" t="s">
        <v>691</v>
      </c>
      <c r="S268" s="79" t="s">
        <v>712</v>
      </c>
      <c r="T268" s="79" t="s">
        <v>738</v>
      </c>
      <c r="U268" s="79"/>
      <c r="V268" s="83" t="s">
        <v>973</v>
      </c>
      <c r="W268" s="81">
        <v>43485.555925925924</v>
      </c>
      <c r="X268" s="83" t="s">
        <v>1190</v>
      </c>
      <c r="Y268" s="79"/>
      <c r="Z268" s="79"/>
      <c r="AA268" s="85" t="s">
        <v>1438</v>
      </c>
      <c r="AB268" s="79"/>
      <c r="AC268" s="79" t="b">
        <v>0</v>
      </c>
      <c r="AD268" s="79">
        <v>2</v>
      </c>
      <c r="AE268" s="85" t="s">
        <v>1513</v>
      </c>
      <c r="AF268" s="79" t="b">
        <v>0</v>
      </c>
      <c r="AG268" s="79" t="s">
        <v>1518</v>
      </c>
      <c r="AH268" s="79"/>
      <c r="AI268" s="85" t="s">
        <v>1513</v>
      </c>
      <c r="AJ268" s="79" t="b">
        <v>0</v>
      </c>
      <c r="AK268" s="79">
        <v>1</v>
      </c>
      <c r="AL268" s="85" t="s">
        <v>1513</v>
      </c>
      <c r="AM268" s="79" t="s">
        <v>1529</v>
      </c>
      <c r="AN268" s="79" t="b">
        <v>0</v>
      </c>
      <c r="AO268" s="85" t="s">
        <v>1438</v>
      </c>
      <c r="AP268" s="79" t="s">
        <v>1550</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4</v>
      </c>
      <c r="BD268" s="48"/>
      <c r="BE268" s="49"/>
      <c r="BF268" s="48"/>
      <c r="BG268" s="49"/>
      <c r="BH268" s="48"/>
      <c r="BI268" s="49"/>
      <c r="BJ268" s="48"/>
      <c r="BK268" s="49"/>
      <c r="BL268" s="48"/>
    </row>
    <row r="269" spans="1:64" ht="15">
      <c r="A269" s="64" t="s">
        <v>365</v>
      </c>
      <c r="B269" s="64" t="s">
        <v>438</v>
      </c>
      <c r="C269" s="65" t="s">
        <v>4635</v>
      </c>
      <c r="D269" s="66">
        <v>3</v>
      </c>
      <c r="E269" s="67" t="s">
        <v>132</v>
      </c>
      <c r="F269" s="68">
        <v>32</v>
      </c>
      <c r="G269" s="65"/>
      <c r="H269" s="69"/>
      <c r="I269" s="70"/>
      <c r="J269" s="70"/>
      <c r="K269" s="34" t="s">
        <v>65</v>
      </c>
      <c r="L269" s="77">
        <v>269</v>
      </c>
      <c r="M269" s="77"/>
      <c r="N269" s="72"/>
      <c r="O269" s="79" t="s">
        <v>485</v>
      </c>
      <c r="P269" s="81">
        <v>43487.56607638889</v>
      </c>
      <c r="Q269" s="79" t="s">
        <v>602</v>
      </c>
      <c r="R269" s="83" t="s">
        <v>691</v>
      </c>
      <c r="S269" s="79" t="s">
        <v>712</v>
      </c>
      <c r="T269" s="79" t="s">
        <v>738</v>
      </c>
      <c r="U269" s="79"/>
      <c r="V269" s="83" t="s">
        <v>974</v>
      </c>
      <c r="W269" s="81">
        <v>43487.56607638889</v>
      </c>
      <c r="X269" s="83" t="s">
        <v>1191</v>
      </c>
      <c r="Y269" s="79"/>
      <c r="Z269" s="79"/>
      <c r="AA269" s="85" t="s">
        <v>1439</v>
      </c>
      <c r="AB269" s="79"/>
      <c r="AC269" s="79" t="b">
        <v>0</v>
      </c>
      <c r="AD269" s="79">
        <v>0</v>
      </c>
      <c r="AE269" s="85" t="s">
        <v>1513</v>
      </c>
      <c r="AF269" s="79" t="b">
        <v>0</v>
      </c>
      <c r="AG269" s="79" t="s">
        <v>1518</v>
      </c>
      <c r="AH269" s="79"/>
      <c r="AI269" s="85" t="s">
        <v>1513</v>
      </c>
      <c r="AJ269" s="79" t="b">
        <v>0</v>
      </c>
      <c r="AK269" s="79">
        <v>1</v>
      </c>
      <c r="AL269" s="85" t="s">
        <v>1513</v>
      </c>
      <c r="AM269" s="79" t="s">
        <v>1543</v>
      </c>
      <c r="AN269" s="79" t="b">
        <v>0</v>
      </c>
      <c r="AO269" s="85" t="s">
        <v>1439</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364</v>
      </c>
      <c r="B270" s="64" t="s">
        <v>439</v>
      </c>
      <c r="C270" s="65" t="s">
        <v>4635</v>
      </c>
      <c r="D270" s="66">
        <v>3</v>
      </c>
      <c r="E270" s="67" t="s">
        <v>132</v>
      </c>
      <c r="F270" s="68">
        <v>32</v>
      </c>
      <c r="G270" s="65"/>
      <c r="H270" s="69"/>
      <c r="I270" s="70"/>
      <c r="J270" s="70"/>
      <c r="K270" s="34" t="s">
        <v>65</v>
      </c>
      <c r="L270" s="77">
        <v>270</v>
      </c>
      <c r="M270" s="77"/>
      <c r="N270" s="72"/>
      <c r="O270" s="79" t="s">
        <v>485</v>
      </c>
      <c r="P270" s="81">
        <v>43485.555925925924</v>
      </c>
      <c r="Q270" s="79" t="s">
        <v>601</v>
      </c>
      <c r="R270" s="83" t="s">
        <v>691</v>
      </c>
      <c r="S270" s="79" t="s">
        <v>712</v>
      </c>
      <c r="T270" s="79" t="s">
        <v>738</v>
      </c>
      <c r="U270" s="79"/>
      <c r="V270" s="83" t="s">
        <v>973</v>
      </c>
      <c r="W270" s="81">
        <v>43485.555925925924</v>
      </c>
      <c r="X270" s="83" t="s">
        <v>1190</v>
      </c>
      <c r="Y270" s="79"/>
      <c r="Z270" s="79"/>
      <c r="AA270" s="85" t="s">
        <v>1438</v>
      </c>
      <c r="AB270" s="79"/>
      <c r="AC270" s="79" t="b">
        <v>0</v>
      </c>
      <c r="AD270" s="79">
        <v>2</v>
      </c>
      <c r="AE270" s="85" t="s">
        <v>1513</v>
      </c>
      <c r="AF270" s="79" t="b">
        <v>0</v>
      </c>
      <c r="AG270" s="79" t="s">
        <v>1518</v>
      </c>
      <c r="AH270" s="79"/>
      <c r="AI270" s="85" t="s">
        <v>1513</v>
      </c>
      <c r="AJ270" s="79" t="b">
        <v>0</v>
      </c>
      <c r="AK270" s="79">
        <v>1</v>
      </c>
      <c r="AL270" s="85" t="s">
        <v>1513</v>
      </c>
      <c r="AM270" s="79" t="s">
        <v>1529</v>
      </c>
      <c r="AN270" s="79" t="b">
        <v>0</v>
      </c>
      <c r="AO270" s="85" t="s">
        <v>1438</v>
      </c>
      <c r="AP270" s="79" t="s">
        <v>1550</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4</v>
      </c>
      <c r="BD270" s="48"/>
      <c r="BE270" s="49"/>
      <c r="BF270" s="48"/>
      <c r="BG270" s="49"/>
      <c r="BH270" s="48"/>
      <c r="BI270" s="49"/>
      <c r="BJ270" s="48"/>
      <c r="BK270" s="49"/>
      <c r="BL270" s="48"/>
    </row>
    <row r="271" spans="1:64" ht="15">
      <c r="A271" s="64" t="s">
        <v>365</v>
      </c>
      <c r="B271" s="64" t="s">
        <v>439</v>
      </c>
      <c r="C271" s="65" t="s">
        <v>4635</v>
      </c>
      <c r="D271" s="66">
        <v>3</v>
      </c>
      <c r="E271" s="67" t="s">
        <v>132</v>
      </c>
      <c r="F271" s="68">
        <v>32</v>
      </c>
      <c r="G271" s="65"/>
      <c r="H271" s="69"/>
      <c r="I271" s="70"/>
      <c r="J271" s="70"/>
      <c r="K271" s="34" t="s">
        <v>65</v>
      </c>
      <c r="L271" s="77">
        <v>271</v>
      </c>
      <c r="M271" s="77"/>
      <c r="N271" s="72"/>
      <c r="O271" s="79" t="s">
        <v>485</v>
      </c>
      <c r="P271" s="81">
        <v>43487.56607638889</v>
      </c>
      <c r="Q271" s="79" t="s">
        <v>602</v>
      </c>
      <c r="R271" s="83" t="s">
        <v>691</v>
      </c>
      <c r="S271" s="79" t="s">
        <v>712</v>
      </c>
      <c r="T271" s="79" t="s">
        <v>738</v>
      </c>
      <c r="U271" s="79"/>
      <c r="V271" s="83" t="s">
        <v>974</v>
      </c>
      <c r="W271" s="81">
        <v>43487.56607638889</v>
      </c>
      <c r="X271" s="83" t="s">
        <v>1191</v>
      </c>
      <c r="Y271" s="79"/>
      <c r="Z271" s="79"/>
      <c r="AA271" s="85" t="s">
        <v>1439</v>
      </c>
      <c r="AB271" s="79"/>
      <c r="AC271" s="79" t="b">
        <v>0</v>
      </c>
      <c r="AD271" s="79">
        <v>0</v>
      </c>
      <c r="AE271" s="85" t="s">
        <v>1513</v>
      </c>
      <c r="AF271" s="79" t="b">
        <v>0</v>
      </c>
      <c r="AG271" s="79" t="s">
        <v>1518</v>
      </c>
      <c r="AH271" s="79"/>
      <c r="AI271" s="85" t="s">
        <v>1513</v>
      </c>
      <c r="AJ271" s="79" t="b">
        <v>0</v>
      </c>
      <c r="AK271" s="79">
        <v>1</v>
      </c>
      <c r="AL271" s="85" t="s">
        <v>1513</v>
      </c>
      <c r="AM271" s="79" t="s">
        <v>1543</v>
      </c>
      <c r="AN271" s="79" t="b">
        <v>0</v>
      </c>
      <c r="AO271" s="85" t="s">
        <v>1439</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4</v>
      </c>
      <c r="BC271" s="78" t="str">
        <f>REPLACE(INDEX(GroupVertices[Group],MATCH(Edges[[#This Row],[Vertex 2]],GroupVertices[Vertex],0)),1,1,"")</f>
        <v>4</v>
      </c>
      <c r="BD271" s="48"/>
      <c r="BE271" s="49"/>
      <c r="BF271" s="48"/>
      <c r="BG271" s="49"/>
      <c r="BH271" s="48"/>
      <c r="BI271" s="49"/>
      <c r="BJ271" s="48"/>
      <c r="BK271" s="49"/>
      <c r="BL271" s="48"/>
    </row>
    <row r="272" spans="1:64" ht="15">
      <c r="A272" s="64" t="s">
        <v>364</v>
      </c>
      <c r="B272" s="64" t="s">
        <v>440</v>
      </c>
      <c r="C272" s="65" t="s">
        <v>4635</v>
      </c>
      <c r="D272" s="66">
        <v>3</v>
      </c>
      <c r="E272" s="67" t="s">
        <v>132</v>
      </c>
      <c r="F272" s="68">
        <v>32</v>
      </c>
      <c r="G272" s="65"/>
      <c r="H272" s="69"/>
      <c r="I272" s="70"/>
      <c r="J272" s="70"/>
      <c r="K272" s="34" t="s">
        <v>65</v>
      </c>
      <c r="L272" s="77">
        <v>272</v>
      </c>
      <c r="M272" s="77"/>
      <c r="N272" s="72"/>
      <c r="O272" s="79" t="s">
        <v>485</v>
      </c>
      <c r="P272" s="81">
        <v>43485.555925925924</v>
      </c>
      <c r="Q272" s="79" t="s">
        <v>601</v>
      </c>
      <c r="R272" s="83" t="s">
        <v>691</v>
      </c>
      <c r="S272" s="79" t="s">
        <v>712</v>
      </c>
      <c r="T272" s="79" t="s">
        <v>738</v>
      </c>
      <c r="U272" s="79"/>
      <c r="V272" s="83" t="s">
        <v>973</v>
      </c>
      <c r="W272" s="81">
        <v>43485.555925925924</v>
      </c>
      <c r="X272" s="83" t="s">
        <v>1190</v>
      </c>
      <c r="Y272" s="79"/>
      <c r="Z272" s="79"/>
      <c r="AA272" s="85" t="s">
        <v>1438</v>
      </c>
      <c r="AB272" s="79"/>
      <c r="AC272" s="79" t="b">
        <v>0</v>
      </c>
      <c r="AD272" s="79">
        <v>2</v>
      </c>
      <c r="AE272" s="85" t="s">
        <v>1513</v>
      </c>
      <c r="AF272" s="79" t="b">
        <v>0</v>
      </c>
      <c r="AG272" s="79" t="s">
        <v>1518</v>
      </c>
      <c r="AH272" s="79"/>
      <c r="AI272" s="85" t="s">
        <v>1513</v>
      </c>
      <c r="AJ272" s="79" t="b">
        <v>0</v>
      </c>
      <c r="AK272" s="79">
        <v>1</v>
      </c>
      <c r="AL272" s="85" t="s">
        <v>1513</v>
      </c>
      <c r="AM272" s="79" t="s">
        <v>1529</v>
      </c>
      <c r="AN272" s="79" t="b">
        <v>0</v>
      </c>
      <c r="AO272" s="85" t="s">
        <v>1438</v>
      </c>
      <c r="AP272" s="79" t="s">
        <v>1550</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4</v>
      </c>
      <c r="BD272" s="48"/>
      <c r="BE272" s="49"/>
      <c r="BF272" s="48"/>
      <c r="BG272" s="49"/>
      <c r="BH272" s="48"/>
      <c r="BI272" s="49"/>
      <c r="BJ272" s="48"/>
      <c r="BK272" s="49"/>
      <c r="BL272" s="48"/>
    </row>
    <row r="273" spans="1:64" ht="15">
      <c r="A273" s="64" t="s">
        <v>365</v>
      </c>
      <c r="B273" s="64" t="s">
        <v>440</v>
      </c>
      <c r="C273" s="65" t="s">
        <v>4635</v>
      </c>
      <c r="D273" s="66">
        <v>3</v>
      </c>
      <c r="E273" s="67" t="s">
        <v>132</v>
      </c>
      <c r="F273" s="68">
        <v>32</v>
      </c>
      <c r="G273" s="65"/>
      <c r="H273" s="69"/>
      <c r="I273" s="70"/>
      <c r="J273" s="70"/>
      <c r="K273" s="34" t="s">
        <v>65</v>
      </c>
      <c r="L273" s="77">
        <v>273</v>
      </c>
      <c r="M273" s="77"/>
      <c r="N273" s="72"/>
      <c r="O273" s="79" t="s">
        <v>485</v>
      </c>
      <c r="P273" s="81">
        <v>43487.56607638889</v>
      </c>
      <c r="Q273" s="79" t="s">
        <v>602</v>
      </c>
      <c r="R273" s="83" t="s">
        <v>691</v>
      </c>
      <c r="S273" s="79" t="s">
        <v>712</v>
      </c>
      <c r="T273" s="79" t="s">
        <v>738</v>
      </c>
      <c r="U273" s="79"/>
      <c r="V273" s="83" t="s">
        <v>974</v>
      </c>
      <c r="W273" s="81">
        <v>43487.56607638889</v>
      </c>
      <c r="X273" s="83" t="s">
        <v>1191</v>
      </c>
      <c r="Y273" s="79"/>
      <c r="Z273" s="79"/>
      <c r="AA273" s="85" t="s">
        <v>1439</v>
      </c>
      <c r="AB273" s="79"/>
      <c r="AC273" s="79" t="b">
        <v>0</v>
      </c>
      <c r="AD273" s="79">
        <v>0</v>
      </c>
      <c r="AE273" s="85" t="s">
        <v>1513</v>
      </c>
      <c r="AF273" s="79" t="b">
        <v>0</v>
      </c>
      <c r="AG273" s="79" t="s">
        <v>1518</v>
      </c>
      <c r="AH273" s="79"/>
      <c r="AI273" s="85" t="s">
        <v>1513</v>
      </c>
      <c r="AJ273" s="79" t="b">
        <v>0</v>
      </c>
      <c r="AK273" s="79">
        <v>1</v>
      </c>
      <c r="AL273" s="85" t="s">
        <v>1513</v>
      </c>
      <c r="AM273" s="79" t="s">
        <v>1543</v>
      </c>
      <c r="AN273" s="79" t="b">
        <v>0</v>
      </c>
      <c r="AO273" s="85" t="s">
        <v>1439</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4</v>
      </c>
      <c r="BC273" s="78" t="str">
        <f>REPLACE(INDEX(GroupVertices[Group],MATCH(Edges[[#This Row],[Vertex 2]],GroupVertices[Vertex],0)),1,1,"")</f>
        <v>4</v>
      </c>
      <c r="BD273" s="48"/>
      <c r="BE273" s="49"/>
      <c r="BF273" s="48"/>
      <c r="BG273" s="49"/>
      <c r="BH273" s="48"/>
      <c r="BI273" s="49"/>
      <c r="BJ273" s="48"/>
      <c r="BK273" s="49"/>
      <c r="BL273" s="48"/>
    </row>
    <row r="274" spans="1:64" ht="15">
      <c r="A274" s="64" t="s">
        <v>364</v>
      </c>
      <c r="B274" s="64" t="s">
        <v>441</v>
      </c>
      <c r="C274" s="65" t="s">
        <v>4635</v>
      </c>
      <c r="D274" s="66">
        <v>3</v>
      </c>
      <c r="E274" s="67" t="s">
        <v>132</v>
      </c>
      <c r="F274" s="68">
        <v>32</v>
      </c>
      <c r="G274" s="65"/>
      <c r="H274" s="69"/>
      <c r="I274" s="70"/>
      <c r="J274" s="70"/>
      <c r="K274" s="34" t="s">
        <v>65</v>
      </c>
      <c r="L274" s="77">
        <v>274</v>
      </c>
      <c r="M274" s="77"/>
      <c r="N274" s="72"/>
      <c r="O274" s="79" t="s">
        <v>485</v>
      </c>
      <c r="P274" s="81">
        <v>43485.555925925924</v>
      </c>
      <c r="Q274" s="79" t="s">
        <v>601</v>
      </c>
      <c r="R274" s="83" t="s">
        <v>691</v>
      </c>
      <c r="S274" s="79" t="s">
        <v>712</v>
      </c>
      <c r="T274" s="79" t="s">
        <v>738</v>
      </c>
      <c r="U274" s="79"/>
      <c r="V274" s="83" t="s">
        <v>973</v>
      </c>
      <c r="W274" s="81">
        <v>43485.555925925924</v>
      </c>
      <c r="X274" s="83" t="s">
        <v>1190</v>
      </c>
      <c r="Y274" s="79"/>
      <c r="Z274" s="79"/>
      <c r="AA274" s="85" t="s">
        <v>1438</v>
      </c>
      <c r="AB274" s="79"/>
      <c r="AC274" s="79" t="b">
        <v>0</v>
      </c>
      <c r="AD274" s="79">
        <v>2</v>
      </c>
      <c r="AE274" s="85" t="s">
        <v>1513</v>
      </c>
      <c r="AF274" s="79" t="b">
        <v>0</v>
      </c>
      <c r="AG274" s="79" t="s">
        <v>1518</v>
      </c>
      <c r="AH274" s="79"/>
      <c r="AI274" s="85" t="s">
        <v>1513</v>
      </c>
      <c r="AJ274" s="79" t="b">
        <v>0</v>
      </c>
      <c r="AK274" s="79">
        <v>1</v>
      </c>
      <c r="AL274" s="85" t="s">
        <v>1513</v>
      </c>
      <c r="AM274" s="79" t="s">
        <v>1529</v>
      </c>
      <c r="AN274" s="79" t="b">
        <v>0</v>
      </c>
      <c r="AO274" s="85" t="s">
        <v>1438</v>
      </c>
      <c r="AP274" s="79" t="s">
        <v>1550</v>
      </c>
      <c r="AQ274" s="79">
        <v>0</v>
      </c>
      <c r="AR274" s="79">
        <v>0</v>
      </c>
      <c r="AS274" s="79"/>
      <c r="AT274" s="79"/>
      <c r="AU274" s="79"/>
      <c r="AV274" s="79"/>
      <c r="AW274" s="79"/>
      <c r="AX274" s="79"/>
      <c r="AY274" s="79"/>
      <c r="AZ274" s="79"/>
      <c r="BA274">
        <v>1</v>
      </c>
      <c r="BB274" s="78" t="str">
        <f>REPLACE(INDEX(GroupVertices[Group],MATCH(Edges[[#This Row],[Vertex 1]],GroupVertices[Vertex],0)),1,1,"")</f>
        <v>4</v>
      </c>
      <c r="BC274" s="78" t="str">
        <f>REPLACE(INDEX(GroupVertices[Group],MATCH(Edges[[#This Row],[Vertex 2]],GroupVertices[Vertex],0)),1,1,"")</f>
        <v>2</v>
      </c>
      <c r="BD274" s="48">
        <v>0</v>
      </c>
      <c r="BE274" s="49">
        <v>0</v>
      </c>
      <c r="BF274" s="48">
        <v>0</v>
      </c>
      <c r="BG274" s="49">
        <v>0</v>
      </c>
      <c r="BH274" s="48">
        <v>0</v>
      </c>
      <c r="BI274" s="49">
        <v>0</v>
      </c>
      <c r="BJ274" s="48">
        <v>22</v>
      </c>
      <c r="BK274" s="49">
        <v>100</v>
      </c>
      <c r="BL274" s="48">
        <v>22</v>
      </c>
    </row>
    <row r="275" spans="1:64" ht="15">
      <c r="A275" s="64" t="s">
        <v>348</v>
      </c>
      <c r="B275" s="64" t="s">
        <v>441</v>
      </c>
      <c r="C275" s="65" t="s">
        <v>4635</v>
      </c>
      <c r="D275" s="66">
        <v>3</v>
      </c>
      <c r="E275" s="67" t="s">
        <v>132</v>
      </c>
      <c r="F275" s="68">
        <v>32</v>
      </c>
      <c r="G275" s="65"/>
      <c r="H275" s="69"/>
      <c r="I275" s="70"/>
      <c r="J275" s="70"/>
      <c r="K275" s="34" t="s">
        <v>65</v>
      </c>
      <c r="L275" s="77">
        <v>275</v>
      </c>
      <c r="M275" s="77"/>
      <c r="N275" s="72"/>
      <c r="O275" s="79" t="s">
        <v>485</v>
      </c>
      <c r="P275" s="81">
        <v>43486.342141203706</v>
      </c>
      <c r="Q275" s="79" t="s">
        <v>588</v>
      </c>
      <c r="R275" s="79"/>
      <c r="S275" s="79"/>
      <c r="T275" s="79" t="s">
        <v>738</v>
      </c>
      <c r="U275" s="83" t="s">
        <v>832</v>
      </c>
      <c r="V275" s="83" t="s">
        <v>832</v>
      </c>
      <c r="W275" s="81">
        <v>43486.342141203706</v>
      </c>
      <c r="X275" s="83" t="s">
        <v>1169</v>
      </c>
      <c r="Y275" s="79"/>
      <c r="Z275" s="79"/>
      <c r="AA275" s="85" t="s">
        <v>1417</v>
      </c>
      <c r="AB275" s="79"/>
      <c r="AC275" s="79" t="b">
        <v>0</v>
      </c>
      <c r="AD275" s="79">
        <v>30</v>
      </c>
      <c r="AE275" s="85" t="s">
        <v>1513</v>
      </c>
      <c r="AF275" s="79" t="b">
        <v>0</v>
      </c>
      <c r="AG275" s="79" t="s">
        <v>1517</v>
      </c>
      <c r="AH275" s="79"/>
      <c r="AI275" s="85" t="s">
        <v>1513</v>
      </c>
      <c r="AJ275" s="79" t="b">
        <v>0</v>
      </c>
      <c r="AK275" s="79">
        <v>8</v>
      </c>
      <c r="AL275" s="85" t="s">
        <v>1513</v>
      </c>
      <c r="AM275" s="79" t="s">
        <v>1531</v>
      </c>
      <c r="AN275" s="79" t="b">
        <v>0</v>
      </c>
      <c r="AO275" s="85" t="s">
        <v>1417</v>
      </c>
      <c r="AP275" s="79" t="s">
        <v>1550</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365</v>
      </c>
      <c r="B276" s="64" t="s">
        <v>441</v>
      </c>
      <c r="C276" s="65" t="s">
        <v>4635</v>
      </c>
      <c r="D276" s="66">
        <v>3</v>
      </c>
      <c r="E276" s="67" t="s">
        <v>132</v>
      </c>
      <c r="F276" s="68">
        <v>32</v>
      </c>
      <c r="G276" s="65"/>
      <c r="H276" s="69"/>
      <c r="I276" s="70"/>
      <c r="J276" s="70"/>
      <c r="K276" s="34" t="s">
        <v>65</v>
      </c>
      <c r="L276" s="77">
        <v>276</v>
      </c>
      <c r="M276" s="77"/>
      <c r="N276" s="72"/>
      <c r="O276" s="79" t="s">
        <v>485</v>
      </c>
      <c r="P276" s="81">
        <v>43487.56607638889</v>
      </c>
      <c r="Q276" s="79" t="s">
        <v>602</v>
      </c>
      <c r="R276" s="83" t="s">
        <v>691</v>
      </c>
      <c r="S276" s="79" t="s">
        <v>712</v>
      </c>
      <c r="T276" s="79" t="s">
        <v>738</v>
      </c>
      <c r="U276" s="79"/>
      <c r="V276" s="83" t="s">
        <v>974</v>
      </c>
      <c r="W276" s="81">
        <v>43487.56607638889</v>
      </c>
      <c r="X276" s="83" t="s">
        <v>1191</v>
      </c>
      <c r="Y276" s="79"/>
      <c r="Z276" s="79"/>
      <c r="AA276" s="85" t="s">
        <v>1439</v>
      </c>
      <c r="AB276" s="79"/>
      <c r="AC276" s="79" t="b">
        <v>0</v>
      </c>
      <c r="AD276" s="79">
        <v>0</v>
      </c>
      <c r="AE276" s="85" t="s">
        <v>1513</v>
      </c>
      <c r="AF276" s="79" t="b">
        <v>0</v>
      </c>
      <c r="AG276" s="79" t="s">
        <v>1518</v>
      </c>
      <c r="AH276" s="79"/>
      <c r="AI276" s="85" t="s">
        <v>1513</v>
      </c>
      <c r="AJ276" s="79" t="b">
        <v>0</v>
      </c>
      <c r="AK276" s="79">
        <v>1</v>
      </c>
      <c r="AL276" s="85" t="s">
        <v>1513</v>
      </c>
      <c r="AM276" s="79" t="s">
        <v>1543</v>
      </c>
      <c r="AN276" s="79" t="b">
        <v>0</v>
      </c>
      <c r="AO276" s="85" t="s">
        <v>1439</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4</v>
      </c>
      <c r="BC276" s="78" t="str">
        <f>REPLACE(INDEX(GroupVertices[Group],MATCH(Edges[[#This Row],[Vertex 2]],GroupVertices[Vertex],0)),1,1,"")</f>
        <v>2</v>
      </c>
      <c r="BD276" s="48"/>
      <c r="BE276" s="49"/>
      <c r="BF276" s="48"/>
      <c r="BG276" s="49"/>
      <c r="BH276" s="48"/>
      <c r="BI276" s="49"/>
      <c r="BJ276" s="48"/>
      <c r="BK276" s="49"/>
      <c r="BL276" s="48"/>
    </row>
    <row r="277" spans="1:64" ht="15">
      <c r="A277" s="64" t="s">
        <v>365</v>
      </c>
      <c r="B277" s="64" t="s">
        <v>364</v>
      </c>
      <c r="C277" s="65" t="s">
        <v>4635</v>
      </c>
      <c r="D277" s="66">
        <v>3</v>
      </c>
      <c r="E277" s="67" t="s">
        <v>132</v>
      </c>
      <c r="F277" s="68">
        <v>32</v>
      </c>
      <c r="G277" s="65"/>
      <c r="H277" s="69"/>
      <c r="I277" s="70"/>
      <c r="J277" s="70"/>
      <c r="K277" s="34" t="s">
        <v>65</v>
      </c>
      <c r="L277" s="77">
        <v>277</v>
      </c>
      <c r="M277" s="77"/>
      <c r="N277" s="72"/>
      <c r="O277" s="79" t="s">
        <v>485</v>
      </c>
      <c r="P277" s="81">
        <v>43487.56607638889</v>
      </c>
      <c r="Q277" s="79" t="s">
        <v>602</v>
      </c>
      <c r="R277" s="83" t="s">
        <v>691</v>
      </c>
      <c r="S277" s="79" t="s">
        <v>712</v>
      </c>
      <c r="T277" s="79" t="s">
        <v>738</v>
      </c>
      <c r="U277" s="79"/>
      <c r="V277" s="83" t="s">
        <v>974</v>
      </c>
      <c r="W277" s="81">
        <v>43487.56607638889</v>
      </c>
      <c r="X277" s="83" t="s">
        <v>1191</v>
      </c>
      <c r="Y277" s="79"/>
      <c r="Z277" s="79"/>
      <c r="AA277" s="85" t="s">
        <v>1439</v>
      </c>
      <c r="AB277" s="79"/>
      <c r="AC277" s="79" t="b">
        <v>0</v>
      </c>
      <c r="AD277" s="79">
        <v>0</v>
      </c>
      <c r="AE277" s="85" t="s">
        <v>1513</v>
      </c>
      <c r="AF277" s="79" t="b">
        <v>0</v>
      </c>
      <c r="AG277" s="79" t="s">
        <v>1518</v>
      </c>
      <c r="AH277" s="79"/>
      <c r="AI277" s="85" t="s">
        <v>1513</v>
      </c>
      <c r="AJ277" s="79" t="b">
        <v>0</v>
      </c>
      <c r="AK277" s="79">
        <v>1</v>
      </c>
      <c r="AL277" s="85" t="s">
        <v>1513</v>
      </c>
      <c r="AM277" s="79" t="s">
        <v>1543</v>
      </c>
      <c r="AN277" s="79" t="b">
        <v>0</v>
      </c>
      <c r="AO277" s="85" t="s">
        <v>1439</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4</v>
      </c>
      <c r="BC277" s="78" t="str">
        <f>REPLACE(INDEX(GroupVertices[Group],MATCH(Edges[[#This Row],[Vertex 2]],GroupVertices[Vertex],0)),1,1,"")</f>
        <v>4</v>
      </c>
      <c r="BD277" s="48">
        <v>0</v>
      </c>
      <c r="BE277" s="49">
        <v>0</v>
      </c>
      <c r="BF277" s="48">
        <v>0</v>
      </c>
      <c r="BG277" s="49">
        <v>0</v>
      </c>
      <c r="BH277" s="48">
        <v>0</v>
      </c>
      <c r="BI277" s="49">
        <v>0</v>
      </c>
      <c r="BJ277" s="48">
        <v>24</v>
      </c>
      <c r="BK277" s="49">
        <v>100</v>
      </c>
      <c r="BL277" s="48">
        <v>24</v>
      </c>
    </row>
    <row r="278" spans="1:64" ht="15">
      <c r="A278" s="64" t="s">
        <v>365</v>
      </c>
      <c r="B278" s="64" t="s">
        <v>474</v>
      </c>
      <c r="C278" s="65" t="s">
        <v>4635</v>
      </c>
      <c r="D278" s="66">
        <v>3</v>
      </c>
      <c r="E278" s="67" t="s">
        <v>132</v>
      </c>
      <c r="F278" s="68">
        <v>32</v>
      </c>
      <c r="G278" s="65"/>
      <c r="H278" s="69"/>
      <c r="I278" s="70"/>
      <c r="J278" s="70"/>
      <c r="K278" s="34" t="s">
        <v>65</v>
      </c>
      <c r="L278" s="77">
        <v>278</v>
      </c>
      <c r="M278" s="77"/>
      <c r="N278" s="72"/>
      <c r="O278" s="79" t="s">
        <v>485</v>
      </c>
      <c r="P278" s="81">
        <v>43487.578831018516</v>
      </c>
      <c r="Q278" s="79" t="s">
        <v>603</v>
      </c>
      <c r="R278" s="83" t="s">
        <v>692</v>
      </c>
      <c r="S278" s="79" t="s">
        <v>728</v>
      </c>
      <c r="T278" s="79" t="s">
        <v>786</v>
      </c>
      <c r="U278" s="79"/>
      <c r="V278" s="83" t="s">
        <v>974</v>
      </c>
      <c r="W278" s="81">
        <v>43487.578831018516</v>
      </c>
      <c r="X278" s="83" t="s">
        <v>1192</v>
      </c>
      <c r="Y278" s="79"/>
      <c r="Z278" s="79"/>
      <c r="AA278" s="85" t="s">
        <v>1440</v>
      </c>
      <c r="AB278" s="79"/>
      <c r="AC278" s="79" t="b">
        <v>0</v>
      </c>
      <c r="AD278" s="79">
        <v>0</v>
      </c>
      <c r="AE278" s="85" t="s">
        <v>1513</v>
      </c>
      <c r="AF278" s="79" t="b">
        <v>0</v>
      </c>
      <c r="AG278" s="79" t="s">
        <v>1518</v>
      </c>
      <c r="AH278" s="79"/>
      <c r="AI278" s="85" t="s">
        <v>1513</v>
      </c>
      <c r="AJ278" s="79" t="b">
        <v>0</v>
      </c>
      <c r="AK278" s="79">
        <v>0</v>
      </c>
      <c r="AL278" s="85" t="s">
        <v>1513</v>
      </c>
      <c r="AM278" s="79" t="s">
        <v>1530</v>
      </c>
      <c r="AN278" s="79" t="b">
        <v>0</v>
      </c>
      <c r="AO278" s="85" t="s">
        <v>1440</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4</v>
      </c>
      <c r="BC278" s="78" t="str">
        <f>REPLACE(INDEX(GroupVertices[Group],MATCH(Edges[[#This Row],[Vertex 2]],GroupVertices[Vertex],0)),1,1,"")</f>
        <v>4</v>
      </c>
      <c r="BD278" s="48"/>
      <c r="BE278" s="49"/>
      <c r="BF278" s="48"/>
      <c r="BG278" s="49"/>
      <c r="BH278" s="48"/>
      <c r="BI278" s="49"/>
      <c r="BJ278" s="48"/>
      <c r="BK278" s="49"/>
      <c r="BL278" s="48"/>
    </row>
    <row r="279" spans="1:64" ht="15">
      <c r="A279" s="64" t="s">
        <v>365</v>
      </c>
      <c r="B279" s="64" t="s">
        <v>475</v>
      </c>
      <c r="C279" s="65" t="s">
        <v>4635</v>
      </c>
      <c r="D279" s="66">
        <v>3</v>
      </c>
      <c r="E279" s="67" t="s">
        <v>132</v>
      </c>
      <c r="F279" s="68">
        <v>32</v>
      </c>
      <c r="G279" s="65"/>
      <c r="H279" s="69"/>
      <c r="I279" s="70"/>
      <c r="J279" s="70"/>
      <c r="K279" s="34" t="s">
        <v>65</v>
      </c>
      <c r="L279" s="77">
        <v>279</v>
      </c>
      <c r="M279" s="77"/>
      <c r="N279" s="72"/>
      <c r="O279" s="79" t="s">
        <v>485</v>
      </c>
      <c r="P279" s="81">
        <v>43487.578831018516</v>
      </c>
      <c r="Q279" s="79" t="s">
        <v>603</v>
      </c>
      <c r="R279" s="83" t="s">
        <v>692</v>
      </c>
      <c r="S279" s="79" t="s">
        <v>728</v>
      </c>
      <c r="T279" s="79" t="s">
        <v>786</v>
      </c>
      <c r="U279" s="79"/>
      <c r="V279" s="83" t="s">
        <v>974</v>
      </c>
      <c r="W279" s="81">
        <v>43487.578831018516</v>
      </c>
      <c r="X279" s="83" t="s">
        <v>1192</v>
      </c>
      <c r="Y279" s="79"/>
      <c r="Z279" s="79"/>
      <c r="AA279" s="85" t="s">
        <v>1440</v>
      </c>
      <c r="AB279" s="79"/>
      <c r="AC279" s="79" t="b">
        <v>0</v>
      </c>
      <c r="AD279" s="79">
        <v>0</v>
      </c>
      <c r="AE279" s="85" t="s">
        <v>1513</v>
      </c>
      <c r="AF279" s="79" t="b">
        <v>0</v>
      </c>
      <c r="AG279" s="79" t="s">
        <v>1518</v>
      </c>
      <c r="AH279" s="79"/>
      <c r="AI279" s="85" t="s">
        <v>1513</v>
      </c>
      <c r="AJ279" s="79" t="b">
        <v>0</v>
      </c>
      <c r="AK279" s="79">
        <v>0</v>
      </c>
      <c r="AL279" s="85" t="s">
        <v>1513</v>
      </c>
      <c r="AM279" s="79" t="s">
        <v>1530</v>
      </c>
      <c r="AN279" s="79" t="b">
        <v>0</v>
      </c>
      <c r="AO279" s="85" t="s">
        <v>1440</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4</v>
      </c>
      <c r="BC279" s="78" t="str">
        <f>REPLACE(INDEX(GroupVertices[Group],MATCH(Edges[[#This Row],[Vertex 2]],GroupVertices[Vertex],0)),1,1,"")</f>
        <v>4</v>
      </c>
      <c r="BD279" s="48">
        <v>0</v>
      </c>
      <c r="BE279" s="49">
        <v>0</v>
      </c>
      <c r="BF279" s="48">
        <v>1</v>
      </c>
      <c r="BG279" s="49">
        <v>2.7027027027027026</v>
      </c>
      <c r="BH279" s="48">
        <v>0</v>
      </c>
      <c r="BI279" s="49">
        <v>0</v>
      </c>
      <c r="BJ279" s="48">
        <v>36</v>
      </c>
      <c r="BK279" s="49">
        <v>97.29729729729729</v>
      </c>
      <c r="BL279" s="48">
        <v>37</v>
      </c>
    </row>
    <row r="280" spans="1:64" ht="15">
      <c r="A280" s="64" t="s">
        <v>365</v>
      </c>
      <c r="B280" s="64" t="s">
        <v>476</v>
      </c>
      <c r="C280" s="65" t="s">
        <v>4635</v>
      </c>
      <c r="D280" s="66">
        <v>3</v>
      </c>
      <c r="E280" s="67" t="s">
        <v>132</v>
      </c>
      <c r="F280" s="68">
        <v>32</v>
      </c>
      <c r="G280" s="65"/>
      <c r="H280" s="69"/>
      <c r="I280" s="70"/>
      <c r="J280" s="70"/>
      <c r="K280" s="34" t="s">
        <v>65</v>
      </c>
      <c r="L280" s="77">
        <v>280</v>
      </c>
      <c r="M280" s="77"/>
      <c r="N280" s="72"/>
      <c r="O280" s="79" t="s">
        <v>485</v>
      </c>
      <c r="P280" s="81">
        <v>43487.61814814815</v>
      </c>
      <c r="Q280" s="79" t="s">
        <v>604</v>
      </c>
      <c r="R280" s="83" t="s">
        <v>693</v>
      </c>
      <c r="S280" s="79" t="s">
        <v>729</v>
      </c>
      <c r="T280" s="79" t="s">
        <v>787</v>
      </c>
      <c r="U280" s="79"/>
      <c r="V280" s="83" t="s">
        <v>974</v>
      </c>
      <c r="W280" s="81">
        <v>43487.61814814815</v>
      </c>
      <c r="X280" s="83" t="s">
        <v>1193</v>
      </c>
      <c r="Y280" s="79"/>
      <c r="Z280" s="79"/>
      <c r="AA280" s="85" t="s">
        <v>1441</v>
      </c>
      <c r="AB280" s="79"/>
      <c r="AC280" s="79" t="b">
        <v>0</v>
      </c>
      <c r="AD280" s="79">
        <v>0</v>
      </c>
      <c r="AE280" s="85" t="s">
        <v>1513</v>
      </c>
      <c r="AF280" s="79" t="b">
        <v>0</v>
      </c>
      <c r="AG280" s="79" t="s">
        <v>1518</v>
      </c>
      <c r="AH280" s="79"/>
      <c r="AI280" s="85" t="s">
        <v>1513</v>
      </c>
      <c r="AJ280" s="79" t="b">
        <v>0</v>
      </c>
      <c r="AK280" s="79">
        <v>0</v>
      </c>
      <c r="AL280" s="85" t="s">
        <v>1513</v>
      </c>
      <c r="AM280" s="79" t="s">
        <v>1543</v>
      </c>
      <c r="AN280" s="79" t="b">
        <v>0</v>
      </c>
      <c r="AO280" s="85" t="s">
        <v>1441</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4</v>
      </c>
      <c r="BC280" s="78" t="str">
        <f>REPLACE(INDEX(GroupVertices[Group],MATCH(Edges[[#This Row],[Vertex 2]],GroupVertices[Vertex],0)),1,1,"")</f>
        <v>4</v>
      </c>
      <c r="BD280" s="48">
        <v>0</v>
      </c>
      <c r="BE280" s="49">
        <v>0</v>
      </c>
      <c r="BF280" s="48">
        <v>2</v>
      </c>
      <c r="BG280" s="49">
        <v>7.407407407407407</v>
      </c>
      <c r="BH280" s="48">
        <v>0</v>
      </c>
      <c r="BI280" s="49">
        <v>0</v>
      </c>
      <c r="BJ280" s="48">
        <v>25</v>
      </c>
      <c r="BK280" s="49">
        <v>92.5925925925926</v>
      </c>
      <c r="BL280" s="48">
        <v>27</v>
      </c>
    </row>
    <row r="281" spans="1:64" ht="15">
      <c r="A281" s="64" t="s">
        <v>366</v>
      </c>
      <c r="B281" s="64" t="s">
        <v>214</v>
      </c>
      <c r="C281" s="65" t="s">
        <v>4635</v>
      </c>
      <c r="D281" s="66">
        <v>3</v>
      </c>
      <c r="E281" s="67" t="s">
        <v>132</v>
      </c>
      <c r="F281" s="68">
        <v>32</v>
      </c>
      <c r="G281" s="65"/>
      <c r="H281" s="69"/>
      <c r="I281" s="70"/>
      <c r="J281" s="70"/>
      <c r="K281" s="34" t="s">
        <v>65</v>
      </c>
      <c r="L281" s="77">
        <v>281</v>
      </c>
      <c r="M281" s="77"/>
      <c r="N281" s="72"/>
      <c r="O281" s="79" t="s">
        <v>485</v>
      </c>
      <c r="P281" s="81">
        <v>43487.692291666666</v>
      </c>
      <c r="Q281" s="79" t="s">
        <v>605</v>
      </c>
      <c r="R281" s="83" t="s">
        <v>694</v>
      </c>
      <c r="S281" s="79" t="s">
        <v>711</v>
      </c>
      <c r="T281" s="79" t="s">
        <v>738</v>
      </c>
      <c r="U281" s="79"/>
      <c r="V281" s="83" t="s">
        <v>975</v>
      </c>
      <c r="W281" s="81">
        <v>43487.692291666666</v>
      </c>
      <c r="X281" s="83" t="s">
        <v>1194</v>
      </c>
      <c r="Y281" s="79"/>
      <c r="Z281" s="79"/>
      <c r="AA281" s="85" t="s">
        <v>1442</v>
      </c>
      <c r="AB281" s="79"/>
      <c r="AC281" s="79" t="b">
        <v>0</v>
      </c>
      <c r="AD281" s="79">
        <v>0</v>
      </c>
      <c r="AE281" s="85" t="s">
        <v>1513</v>
      </c>
      <c r="AF281" s="79" t="b">
        <v>1</v>
      </c>
      <c r="AG281" s="79" t="s">
        <v>1517</v>
      </c>
      <c r="AH281" s="79"/>
      <c r="AI281" s="85" t="s">
        <v>1528</v>
      </c>
      <c r="AJ281" s="79" t="b">
        <v>0</v>
      </c>
      <c r="AK281" s="79">
        <v>0</v>
      </c>
      <c r="AL281" s="85" t="s">
        <v>1513</v>
      </c>
      <c r="AM281" s="79" t="s">
        <v>1530</v>
      </c>
      <c r="AN281" s="79" t="b">
        <v>0</v>
      </c>
      <c r="AO281" s="85" t="s">
        <v>1442</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3</v>
      </c>
      <c r="BC281" s="78" t="str">
        <f>REPLACE(INDEX(GroupVertices[Group],MATCH(Edges[[#This Row],[Vertex 2]],GroupVertices[Vertex],0)),1,1,"")</f>
        <v>3</v>
      </c>
      <c r="BD281" s="48">
        <v>1</v>
      </c>
      <c r="BE281" s="49">
        <v>16.666666666666668</v>
      </c>
      <c r="BF281" s="48">
        <v>0</v>
      </c>
      <c r="BG281" s="49">
        <v>0</v>
      </c>
      <c r="BH281" s="48">
        <v>0</v>
      </c>
      <c r="BI281" s="49">
        <v>0</v>
      </c>
      <c r="BJ281" s="48">
        <v>5</v>
      </c>
      <c r="BK281" s="49">
        <v>83.33333333333333</v>
      </c>
      <c r="BL281" s="48">
        <v>6</v>
      </c>
    </row>
    <row r="282" spans="1:64" ht="15">
      <c r="A282" s="64" t="s">
        <v>367</v>
      </c>
      <c r="B282" s="64" t="s">
        <v>410</v>
      </c>
      <c r="C282" s="65" t="s">
        <v>4635</v>
      </c>
      <c r="D282" s="66">
        <v>3</v>
      </c>
      <c r="E282" s="67" t="s">
        <v>132</v>
      </c>
      <c r="F282" s="68">
        <v>32</v>
      </c>
      <c r="G282" s="65"/>
      <c r="H282" s="69"/>
      <c r="I282" s="70"/>
      <c r="J282" s="70"/>
      <c r="K282" s="34" t="s">
        <v>65</v>
      </c>
      <c r="L282" s="77">
        <v>282</v>
      </c>
      <c r="M282" s="77"/>
      <c r="N282" s="72"/>
      <c r="O282" s="79" t="s">
        <v>485</v>
      </c>
      <c r="P282" s="81">
        <v>43487.69804398148</v>
      </c>
      <c r="Q282" s="79" t="s">
        <v>499</v>
      </c>
      <c r="R282" s="79"/>
      <c r="S282" s="79"/>
      <c r="T282" s="79"/>
      <c r="U282" s="79"/>
      <c r="V282" s="83" t="s">
        <v>976</v>
      </c>
      <c r="W282" s="81">
        <v>43487.69804398148</v>
      </c>
      <c r="X282" s="83" t="s">
        <v>1195</v>
      </c>
      <c r="Y282" s="79"/>
      <c r="Z282" s="79"/>
      <c r="AA282" s="85" t="s">
        <v>1443</v>
      </c>
      <c r="AB282" s="79"/>
      <c r="AC282" s="79" t="b">
        <v>0</v>
      </c>
      <c r="AD282" s="79">
        <v>0</v>
      </c>
      <c r="AE282" s="85" t="s">
        <v>1513</v>
      </c>
      <c r="AF282" s="79" t="b">
        <v>0</v>
      </c>
      <c r="AG282" s="79" t="s">
        <v>1517</v>
      </c>
      <c r="AH282" s="79"/>
      <c r="AI282" s="85" t="s">
        <v>1513</v>
      </c>
      <c r="AJ282" s="79" t="b">
        <v>0</v>
      </c>
      <c r="AK282" s="79">
        <v>3881</v>
      </c>
      <c r="AL282" s="85" t="s">
        <v>1510</v>
      </c>
      <c r="AM282" s="79" t="s">
        <v>1532</v>
      </c>
      <c r="AN282" s="79" t="b">
        <v>0</v>
      </c>
      <c r="AO282" s="85" t="s">
        <v>1510</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23</v>
      </c>
      <c r="BK282" s="49">
        <v>100</v>
      </c>
      <c r="BL282" s="48">
        <v>23</v>
      </c>
    </row>
    <row r="283" spans="1:64" ht="15">
      <c r="A283" s="64" t="s">
        <v>368</v>
      </c>
      <c r="B283" s="64" t="s">
        <v>214</v>
      </c>
      <c r="C283" s="65" t="s">
        <v>4635</v>
      </c>
      <c r="D283" s="66">
        <v>3</v>
      </c>
      <c r="E283" s="67" t="s">
        <v>132</v>
      </c>
      <c r="F283" s="68">
        <v>32</v>
      </c>
      <c r="G283" s="65"/>
      <c r="H283" s="69"/>
      <c r="I283" s="70"/>
      <c r="J283" s="70"/>
      <c r="K283" s="34" t="s">
        <v>65</v>
      </c>
      <c r="L283" s="77">
        <v>283</v>
      </c>
      <c r="M283" s="77"/>
      <c r="N283" s="72"/>
      <c r="O283" s="79" t="s">
        <v>485</v>
      </c>
      <c r="P283" s="81">
        <v>43487.699375</v>
      </c>
      <c r="Q283" s="79" t="s">
        <v>606</v>
      </c>
      <c r="R283" s="83" t="s">
        <v>694</v>
      </c>
      <c r="S283" s="79" t="s">
        <v>711</v>
      </c>
      <c r="T283" s="79" t="s">
        <v>738</v>
      </c>
      <c r="U283" s="79"/>
      <c r="V283" s="83" t="s">
        <v>977</v>
      </c>
      <c r="W283" s="81">
        <v>43487.699375</v>
      </c>
      <c r="X283" s="83" t="s">
        <v>1196</v>
      </c>
      <c r="Y283" s="79"/>
      <c r="Z283" s="79"/>
      <c r="AA283" s="85" t="s">
        <v>1444</v>
      </c>
      <c r="AB283" s="79"/>
      <c r="AC283" s="79" t="b">
        <v>0</v>
      </c>
      <c r="AD283" s="79">
        <v>0</v>
      </c>
      <c r="AE283" s="85" t="s">
        <v>1513</v>
      </c>
      <c r="AF283" s="79" t="b">
        <v>1</v>
      </c>
      <c r="AG283" s="79" t="s">
        <v>1517</v>
      </c>
      <c r="AH283" s="79"/>
      <c r="AI283" s="85" t="s">
        <v>1528</v>
      </c>
      <c r="AJ283" s="79" t="b">
        <v>0</v>
      </c>
      <c r="AK283" s="79">
        <v>35</v>
      </c>
      <c r="AL283" s="85" t="s">
        <v>1465</v>
      </c>
      <c r="AM283" s="79" t="s">
        <v>1530</v>
      </c>
      <c r="AN283" s="79" t="b">
        <v>0</v>
      </c>
      <c r="AO283" s="85" t="s">
        <v>1465</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3</v>
      </c>
      <c r="BD283" s="48">
        <v>1</v>
      </c>
      <c r="BE283" s="49">
        <v>7.142857142857143</v>
      </c>
      <c r="BF283" s="48">
        <v>0</v>
      </c>
      <c r="BG283" s="49">
        <v>0</v>
      </c>
      <c r="BH283" s="48">
        <v>0</v>
      </c>
      <c r="BI283" s="49">
        <v>0</v>
      </c>
      <c r="BJ283" s="48">
        <v>13</v>
      </c>
      <c r="BK283" s="49">
        <v>92.85714285714286</v>
      </c>
      <c r="BL283" s="48">
        <v>14</v>
      </c>
    </row>
    <row r="284" spans="1:64" ht="15">
      <c r="A284" s="64" t="s">
        <v>369</v>
      </c>
      <c r="B284" s="64" t="s">
        <v>410</v>
      </c>
      <c r="C284" s="65" t="s">
        <v>4635</v>
      </c>
      <c r="D284" s="66">
        <v>3</v>
      </c>
      <c r="E284" s="67" t="s">
        <v>132</v>
      </c>
      <c r="F284" s="68">
        <v>32</v>
      </c>
      <c r="G284" s="65"/>
      <c r="H284" s="69"/>
      <c r="I284" s="70"/>
      <c r="J284" s="70"/>
      <c r="K284" s="34" t="s">
        <v>65</v>
      </c>
      <c r="L284" s="77">
        <v>284</v>
      </c>
      <c r="M284" s="77"/>
      <c r="N284" s="72"/>
      <c r="O284" s="79" t="s">
        <v>485</v>
      </c>
      <c r="P284" s="81">
        <v>43487.70045138889</v>
      </c>
      <c r="Q284" s="79" t="s">
        <v>549</v>
      </c>
      <c r="R284" s="79"/>
      <c r="S284" s="79"/>
      <c r="T284" s="79" t="s">
        <v>767</v>
      </c>
      <c r="U284" s="79"/>
      <c r="V284" s="83" t="s">
        <v>870</v>
      </c>
      <c r="W284" s="81">
        <v>43487.70045138889</v>
      </c>
      <c r="X284" s="83" t="s">
        <v>1197</v>
      </c>
      <c r="Y284" s="79"/>
      <c r="Z284" s="79"/>
      <c r="AA284" s="85" t="s">
        <v>1445</v>
      </c>
      <c r="AB284" s="79"/>
      <c r="AC284" s="79" t="b">
        <v>0</v>
      </c>
      <c r="AD284" s="79">
        <v>0</v>
      </c>
      <c r="AE284" s="85" t="s">
        <v>1513</v>
      </c>
      <c r="AF284" s="79" t="b">
        <v>0</v>
      </c>
      <c r="AG284" s="79" t="s">
        <v>1517</v>
      </c>
      <c r="AH284" s="79"/>
      <c r="AI284" s="85" t="s">
        <v>1513</v>
      </c>
      <c r="AJ284" s="79" t="b">
        <v>0</v>
      </c>
      <c r="AK284" s="79">
        <v>22</v>
      </c>
      <c r="AL284" s="85" t="s">
        <v>1506</v>
      </c>
      <c r="AM284" s="79" t="s">
        <v>1529</v>
      </c>
      <c r="AN284" s="79" t="b">
        <v>0</v>
      </c>
      <c r="AO284" s="85" t="s">
        <v>1506</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25</v>
      </c>
      <c r="BK284" s="49">
        <v>100</v>
      </c>
      <c r="BL284" s="48">
        <v>25</v>
      </c>
    </row>
    <row r="285" spans="1:64" ht="15">
      <c r="A285" s="64" t="s">
        <v>348</v>
      </c>
      <c r="B285" s="64" t="s">
        <v>370</v>
      </c>
      <c r="C285" s="65" t="s">
        <v>4635</v>
      </c>
      <c r="D285" s="66">
        <v>3</v>
      </c>
      <c r="E285" s="67" t="s">
        <v>132</v>
      </c>
      <c r="F285" s="68">
        <v>32</v>
      </c>
      <c r="G285" s="65"/>
      <c r="H285" s="69"/>
      <c r="I285" s="70"/>
      <c r="J285" s="70"/>
      <c r="K285" s="34" t="s">
        <v>66</v>
      </c>
      <c r="L285" s="77">
        <v>285</v>
      </c>
      <c r="M285" s="77"/>
      <c r="N285" s="72"/>
      <c r="O285" s="79" t="s">
        <v>485</v>
      </c>
      <c r="P285" s="81">
        <v>43485.665659722225</v>
      </c>
      <c r="Q285" s="79" t="s">
        <v>590</v>
      </c>
      <c r="R285" s="79"/>
      <c r="S285" s="79"/>
      <c r="T285" s="79" t="s">
        <v>738</v>
      </c>
      <c r="U285" s="83" t="s">
        <v>833</v>
      </c>
      <c r="V285" s="83" t="s">
        <v>833</v>
      </c>
      <c r="W285" s="81">
        <v>43485.665659722225</v>
      </c>
      <c r="X285" s="83" t="s">
        <v>1171</v>
      </c>
      <c r="Y285" s="79"/>
      <c r="Z285" s="79"/>
      <c r="AA285" s="85" t="s">
        <v>1419</v>
      </c>
      <c r="AB285" s="79"/>
      <c r="AC285" s="79" t="b">
        <v>0</v>
      </c>
      <c r="AD285" s="79">
        <v>7</v>
      </c>
      <c r="AE285" s="85" t="s">
        <v>1513</v>
      </c>
      <c r="AF285" s="79" t="b">
        <v>0</v>
      </c>
      <c r="AG285" s="79" t="s">
        <v>1517</v>
      </c>
      <c r="AH285" s="79"/>
      <c r="AI285" s="85" t="s">
        <v>1513</v>
      </c>
      <c r="AJ285" s="79" t="b">
        <v>0</v>
      </c>
      <c r="AK285" s="79">
        <v>5</v>
      </c>
      <c r="AL285" s="85" t="s">
        <v>1513</v>
      </c>
      <c r="AM285" s="79" t="s">
        <v>1529</v>
      </c>
      <c r="AN285" s="79" t="b">
        <v>0</v>
      </c>
      <c r="AO285" s="85" t="s">
        <v>1419</v>
      </c>
      <c r="AP285" s="79" t="s">
        <v>1550</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v>0</v>
      </c>
      <c r="BE285" s="49">
        <v>0</v>
      </c>
      <c r="BF285" s="48">
        <v>2</v>
      </c>
      <c r="BG285" s="49">
        <v>7.6923076923076925</v>
      </c>
      <c r="BH285" s="48">
        <v>0</v>
      </c>
      <c r="BI285" s="49">
        <v>0</v>
      </c>
      <c r="BJ285" s="48">
        <v>24</v>
      </c>
      <c r="BK285" s="49">
        <v>92.3076923076923</v>
      </c>
      <c r="BL285" s="48">
        <v>26</v>
      </c>
    </row>
    <row r="286" spans="1:64" ht="15">
      <c r="A286" s="64" t="s">
        <v>370</v>
      </c>
      <c r="B286" s="64" t="s">
        <v>348</v>
      </c>
      <c r="C286" s="65" t="s">
        <v>4635</v>
      </c>
      <c r="D286" s="66">
        <v>3</v>
      </c>
      <c r="E286" s="67" t="s">
        <v>132</v>
      </c>
      <c r="F286" s="68">
        <v>32</v>
      </c>
      <c r="G286" s="65"/>
      <c r="H286" s="69"/>
      <c r="I286" s="70"/>
      <c r="J286" s="70"/>
      <c r="K286" s="34" t="s">
        <v>66</v>
      </c>
      <c r="L286" s="77">
        <v>286</v>
      </c>
      <c r="M286" s="77"/>
      <c r="N286" s="72"/>
      <c r="O286" s="79" t="s">
        <v>485</v>
      </c>
      <c r="P286" s="81">
        <v>43487.70887731481</v>
      </c>
      <c r="Q286" s="79" t="s">
        <v>607</v>
      </c>
      <c r="R286" s="79"/>
      <c r="S286" s="79"/>
      <c r="T286" s="79"/>
      <c r="U286" s="79"/>
      <c r="V286" s="83" t="s">
        <v>978</v>
      </c>
      <c r="W286" s="81">
        <v>43487.70887731481</v>
      </c>
      <c r="X286" s="83" t="s">
        <v>1198</v>
      </c>
      <c r="Y286" s="79"/>
      <c r="Z286" s="79"/>
      <c r="AA286" s="85" t="s">
        <v>1446</v>
      </c>
      <c r="AB286" s="79"/>
      <c r="AC286" s="79" t="b">
        <v>0</v>
      </c>
      <c r="AD286" s="79">
        <v>0</v>
      </c>
      <c r="AE286" s="85" t="s">
        <v>1513</v>
      </c>
      <c r="AF286" s="79" t="b">
        <v>0</v>
      </c>
      <c r="AG286" s="79" t="s">
        <v>1517</v>
      </c>
      <c r="AH286" s="79"/>
      <c r="AI286" s="85" t="s">
        <v>1513</v>
      </c>
      <c r="AJ286" s="79" t="b">
        <v>0</v>
      </c>
      <c r="AK286" s="79">
        <v>5</v>
      </c>
      <c r="AL286" s="85" t="s">
        <v>1419</v>
      </c>
      <c r="AM286" s="79" t="s">
        <v>1530</v>
      </c>
      <c r="AN286" s="79" t="b">
        <v>0</v>
      </c>
      <c r="AO286" s="85" t="s">
        <v>1419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0</v>
      </c>
      <c r="BE286" s="49">
        <v>0</v>
      </c>
      <c r="BF286" s="48">
        <v>2</v>
      </c>
      <c r="BG286" s="49">
        <v>8</v>
      </c>
      <c r="BH286" s="48">
        <v>0</v>
      </c>
      <c r="BI286" s="49">
        <v>0</v>
      </c>
      <c r="BJ286" s="48">
        <v>23</v>
      </c>
      <c r="BK286" s="49">
        <v>92</v>
      </c>
      <c r="BL286" s="48">
        <v>25</v>
      </c>
    </row>
    <row r="287" spans="1:64" ht="15">
      <c r="A287" s="64" t="s">
        <v>371</v>
      </c>
      <c r="B287" s="64" t="s">
        <v>410</v>
      </c>
      <c r="C287" s="65" t="s">
        <v>4635</v>
      </c>
      <c r="D287" s="66">
        <v>3</v>
      </c>
      <c r="E287" s="67" t="s">
        <v>132</v>
      </c>
      <c r="F287" s="68">
        <v>32</v>
      </c>
      <c r="G287" s="65"/>
      <c r="H287" s="69"/>
      <c r="I287" s="70"/>
      <c r="J287" s="70"/>
      <c r="K287" s="34" t="s">
        <v>65</v>
      </c>
      <c r="L287" s="77">
        <v>287</v>
      </c>
      <c r="M287" s="77"/>
      <c r="N287" s="72"/>
      <c r="O287" s="79" t="s">
        <v>485</v>
      </c>
      <c r="P287" s="81">
        <v>43487.71579861111</v>
      </c>
      <c r="Q287" s="79" t="s">
        <v>494</v>
      </c>
      <c r="R287" s="79"/>
      <c r="S287" s="79"/>
      <c r="T287" s="79" t="s">
        <v>741</v>
      </c>
      <c r="U287" s="79"/>
      <c r="V287" s="83" t="s">
        <v>979</v>
      </c>
      <c r="W287" s="81">
        <v>43487.71579861111</v>
      </c>
      <c r="X287" s="83" t="s">
        <v>1199</v>
      </c>
      <c r="Y287" s="79"/>
      <c r="Z287" s="79"/>
      <c r="AA287" s="85" t="s">
        <v>1447</v>
      </c>
      <c r="AB287" s="79"/>
      <c r="AC287" s="79" t="b">
        <v>0</v>
      </c>
      <c r="AD287" s="79">
        <v>0</v>
      </c>
      <c r="AE287" s="85" t="s">
        <v>1513</v>
      </c>
      <c r="AF287" s="79" t="b">
        <v>0</v>
      </c>
      <c r="AG287" s="79" t="s">
        <v>1517</v>
      </c>
      <c r="AH287" s="79"/>
      <c r="AI287" s="85" t="s">
        <v>1513</v>
      </c>
      <c r="AJ287" s="79" t="b">
        <v>0</v>
      </c>
      <c r="AK287" s="79">
        <v>250</v>
      </c>
      <c r="AL287" s="85" t="s">
        <v>1509</v>
      </c>
      <c r="AM287" s="79" t="s">
        <v>1532</v>
      </c>
      <c r="AN287" s="79" t="b">
        <v>0</v>
      </c>
      <c r="AO287" s="85" t="s">
        <v>1509</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v>1</v>
      </c>
      <c r="BE287" s="49">
        <v>4.545454545454546</v>
      </c>
      <c r="BF287" s="48">
        <v>0</v>
      </c>
      <c r="BG287" s="49">
        <v>0</v>
      </c>
      <c r="BH287" s="48">
        <v>0</v>
      </c>
      <c r="BI287" s="49">
        <v>0</v>
      </c>
      <c r="BJ287" s="48">
        <v>21</v>
      </c>
      <c r="BK287" s="49">
        <v>95.45454545454545</v>
      </c>
      <c r="BL287" s="48">
        <v>22</v>
      </c>
    </row>
    <row r="288" spans="1:64" ht="15">
      <c r="A288" s="64" t="s">
        <v>372</v>
      </c>
      <c r="B288" s="64" t="s">
        <v>372</v>
      </c>
      <c r="C288" s="65" t="s">
        <v>4635</v>
      </c>
      <c r="D288" s="66">
        <v>3</v>
      </c>
      <c r="E288" s="67" t="s">
        <v>132</v>
      </c>
      <c r="F288" s="68">
        <v>32</v>
      </c>
      <c r="G288" s="65"/>
      <c r="H288" s="69"/>
      <c r="I288" s="70"/>
      <c r="J288" s="70"/>
      <c r="K288" s="34" t="s">
        <v>65</v>
      </c>
      <c r="L288" s="77">
        <v>288</v>
      </c>
      <c r="M288" s="77"/>
      <c r="N288" s="72"/>
      <c r="O288" s="79" t="s">
        <v>176</v>
      </c>
      <c r="P288" s="81">
        <v>43487.71885416667</v>
      </c>
      <c r="Q288" s="79" t="s">
        <v>608</v>
      </c>
      <c r="R288" s="83" t="s">
        <v>695</v>
      </c>
      <c r="S288" s="79" t="s">
        <v>730</v>
      </c>
      <c r="T288" s="79" t="s">
        <v>788</v>
      </c>
      <c r="U288" s="79"/>
      <c r="V288" s="83" t="s">
        <v>980</v>
      </c>
      <c r="W288" s="81">
        <v>43487.71885416667</v>
      </c>
      <c r="X288" s="83" t="s">
        <v>1200</v>
      </c>
      <c r="Y288" s="79"/>
      <c r="Z288" s="79"/>
      <c r="AA288" s="85" t="s">
        <v>1448</v>
      </c>
      <c r="AB288" s="79"/>
      <c r="AC288" s="79" t="b">
        <v>0</v>
      </c>
      <c r="AD288" s="79">
        <v>0</v>
      </c>
      <c r="AE288" s="85" t="s">
        <v>1513</v>
      </c>
      <c r="AF288" s="79" t="b">
        <v>0</v>
      </c>
      <c r="AG288" s="79" t="s">
        <v>1518</v>
      </c>
      <c r="AH288" s="79"/>
      <c r="AI288" s="85" t="s">
        <v>1513</v>
      </c>
      <c r="AJ288" s="79" t="b">
        <v>0</v>
      </c>
      <c r="AK288" s="79">
        <v>0</v>
      </c>
      <c r="AL288" s="85" t="s">
        <v>1513</v>
      </c>
      <c r="AM288" s="79" t="s">
        <v>1543</v>
      </c>
      <c r="AN288" s="79" t="b">
        <v>0</v>
      </c>
      <c r="AO288" s="85" t="s">
        <v>1448</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6</v>
      </c>
      <c r="BC288" s="78" t="str">
        <f>REPLACE(INDEX(GroupVertices[Group],MATCH(Edges[[#This Row],[Vertex 2]],GroupVertices[Vertex],0)),1,1,"")</f>
        <v>6</v>
      </c>
      <c r="BD288" s="48">
        <v>0</v>
      </c>
      <c r="BE288" s="49">
        <v>0</v>
      </c>
      <c r="BF288" s="48">
        <v>0</v>
      </c>
      <c r="BG288" s="49">
        <v>0</v>
      </c>
      <c r="BH288" s="48">
        <v>0</v>
      </c>
      <c r="BI288" s="49">
        <v>0</v>
      </c>
      <c r="BJ288" s="48">
        <v>30</v>
      </c>
      <c r="BK288" s="49">
        <v>100</v>
      </c>
      <c r="BL288" s="48">
        <v>30</v>
      </c>
    </row>
    <row r="289" spans="1:64" ht="15">
      <c r="A289" s="64" t="s">
        <v>365</v>
      </c>
      <c r="B289" s="64" t="s">
        <v>373</v>
      </c>
      <c r="C289" s="65" t="s">
        <v>4635</v>
      </c>
      <c r="D289" s="66">
        <v>3</v>
      </c>
      <c r="E289" s="67" t="s">
        <v>132</v>
      </c>
      <c r="F289" s="68">
        <v>32</v>
      </c>
      <c r="G289" s="65"/>
      <c r="H289" s="69"/>
      <c r="I289" s="70"/>
      <c r="J289" s="70"/>
      <c r="K289" s="34" t="s">
        <v>66</v>
      </c>
      <c r="L289" s="77">
        <v>289</v>
      </c>
      <c r="M289" s="77"/>
      <c r="N289" s="72"/>
      <c r="O289" s="79" t="s">
        <v>485</v>
      </c>
      <c r="P289" s="81">
        <v>43487.69013888889</v>
      </c>
      <c r="Q289" s="79" t="s">
        <v>609</v>
      </c>
      <c r="R289" s="83" t="s">
        <v>696</v>
      </c>
      <c r="S289" s="79" t="s">
        <v>731</v>
      </c>
      <c r="T289" s="79" t="s">
        <v>789</v>
      </c>
      <c r="U289" s="79"/>
      <c r="V289" s="83" t="s">
        <v>974</v>
      </c>
      <c r="W289" s="81">
        <v>43487.69013888889</v>
      </c>
      <c r="X289" s="83" t="s">
        <v>1201</v>
      </c>
      <c r="Y289" s="79"/>
      <c r="Z289" s="79"/>
      <c r="AA289" s="85" t="s">
        <v>1449</v>
      </c>
      <c r="AB289" s="79"/>
      <c r="AC289" s="79" t="b">
        <v>0</v>
      </c>
      <c r="AD289" s="79">
        <v>1</v>
      </c>
      <c r="AE289" s="85" t="s">
        <v>1513</v>
      </c>
      <c r="AF289" s="79" t="b">
        <v>0</v>
      </c>
      <c r="AG289" s="79" t="s">
        <v>1518</v>
      </c>
      <c r="AH289" s="79"/>
      <c r="AI289" s="85" t="s">
        <v>1513</v>
      </c>
      <c r="AJ289" s="79" t="b">
        <v>0</v>
      </c>
      <c r="AK289" s="79">
        <v>1</v>
      </c>
      <c r="AL289" s="85" t="s">
        <v>1513</v>
      </c>
      <c r="AM289" s="79" t="s">
        <v>1543</v>
      </c>
      <c r="AN289" s="79" t="b">
        <v>0</v>
      </c>
      <c r="AO289" s="85" t="s">
        <v>1449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4</v>
      </c>
      <c r="BC289" s="78" t="str">
        <f>REPLACE(INDEX(GroupVertices[Group],MATCH(Edges[[#This Row],[Vertex 2]],GroupVertices[Vertex],0)),1,1,"")</f>
        <v>4</v>
      </c>
      <c r="BD289" s="48">
        <v>0</v>
      </c>
      <c r="BE289" s="49">
        <v>0</v>
      </c>
      <c r="BF289" s="48">
        <v>2</v>
      </c>
      <c r="BG289" s="49">
        <v>6.451612903225806</v>
      </c>
      <c r="BH289" s="48">
        <v>0</v>
      </c>
      <c r="BI289" s="49">
        <v>0</v>
      </c>
      <c r="BJ289" s="48">
        <v>29</v>
      </c>
      <c r="BK289" s="49">
        <v>93.54838709677419</v>
      </c>
      <c r="BL289" s="48">
        <v>31</v>
      </c>
    </row>
    <row r="290" spans="1:64" ht="15">
      <c r="A290" s="64" t="s">
        <v>373</v>
      </c>
      <c r="B290" s="64" t="s">
        <v>398</v>
      </c>
      <c r="C290" s="65" t="s">
        <v>4636</v>
      </c>
      <c r="D290" s="66">
        <v>10</v>
      </c>
      <c r="E290" s="67" t="s">
        <v>136</v>
      </c>
      <c r="F290" s="68">
        <v>28.75</v>
      </c>
      <c r="G290" s="65"/>
      <c r="H290" s="69"/>
      <c r="I290" s="70"/>
      <c r="J290" s="70"/>
      <c r="K290" s="34" t="s">
        <v>65</v>
      </c>
      <c r="L290" s="77">
        <v>290</v>
      </c>
      <c r="M290" s="77"/>
      <c r="N290" s="72"/>
      <c r="O290" s="79" t="s">
        <v>485</v>
      </c>
      <c r="P290" s="81">
        <v>43487.63481481482</v>
      </c>
      <c r="Q290" s="79" t="s">
        <v>610</v>
      </c>
      <c r="R290" s="83" t="s">
        <v>689</v>
      </c>
      <c r="S290" s="79" t="s">
        <v>726</v>
      </c>
      <c r="T290" s="79" t="s">
        <v>780</v>
      </c>
      <c r="U290" s="79"/>
      <c r="V290" s="83" t="s">
        <v>981</v>
      </c>
      <c r="W290" s="81">
        <v>43487.63481481482</v>
      </c>
      <c r="X290" s="83" t="s">
        <v>1202</v>
      </c>
      <c r="Y290" s="79"/>
      <c r="Z290" s="79"/>
      <c r="AA290" s="85" t="s">
        <v>1450</v>
      </c>
      <c r="AB290" s="79"/>
      <c r="AC290" s="79" t="b">
        <v>0</v>
      </c>
      <c r="AD290" s="79">
        <v>0</v>
      </c>
      <c r="AE290" s="85" t="s">
        <v>1513</v>
      </c>
      <c r="AF290" s="79" t="b">
        <v>0</v>
      </c>
      <c r="AG290" s="79" t="s">
        <v>1518</v>
      </c>
      <c r="AH290" s="79"/>
      <c r="AI290" s="85" t="s">
        <v>1513</v>
      </c>
      <c r="AJ290" s="79" t="b">
        <v>0</v>
      </c>
      <c r="AK290" s="79">
        <v>0</v>
      </c>
      <c r="AL290" s="85" t="s">
        <v>1513</v>
      </c>
      <c r="AM290" s="79" t="s">
        <v>1530</v>
      </c>
      <c r="AN290" s="79" t="b">
        <v>0</v>
      </c>
      <c r="AO290" s="85" t="s">
        <v>1450</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4</v>
      </c>
      <c r="BC290" s="78" t="str">
        <f>REPLACE(INDEX(GroupVertices[Group],MATCH(Edges[[#This Row],[Vertex 2]],GroupVertices[Vertex],0)),1,1,"")</f>
        <v>4</v>
      </c>
      <c r="BD290" s="48"/>
      <c r="BE290" s="49"/>
      <c r="BF290" s="48"/>
      <c r="BG290" s="49"/>
      <c r="BH290" s="48"/>
      <c r="BI290" s="49"/>
      <c r="BJ290" s="48"/>
      <c r="BK290" s="49"/>
      <c r="BL290" s="48"/>
    </row>
    <row r="291" spans="1:64" ht="15">
      <c r="A291" s="64" t="s">
        <v>373</v>
      </c>
      <c r="B291" s="64" t="s">
        <v>365</v>
      </c>
      <c r="C291" s="65" t="s">
        <v>4636</v>
      </c>
      <c r="D291" s="66">
        <v>10</v>
      </c>
      <c r="E291" s="67" t="s">
        <v>136</v>
      </c>
      <c r="F291" s="68">
        <v>28.75</v>
      </c>
      <c r="G291" s="65"/>
      <c r="H291" s="69"/>
      <c r="I291" s="70"/>
      <c r="J291" s="70"/>
      <c r="K291" s="34" t="s">
        <v>66</v>
      </c>
      <c r="L291" s="77">
        <v>291</v>
      </c>
      <c r="M291" s="77"/>
      <c r="N291" s="72"/>
      <c r="O291" s="79" t="s">
        <v>485</v>
      </c>
      <c r="P291" s="81">
        <v>43487.63481481482</v>
      </c>
      <c r="Q291" s="79" t="s">
        <v>610</v>
      </c>
      <c r="R291" s="83" t="s">
        <v>689</v>
      </c>
      <c r="S291" s="79" t="s">
        <v>726</v>
      </c>
      <c r="T291" s="79" t="s">
        <v>780</v>
      </c>
      <c r="U291" s="79"/>
      <c r="V291" s="83" t="s">
        <v>981</v>
      </c>
      <c r="W291" s="81">
        <v>43487.63481481482</v>
      </c>
      <c r="X291" s="83" t="s">
        <v>1202</v>
      </c>
      <c r="Y291" s="79"/>
      <c r="Z291" s="79"/>
      <c r="AA291" s="85" t="s">
        <v>1450</v>
      </c>
      <c r="AB291" s="79"/>
      <c r="AC291" s="79" t="b">
        <v>0</v>
      </c>
      <c r="AD291" s="79">
        <v>0</v>
      </c>
      <c r="AE291" s="85" t="s">
        <v>1513</v>
      </c>
      <c r="AF291" s="79" t="b">
        <v>0</v>
      </c>
      <c r="AG291" s="79" t="s">
        <v>1518</v>
      </c>
      <c r="AH291" s="79"/>
      <c r="AI291" s="85" t="s">
        <v>1513</v>
      </c>
      <c r="AJ291" s="79" t="b">
        <v>0</v>
      </c>
      <c r="AK291" s="79">
        <v>0</v>
      </c>
      <c r="AL291" s="85" t="s">
        <v>1513</v>
      </c>
      <c r="AM291" s="79" t="s">
        <v>1530</v>
      </c>
      <c r="AN291" s="79" t="b">
        <v>0</v>
      </c>
      <c r="AO291" s="85" t="s">
        <v>1450</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4</v>
      </c>
      <c r="BC291" s="78" t="str">
        <f>REPLACE(INDEX(GroupVertices[Group],MATCH(Edges[[#This Row],[Vertex 2]],GroupVertices[Vertex],0)),1,1,"")</f>
        <v>4</v>
      </c>
      <c r="BD291" s="48">
        <v>0</v>
      </c>
      <c r="BE291" s="49">
        <v>0</v>
      </c>
      <c r="BF291" s="48">
        <v>0</v>
      </c>
      <c r="BG291" s="49">
        <v>0</v>
      </c>
      <c r="BH291" s="48">
        <v>0</v>
      </c>
      <c r="BI291" s="49">
        <v>0</v>
      </c>
      <c r="BJ291" s="48">
        <v>11</v>
      </c>
      <c r="BK291" s="49">
        <v>100</v>
      </c>
      <c r="BL291" s="48">
        <v>11</v>
      </c>
    </row>
    <row r="292" spans="1:64" ht="15">
      <c r="A292" s="64" t="s">
        <v>373</v>
      </c>
      <c r="B292" s="64" t="s">
        <v>373</v>
      </c>
      <c r="C292" s="65" t="s">
        <v>4635</v>
      </c>
      <c r="D292" s="66">
        <v>3</v>
      </c>
      <c r="E292" s="67" t="s">
        <v>132</v>
      </c>
      <c r="F292" s="68">
        <v>32</v>
      </c>
      <c r="G292" s="65"/>
      <c r="H292" s="69"/>
      <c r="I292" s="70"/>
      <c r="J292" s="70"/>
      <c r="K292" s="34" t="s">
        <v>65</v>
      </c>
      <c r="L292" s="77">
        <v>292</v>
      </c>
      <c r="M292" s="77"/>
      <c r="N292" s="72"/>
      <c r="O292" s="79" t="s">
        <v>176</v>
      </c>
      <c r="P292" s="81">
        <v>43487.63712962963</v>
      </c>
      <c r="Q292" s="79" t="s">
        <v>611</v>
      </c>
      <c r="R292" s="83" t="s">
        <v>689</v>
      </c>
      <c r="S292" s="79" t="s">
        <v>726</v>
      </c>
      <c r="T292" s="79" t="s">
        <v>738</v>
      </c>
      <c r="U292" s="79"/>
      <c r="V292" s="83" t="s">
        <v>981</v>
      </c>
      <c r="W292" s="81">
        <v>43487.63712962963</v>
      </c>
      <c r="X292" s="83" t="s">
        <v>1203</v>
      </c>
      <c r="Y292" s="79"/>
      <c r="Z292" s="79"/>
      <c r="AA292" s="85" t="s">
        <v>1451</v>
      </c>
      <c r="AB292" s="79"/>
      <c r="AC292" s="79" t="b">
        <v>0</v>
      </c>
      <c r="AD292" s="79">
        <v>0</v>
      </c>
      <c r="AE292" s="85" t="s">
        <v>1513</v>
      </c>
      <c r="AF292" s="79" t="b">
        <v>0</v>
      </c>
      <c r="AG292" s="79" t="s">
        <v>1518</v>
      </c>
      <c r="AH292" s="79"/>
      <c r="AI292" s="85" t="s">
        <v>1513</v>
      </c>
      <c r="AJ292" s="79" t="b">
        <v>0</v>
      </c>
      <c r="AK292" s="79">
        <v>0</v>
      </c>
      <c r="AL292" s="85" t="s">
        <v>1513</v>
      </c>
      <c r="AM292" s="79" t="s">
        <v>1530</v>
      </c>
      <c r="AN292" s="79" t="b">
        <v>0</v>
      </c>
      <c r="AO292" s="85" t="s">
        <v>1451</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4</v>
      </c>
      <c r="BC292" s="78" t="str">
        <f>REPLACE(INDEX(GroupVertices[Group],MATCH(Edges[[#This Row],[Vertex 2]],GroupVertices[Vertex],0)),1,1,"")</f>
        <v>4</v>
      </c>
      <c r="BD292" s="48">
        <v>0</v>
      </c>
      <c r="BE292" s="49">
        <v>0</v>
      </c>
      <c r="BF292" s="48">
        <v>0</v>
      </c>
      <c r="BG292" s="49">
        <v>0</v>
      </c>
      <c r="BH292" s="48">
        <v>0</v>
      </c>
      <c r="BI292" s="49">
        <v>0</v>
      </c>
      <c r="BJ292" s="48">
        <v>34</v>
      </c>
      <c r="BK292" s="49">
        <v>100</v>
      </c>
      <c r="BL292" s="48">
        <v>34</v>
      </c>
    </row>
    <row r="293" spans="1:64" ht="15">
      <c r="A293" s="64" t="s">
        <v>373</v>
      </c>
      <c r="B293" s="64" t="s">
        <v>398</v>
      </c>
      <c r="C293" s="65" t="s">
        <v>4636</v>
      </c>
      <c r="D293" s="66">
        <v>10</v>
      </c>
      <c r="E293" s="67" t="s">
        <v>136</v>
      </c>
      <c r="F293" s="68">
        <v>28.75</v>
      </c>
      <c r="G293" s="65"/>
      <c r="H293" s="69"/>
      <c r="I293" s="70"/>
      <c r="J293" s="70"/>
      <c r="K293" s="34" t="s">
        <v>65</v>
      </c>
      <c r="L293" s="77">
        <v>293</v>
      </c>
      <c r="M293" s="77"/>
      <c r="N293" s="72"/>
      <c r="O293" s="79" t="s">
        <v>485</v>
      </c>
      <c r="P293" s="81">
        <v>43487.73688657407</v>
      </c>
      <c r="Q293" s="79" t="s">
        <v>612</v>
      </c>
      <c r="R293" s="79"/>
      <c r="S293" s="79"/>
      <c r="T293" s="79" t="s">
        <v>790</v>
      </c>
      <c r="U293" s="79"/>
      <c r="V293" s="83" t="s">
        <v>981</v>
      </c>
      <c r="W293" s="81">
        <v>43487.73688657407</v>
      </c>
      <c r="X293" s="83" t="s">
        <v>1204</v>
      </c>
      <c r="Y293" s="79"/>
      <c r="Z293" s="79"/>
      <c r="AA293" s="85" t="s">
        <v>1452</v>
      </c>
      <c r="AB293" s="79"/>
      <c r="AC293" s="79" t="b">
        <v>0</v>
      </c>
      <c r="AD293" s="79">
        <v>0</v>
      </c>
      <c r="AE293" s="85" t="s">
        <v>1513</v>
      </c>
      <c r="AF293" s="79" t="b">
        <v>0</v>
      </c>
      <c r="AG293" s="79" t="s">
        <v>1518</v>
      </c>
      <c r="AH293" s="79"/>
      <c r="AI293" s="85" t="s">
        <v>1513</v>
      </c>
      <c r="AJ293" s="79" t="b">
        <v>0</v>
      </c>
      <c r="AK293" s="79">
        <v>1</v>
      </c>
      <c r="AL293" s="85" t="s">
        <v>1449</v>
      </c>
      <c r="AM293" s="79" t="s">
        <v>1530</v>
      </c>
      <c r="AN293" s="79" t="b">
        <v>0</v>
      </c>
      <c r="AO293" s="85" t="s">
        <v>1449</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4</v>
      </c>
      <c r="BC293" s="78" t="str">
        <f>REPLACE(INDEX(GroupVertices[Group],MATCH(Edges[[#This Row],[Vertex 2]],GroupVertices[Vertex],0)),1,1,"")</f>
        <v>4</v>
      </c>
      <c r="BD293" s="48"/>
      <c r="BE293" s="49"/>
      <c r="BF293" s="48"/>
      <c r="BG293" s="49"/>
      <c r="BH293" s="48"/>
      <c r="BI293" s="49"/>
      <c r="BJ293" s="48"/>
      <c r="BK293" s="49"/>
      <c r="BL293" s="48"/>
    </row>
    <row r="294" spans="1:64" ht="15">
      <c r="A294" s="64" t="s">
        <v>373</v>
      </c>
      <c r="B294" s="64" t="s">
        <v>365</v>
      </c>
      <c r="C294" s="65" t="s">
        <v>4636</v>
      </c>
      <c r="D294" s="66">
        <v>10</v>
      </c>
      <c r="E294" s="67" t="s">
        <v>136</v>
      </c>
      <c r="F294" s="68">
        <v>28.75</v>
      </c>
      <c r="G294" s="65"/>
      <c r="H294" s="69"/>
      <c r="I294" s="70"/>
      <c r="J294" s="70"/>
      <c r="K294" s="34" t="s">
        <v>66</v>
      </c>
      <c r="L294" s="77">
        <v>294</v>
      </c>
      <c r="M294" s="77"/>
      <c r="N294" s="72"/>
      <c r="O294" s="79" t="s">
        <v>485</v>
      </c>
      <c r="P294" s="81">
        <v>43487.73688657407</v>
      </c>
      <c r="Q294" s="79" t="s">
        <v>612</v>
      </c>
      <c r="R294" s="79"/>
      <c r="S294" s="79"/>
      <c r="T294" s="79" t="s">
        <v>790</v>
      </c>
      <c r="U294" s="79"/>
      <c r="V294" s="83" t="s">
        <v>981</v>
      </c>
      <c r="W294" s="81">
        <v>43487.73688657407</v>
      </c>
      <c r="X294" s="83" t="s">
        <v>1204</v>
      </c>
      <c r="Y294" s="79"/>
      <c r="Z294" s="79"/>
      <c r="AA294" s="85" t="s">
        <v>1452</v>
      </c>
      <c r="AB294" s="79"/>
      <c r="AC294" s="79" t="b">
        <v>0</v>
      </c>
      <c r="AD294" s="79">
        <v>0</v>
      </c>
      <c r="AE294" s="85" t="s">
        <v>1513</v>
      </c>
      <c r="AF294" s="79" t="b">
        <v>0</v>
      </c>
      <c r="AG294" s="79" t="s">
        <v>1518</v>
      </c>
      <c r="AH294" s="79"/>
      <c r="AI294" s="85" t="s">
        <v>1513</v>
      </c>
      <c r="AJ294" s="79" t="b">
        <v>0</v>
      </c>
      <c r="AK294" s="79">
        <v>1</v>
      </c>
      <c r="AL294" s="85" t="s">
        <v>1449</v>
      </c>
      <c r="AM294" s="79" t="s">
        <v>1530</v>
      </c>
      <c r="AN294" s="79" t="b">
        <v>0</v>
      </c>
      <c r="AO294" s="85" t="s">
        <v>1449</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4</v>
      </c>
      <c r="BC294" s="78" t="str">
        <f>REPLACE(INDEX(GroupVertices[Group],MATCH(Edges[[#This Row],[Vertex 2]],GroupVertices[Vertex],0)),1,1,"")</f>
        <v>4</v>
      </c>
      <c r="BD294" s="48">
        <v>0</v>
      </c>
      <c r="BE294" s="49">
        <v>0</v>
      </c>
      <c r="BF294" s="48">
        <v>2</v>
      </c>
      <c r="BG294" s="49">
        <v>10.526315789473685</v>
      </c>
      <c r="BH294" s="48">
        <v>0</v>
      </c>
      <c r="BI294" s="49">
        <v>0</v>
      </c>
      <c r="BJ294" s="48">
        <v>17</v>
      </c>
      <c r="BK294" s="49">
        <v>89.47368421052632</v>
      </c>
      <c r="BL294" s="48">
        <v>19</v>
      </c>
    </row>
    <row r="295" spans="1:64" ht="15">
      <c r="A295" s="64" t="s">
        <v>374</v>
      </c>
      <c r="B295" s="64" t="s">
        <v>374</v>
      </c>
      <c r="C295" s="65" t="s">
        <v>4635</v>
      </c>
      <c r="D295" s="66">
        <v>3</v>
      </c>
      <c r="E295" s="67" t="s">
        <v>132</v>
      </c>
      <c r="F295" s="68">
        <v>32</v>
      </c>
      <c r="G295" s="65"/>
      <c r="H295" s="69"/>
      <c r="I295" s="70"/>
      <c r="J295" s="70"/>
      <c r="K295" s="34" t="s">
        <v>65</v>
      </c>
      <c r="L295" s="77">
        <v>295</v>
      </c>
      <c r="M295" s="77"/>
      <c r="N295" s="72"/>
      <c r="O295" s="79" t="s">
        <v>176</v>
      </c>
      <c r="P295" s="81">
        <v>43487.73952546297</v>
      </c>
      <c r="Q295" s="79" t="s">
        <v>613</v>
      </c>
      <c r="R295" s="83" t="s">
        <v>697</v>
      </c>
      <c r="S295" s="79" t="s">
        <v>709</v>
      </c>
      <c r="T295" s="79" t="s">
        <v>738</v>
      </c>
      <c r="U295" s="79"/>
      <c r="V295" s="83" t="s">
        <v>982</v>
      </c>
      <c r="W295" s="81">
        <v>43487.73952546297</v>
      </c>
      <c r="X295" s="83" t="s">
        <v>1205</v>
      </c>
      <c r="Y295" s="79"/>
      <c r="Z295" s="79"/>
      <c r="AA295" s="85" t="s">
        <v>1453</v>
      </c>
      <c r="AB295" s="79"/>
      <c r="AC295" s="79" t="b">
        <v>0</v>
      </c>
      <c r="AD295" s="79">
        <v>0</v>
      </c>
      <c r="AE295" s="85" t="s">
        <v>1513</v>
      </c>
      <c r="AF295" s="79" t="b">
        <v>0</v>
      </c>
      <c r="AG295" s="79" t="s">
        <v>1517</v>
      </c>
      <c r="AH295" s="79"/>
      <c r="AI295" s="85" t="s">
        <v>1513</v>
      </c>
      <c r="AJ295" s="79" t="b">
        <v>0</v>
      </c>
      <c r="AK295" s="79">
        <v>0</v>
      </c>
      <c r="AL295" s="85" t="s">
        <v>1513</v>
      </c>
      <c r="AM295" s="79" t="s">
        <v>1538</v>
      </c>
      <c r="AN295" s="79" t="b">
        <v>0</v>
      </c>
      <c r="AO295" s="85" t="s">
        <v>1453</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6</v>
      </c>
      <c r="BC295" s="78" t="str">
        <f>REPLACE(INDEX(GroupVertices[Group],MATCH(Edges[[#This Row],[Vertex 2]],GroupVertices[Vertex],0)),1,1,"")</f>
        <v>6</v>
      </c>
      <c r="BD295" s="48">
        <v>0</v>
      </c>
      <c r="BE295" s="49">
        <v>0</v>
      </c>
      <c r="BF295" s="48">
        <v>0</v>
      </c>
      <c r="BG295" s="49">
        <v>0</v>
      </c>
      <c r="BH295" s="48">
        <v>0</v>
      </c>
      <c r="BI295" s="49">
        <v>0</v>
      </c>
      <c r="BJ295" s="48">
        <v>6</v>
      </c>
      <c r="BK295" s="49">
        <v>100</v>
      </c>
      <c r="BL295" s="48">
        <v>6</v>
      </c>
    </row>
    <row r="296" spans="1:64" ht="15">
      <c r="A296" s="64" t="s">
        <v>375</v>
      </c>
      <c r="B296" s="64" t="s">
        <v>410</v>
      </c>
      <c r="C296" s="65" t="s">
        <v>4635</v>
      </c>
      <c r="D296" s="66">
        <v>3</v>
      </c>
      <c r="E296" s="67" t="s">
        <v>132</v>
      </c>
      <c r="F296" s="68">
        <v>32</v>
      </c>
      <c r="G296" s="65"/>
      <c r="H296" s="69"/>
      <c r="I296" s="70"/>
      <c r="J296" s="70"/>
      <c r="K296" s="34" t="s">
        <v>65</v>
      </c>
      <c r="L296" s="77">
        <v>296</v>
      </c>
      <c r="M296" s="77"/>
      <c r="N296" s="72"/>
      <c r="O296" s="79" t="s">
        <v>485</v>
      </c>
      <c r="P296" s="81">
        <v>43487.75005787037</v>
      </c>
      <c r="Q296" s="79" t="s">
        <v>499</v>
      </c>
      <c r="R296" s="79"/>
      <c r="S296" s="79"/>
      <c r="T296" s="79"/>
      <c r="U296" s="79"/>
      <c r="V296" s="83" t="s">
        <v>983</v>
      </c>
      <c r="W296" s="81">
        <v>43487.75005787037</v>
      </c>
      <c r="X296" s="83" t="s">
        <v>1206</v>
      </c>
      <c r="Y296" s="79"/>
      <c r="Z296" s="79"/>
      <c r="AA296" s="85" t="s">
        <v>1454</v>
      </c>
      <c r="AB296" s="79"/>
      <c r="AC296" s="79" t="b">
        <v>0</v>
      </c>
      <c r="AD296" s="79">
        <v>0</v>
      </c>
      <c r="AE296" s="85" t="s">
        <v>1513</v>
      </c>
      <c r="AF296" s="79" t="b">
        <v>0</v>
      </c>
      <c r="AG296" s="79" t="s">
        <v>1517</v>
      </c>
      <c r="AH296" s="79"/>
      <c r="AI296" s="85" t="s">
        <v>1513</v>
      </c>
      <c r="AJ296" s="79" t="b">
        <v>0</v>
      </c>
      <c r="AK296" s="79">
        <v>3881</v>
      </c>
      <c r="AL296" s="85" t="s">
        <v>1510</v>
      </c>
      <c r="AM296" s="79" t="s">
        <v>1532</v>
      </c>
      <c r="AN296" s="79" t="b">
        <v>0</v>
      </c>
      <c r="AO296" s="85" t="s">
        <v>1510</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0</v>
      </c>
      <c r="BE296" s="49">
        <v>0</v>
      </c>
      <c r="BF296" s="48">
        <v>0</v>
      </c>
      <c r="BG296" s="49">
        <v>0</v>
      </c>
      <c r="BH296" s="48">
        <v>0</v>
      </c>
      <c r="BI296" s="49">
        <v>0</v>
      </c>
      <c r="BJ296" s="48">
        <v>23</v>
      </c>
      <c r="BK296" s="49">
        <v>100</v>
      </c>
      <c r="BL296" s="48">
        <v>23</v>
      </c>
    </row>
    <row r="297" spans="1:64" ht="15">
      <c r="A297" s="64" t="s">
        <v>376</v>
      </c>
      <c r="B297" s="64" t="s">
        <v>410</v>
      </c>
      <c r="C297" s="65" t="s">
        <v>4635</v>
      </c>
      <c r="D297" s="66">
        <v>3</v>
      </c>
      <c r="E297" s="67" t="s">
        <v>132</v>
      </c>
      <c r="F297" s="68">
        <v>32</v>
      </c>
      <c r="G297" s="65"/>
      <c r="H297" s="69"/>
      <c r="I297" s="70"/>
      <c r="J297" s="70"/>
      <c r="K297" s="34" t="s">
        <v>65</v>
      </c>
      <c r="L297" s="77">
        <v>297</v>
      </c>
      <c r="M297" s="77"/>
      <c r="N297" s="72"/>
      <c r="O297" s="79" t="s">
        <v>485</v>
      </c>
      <c r="P297" s="81">
        <v>43487.75471064815</v>
      </c>
      <c r="Q297" s="79" t="s">
        <v>499</v>
      </c>
      <c r="R297" s="79"/>
      <c r="S297" s="79"/>
      <c r="T297" s="79"/>
      <c r="U297" s="79"/>
      <c r="V297" s="83" t="s">
        <v>984</v>
      </c>
      <c r="W297" s="81">
        <v>43487.75471064815</v>
      </c>
      <c r="X297" s="83" t="s">
        <v>1207</v>
      </c>
      <c r="Y297" s="79"/>
      <c r="Z297" s="79"/>
      <c r="AA297" s="85" t="s">
        <v>1455</v>
      </c>
      <c r="AB297" s="79"/>
      <c r="AC297" s="79" t="b">
        <v>0</v>
      </c>
      <c r="AD297" s="79">
        <v>0</v>
      </c>
      <c r="AE297" s="85" t="s">
        <v>1513</v>
      </c>
      <c r="AF297" s="79" t="b">
        <v>0</v>
      </c>
      <c r="AG297" s="79" t="s">
        <v>1517</v>
      </c>
      <c r="AH297" s="79"/>
      <c r="AI297" s="85" t="s">
        <v>1513</v>
      </c>
      <c r="AJ297" s="79" t="b">
        <v>0</v>
      </c>
      <c r="AK297" s="79">
        <v>3881</v>
      </c>
      <c r="AL297" s="85" t="s">
        <v>1510</v>
      </c>
      <c r="AM297" s="79" t="s">
        <v>1533</v>
      </c>
      <c r="AN297" s="79" t="b">
        <v>0</v>
      </c>
      <c r="AO297" s="85" t="s">
        <v>1510</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0</v>
      </c>
      <c r="BE297" s="49">
        <v>0</v>
      </c>
      <c r="BF297" s="48">
        <v>0</v>
      </c>
      <c r="BG297" s="49">
        <v>0</v>
      </c>
      <c r="BH297" s="48">
        <v>0</v>
      </c>
      <c r="BI297" s="49">
        <v>0</v>
      </c>
      <c r="BJ297" s="48">
        <v>23</v>
      </c>
      <c r="BK297" s="49">
        <v>100</v>
      </c>
      <c r="BL297" s="48">
        <v>23</v>
      </c>
    </row>
    <row r="298" spans="1:64" ht="15">
      <c r="A298" s="64" t="s">
        <v>377</v>
      </c>
      <c r="B298" s="64" t="s">
        <v>410</v>
      </c>
      <c r="C298" s="65" t="s">
        <v>4635</v>
      </c>
      <c r="D298" s="66">
        <v>3</v>
      </c>
      <c r="E298" s="67" t="s">
        <v>132</v>
      </c>
      <c r="F298" s="68">
        <v>32</v>
      </c>
      <c r="G298" s="65"/>
      <c r="H298" s="69"/>
      <c r="I298" s="70"/>
      <c r="J298" s="70"/>
      <c r="K298" s="34" t="s">
        <v>65</v>
      </c>
      <c r="L298" s="77">
        <v>298</v>
      </c>
      <c r="M298" s="77"/>
      <c r="N298" s="72"/>
      <c r="O298" s="79" t="s">
        <v>485</v>
      </c>
      <c r="P298" s="81">
        <v>43487.75582175926</v>
      </c>
      <c r="Q298" s="79" t="s">
        <v>499</v>
      </c>
      <c r="R298" s="79"/>
      <c r="S298" s="79"/>
      <c r="T298" s="79"/>
      <c r="U298" s="79"/>
      <c r="V298" s="83" t="s">
        <v>985</v>
      </c>
      <c r="W298" s="81">
        <v>43487.75582175926</v>
      </c>
      <c r="X298" s="83" t="s">
        <v>1208</v>
      </c>
      <c r="Y298" s="79"/>
      <c r="Z298" s="79"/>
      <c r="AA298" s="85" t="s">
        <v>1456</v>
      </c>
      <c r="AB298" s="79"/>
      <c r="AC298" s="79" t="b">
        <v>0</v>
      </c>
      <c r="AD298" s="79">
        <v>0</v>
      </c>
      <c r="AE298" s="85" t="s">
        <v>1513</v>
      </c>
      <c r="AF298" s="79" t="b">
        <v>0</v>
      </c>
      <c r="AG298" s="79" t="s">
        <v>1517</v>
      </c>
      <c r="AH298" s="79"/>
      <c r="AI298" s="85" t="s">
        <v>1513</v>
      </c>
      <c r="AJ298" s="79" t="b">
        <v>0</v>
      </c>
      <c r="AK298" s="79">
        <v>3881</v>
      </c>
      <c r="AL298" s="85" t="s">
        <v>1510</v>
      </c>
      <c r="AM298" s="79" t="s">
        <v>1530</v>
      </c>
      <c r="AN298" s="79" t="b">
        <v>0</v>
      </c>
      <c r="AO298" s="85" t="s">
        <v>1510</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0</v>
      </c>
      <c r="BE298" s="49">
        <v>0</v>
      </c>
      <c r="BF298" s="48">
        <v>0</v>
      </c>
      <c r="BG298" s="49">
        <v>0</v>
      </c>
      <c r="BH298" s="48">
        <v>0</v>
      </c>
      <c r="BI298" s="49">
        <v>0</v>
      </c>
      <c r="BJ298" s="48">
        <v>23</v>
      </c>
      <c r="BK298" s="49">
        <v>100</v>
      </c>
      <c r="BL298" s="48">
        <v>23</v>
      </c>
    </row>
    <row r="299" spans="1:64" ht="15">
      <c r="A299" s="64" t="s">
        <v>378</v>
      </c>
      <c r="B299" s="64" t="s">
        <v>348</v>
      </c>
      <c r="C299" s="65" t="s">
        <v>4635</v>
      </c>
      <c r="D299" s="66">
        <v>3</v>
      </c>
      <c r="E299" s="67" t="s">
        <v>132</v>
      </c>
      <c r="F299" s="68">
        <v>32</v>
      </c>
      <c r="G299" s="65"/>
      <c r="H299" s="69"/>
      <c r="I299" s="70"/>
      <c r="J299" s="70"/>
      <c r="K299" s="34" t="s">
        <v>65</v>
      </c>
      <c r="L299" s="77">
        <v>299</v>
      </c>
      <c r="M299" s="77"/>
      <c r="N299" s="72"/>
      <c r="O299" s="79" t="s">
        <v>485</v>
      </c>
      <c r="P299" s="81">
        <v>43487.760613425926</v>
      </c>
      <c r="Q299" s="79" t="s">
        <v>614</v>
      </c>
      <c r="R299" s="83" t="s">
        <v>698</v>
      </c>
      <c r="S299" s="79" t="s">
        <v>708</v>
      </c>
      <c r="T299" s="79" t="s">
        <v>791</v>
      </c>
      <c r="U299" s="79"/>
      <c r="V299" s="83" t="s">
        <v>986</v>
      </c>
      <c r="W299" s="81">
        <v>43487.760613425926</v>
      </c>
      <c r="X299" s="83" t="s">
        <v>1209</v>
      </c>
      <c r="Y299" s="79"/>
      <c r="Z299" s="79"/>
      <c r="AA299" s="85" t="s">
        <v>1457</v>
      </c>
      <c r="AB299" s="79"/>
      <c r="AC299" s="79" t="b">
        <v>0</v>
      </c>
      <c r="AD299" s="79">
        <v>0</v>
      </c>
      <c r="AE299" s="85" t="s">
        <v>1513</v>
      </c>
      <c r="AF299" s="79" t="b">
        <v>0</v>
      </c>
      <c r="AG299" s="79" t="s">
        <v>1517</v>
      </c>
      <c r="AH299" s="79"/>
      <c r="AI299" s="85" t="s">
        <v>1513</v>
      </c>
      <c r="AJ299" s="79" t="b">
        <v>0</v>
      </c>
      <c r="AK299" s="79">
        <v>1</v>
      </c>
      <c r="AL299" s="85" t="s">
        <v>1513</v>
      </c>
      <c r="AM299" s="79" t="s">
        <v>1530</v>
      </c>
      <c r="AN299" s="79" t="b">
        <v>0</v>
      </c>
      <c r="AO299" s="85" t="s">
        <v>1457</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2</v>
      </c>
      <c r="BD299" s="48">
        <v>0</v>
      </c>
      <c r="BE299" s="49">
        <v>0</v>
      </c>
      <c r="BF299" s="48">
        <v>0</v>
      </c>
      <c r="BG299" s="49">
        <v>0</v>
      </c>
      <c r="BH299" s="48">
        <v>0</v>
      </c>
      <c r="BI299" s="49">
        <v>0</v>
      </c>
      <c r="BJ299" s="48">
        <v>31</v>
      </c>
      <c r="BK299" s="49">
        <v>100</v>
      </c>
      <c r="BL299" s="48">
        <v>31</v>
      </c>
    </row>
    <row r="300" spans="1:64" ht="15">
      <c r="A300" s="64" t="s">
        <v>379</v>
      </c>
      <c r="B300" s="64" t="s">
        <v>378</v>
      </c>
      <c r="C300" s="65" t="s">
        <v>4635</v>
      </c>
      <c r="D300" s="66">
        <v>3</v>
      </c>
      <c r="E300" s="67" t="s">
        <v>132</v>
      </c>
      <c r="F300" s="68">
        <v>32</v>
      </c>
      <c r="G300" s="65"/>
      <c r="H300" s="69"/>
      <c r="I300" s="70"/>
      <c r="J300" s="70"/>
      <c r="K300" s="34" t="s">
        <v>65</v>
      </c>
      <c r="L300" s="77">
        <v>300</v>
      </c>
      <c r="M300" s="77"/>
      <c r="N300" s="72"/>
      <c r="O300" s="79" t="s">
        <v>485</v>
      </c>
      <c r="P300" s="81">
        <v>43487.763391203705</v>
      </c>
      <c r="Q300" s="79" t="s">
        <v>615</v>
      </c>
      <c r="R300" s="79"/>
      <c r="S300" s="79"/>
      <c r="T300" s="79"/>
      <c r="U300" s="79"/>
      <c r="V300" s="83" t="s">
        <v>987</v>
      </c>
      <c r="W300" s="81">
        <v>43487.763391203705</v>
      </c>
      <c r="X300" s="83" t="s">
        <v>1210</v>
      </c>
      <c r="Y300" s="79"/>
      <c r="Z300" s="79"/>
      <c r="AA300" s="85" t="s">
        <v>1458</v>
      </c>
      <c r="AB300" s="79"/>
      <c r="AC300" s="79" t="b">
        <v>0</v>
      </c>
      <c r="AD300" s="79">
        <v>0</v>
      </c>
      <c r="AE300" s="85" t="s">
        <v>1513</v>
      </c>
      <c r="AF300" s="79" t="b">
        <v>0</v>
      </c>
      <c r="AG300" s="79" t="s">
        <v>1517</v>
      </c>
      <c r="AH300" s="79"/>
      <c r="AI300" s="85" t="s">
        <v>1513</v>
      </c>
      <c r="AJ300" s="79" t="b">
        <v>0</v>
      </c>
      <c r="AK300" s="79">
        <v>1</v>
      </c>
      <c r="AL300" s="85" t="s">
        <v>1457</v>
      </c>
      <c r="AM300" s="79" t="s">
        <v>1545</v>
      </c>
      <c r="AN300" s="79" t="b">
        <v>0</v>
      </c>
      <c r="AO300" s="85" t="s">
        <v>1457</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379</v>
      </c>
      <c r="B301" s="64" t="s">
        <v>348</v>
      </c>
      <c r="C301" s="65" t="s">
        <v>4635</v>
      </c>
      <c r="D301" s="66">
        <v>3</v>
      </c>
      <c r="E301" s="67" t="s">
        <v>132</v>
      </c>
      <c r="F301" s="68">
        <v>32</v>
      </c>
      <c r="G301" s="65"/>
      <c r="H301" s="69"/>
      <c r="I301" s="70"/>
      <c r="J301" s="70"/>
      <c r="K301" s="34" t="s">
        <v>65</v>
      </c>
      <c r="L301" s="77">
        <v>301</v>
      </c>
      <c r="M301" s="77"/>
      <c r="N301" s="72"/>
      <c r="O301" s="79" t="s">
        <v>485</v>
      </c>
      <c r="P301" s="81">
        <v>43487.763391203705</v>
      </c>
      <c r="Q301" s="79" t="s">
        <v>615</v>
      </c>
      <c r="R301" s="79"/>
      <c r="S301" s="79"/>
      <c r="T301" s="79"/>
      <c r="U301" s="79"/>
      <c r="V301" s="83" t="s">
        <v>987</v>
      </c>
      <c r="W301" s="81">
        <v>43487.763391203705</v>
      </c>
      <c r="X301" s="83" t="s">
        <v>1210</v>
      </c>
      <c r="Y301" s="79"/>
      <c r="Z301" s="79"/>
      <c r="AA301" s="85" t="s">
        <v>1458</v>
      </c>
      <c r="AB301" s="79"/>
      <c r="AC301" s="79" t="b">
        <v>0</v>
      </c>
      <c r="AD301" s="79">
        <v>0</v>
      </c>
      <c r="AE301" s="85" t="s">
        <v>1513</v>
      </c>
      <c r="AF301" s="79" t="b">
        <v>0</v>
      </c>
      <c r="AG301" s="79" t="s">
        <v>1517</v>
      </c>
      <c r="AH301" s="79"/>
      <c r="AI301" s="85" t="s">
        <v>1513</v>
      </c>
      <c r="AJ301" s="79" t="b">
        <v>0</v>
      </c>
      <c r="AK301" s="79">
        <v>1</v>
      </c>
      <c r="AL301" s="85" t="s">
        <v>1457</v>
      </c>
      <c r="AM301" s="79" t="s">
        <v>1545</v>
      </c>
      <c r="AN301" s="79" t="b">
        <v>0</v>
      </c>
      <c r="AO301" s="85" t="s">
        <v>1457</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2</v>
      </c>
      <c r="BD301" s="48">
        <v>0</v>
      </c>
      <c r="BE301" s="49">
        <v>0</v>
      </c>
      <c r="BF301" s="48">
        <v>0</v>
      </c>
      <c r="BG301" s="49">
        <v>0</v>
      </c>
      <c r="BH301" s="48">
        <v>0</v>
      </c>
      <c r="BI301" s="49">
        <v>0</v>
      </c>
      <c r="BJ301" s="48">
        <v>22</v>
      </c>
      <c r="BK301" s="49">
        <v>100</v>
      </c>
      <c r="BL301" s="48">
        <v>22</v>
      </c>
    </row>
    <row r="302" spans="1:64" ht="15">
      <c r="A302" s="64" t="s">
        <v>380</v>
      </c>
      <c r="B302" s="64" t="s">
        <v>410</v>
      </c>
      <c r="C302" s="65" t="s">
        <v>4635</v>
      </c>
      <c r="D302" s="66">
        <v>3</v>
      </c>
      <c r="E302" s="67" t="s">
        <v>132</v>
      </c>
      <c r="F302" s="68">
        <v>32</v>
      </c>
      <c r="G302" s="65"/>
      <c r="H302" s="69"/>
      <c r="I302" s="70"/>
      <c r="J302" s="70"/>
      <c r="K302" s="34" t="s">
        <v>65</v>
      </c>
      <c r="L302" s="77">
        <v>302</v>
      </c>
      <c r="M302" s="77"/>
      <c r="N302" s="72"/>
      <c r="O302" s="79" t="s">
        <v>485</v>
      </c>
      <c r="P302" s="81">
        <v>43487.76467592592</v>
      </c>
      <c r="Q302" s="79" t="s">
        <v>549</v>
      </c>
      <c r="R302" s="79"/>
      <c r="S302" s="79"/>
      <c r="T302" s="79" t="s">
        <v>767</v>
      </c>
      <c r="U302" s="79"/>
      <c r="V302" s="83" t="s">
        <v>988</v>
      </c>
      <c r="W302" s="81">
        <v>43487.76467592592</v>
      </c>
      <c r="X302" s="83" t="s">
        <v>1211</v>
      </c>
      <c r="Y302" s="79"/>
      <c r="Z302" s="79"/>
      <c r="AA302" s="85" t="s">
        <v>1459</v>
      </c>
      <c r="AB302" s="79"/>
      <c r="AC302" s="79" t="b">
        <v>0</v>
      </c>
      <c r="AD302" s="79">
        <v>0</v>
      </c>
      <c r="AE302" s="85" t="s">
        <v>1513</v>
      </c>
      <c r="AF302" s="79" t="b">
        <v>0</v>
      </c>
      <c r="AG302" s="79" t="s">
        <v>1517</v>
      </c>
      <c r="AH302" s="79"/>
      <c r="AI302" s="85" t="s">
        <v>1513</v>
      </c>
      <c r="AJ302" s="79" t="b">
        <v>0</v>
      </c>
      <c r="AK302" s="79">
        <v>22</v>
      </c>
      <c r="AL302" s="85" t="s">
        <v>1506</v>
      </c>
      <c r="AM302" s="79" t="s">
        <v>1532</v>
      </c>
      <c r="AN302" s="79" t="b">
        <v>0</v>
      </c>
      <c r="AO302" s="85" t="s">
        <v>1506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0</v>
      </c>
      <c r="BE302" s="49">
        <v>0</v>
      </c>
      <c r="BF302" s="48">
        <v>0</v>
      </c>
      <c r="BG302" s="49">
        <v>0</v>
      </c>
      <c r="BH302" s="48">
        <v>0</v>
      </c>
      <c r="BI302" s="49">
        <v>0</v>
      </c>
      <c r="BJ302" s="48">
        <v>25</v>
      </c>
      <c r="BK302" s="49">
        <v>100</v>
      </c>
      <c r="BL302" s="48">
        <v>25</v>
      </c>
    </row>
    <row r="303" spans="1:64" ht="15">
      <c r="A303" s="64" t="s">
        <v>381</v>
      </c>
      <c r="B303" s="64" t="s">
        <v>410</v>
      </c>
      <c r="C303" s="65" t="s">
        <v>4635</v>
      </c>
      <c r="D303" s="66">
        <v>3</v>
      </c>
      <c r="E303" s="67" t="s">
        <v>132</v>
      </c>
      <c r="F303" s="68">
        <v>32</v>
      </c>
      <c r="G303" s="65"/>
      <c r="H303" s="69"/>
      <c r="I303" s="70"/>
      <c r="J303" s="70"/>
      <c r="K303" s="34" t="s">
        <v>65</v>
      </c>
      <c r="L303" s="77">
        <v>303</v>
      </c>
      <c r="M303" s="77"/>
      <c r="N303" s="72"/>
      <c r="O303" s="79" t="s">
        <v>485</v>
      </c>
      <c r="P303" s="81">
        <v>43487.76631944445</v>
      </c>
      <c r="Q303" s="79" t="s">
        <v>616</v>
      </c>
      <c r="R303" s="79"/>
      <c r="S303" s="79"/>
      <c r="T303" s="79" t="s">
        <v>746</v>
      </c>
      <c r="U303" s="79"/>
      <c r="V303" s="83" t="s">
        <v>989</v>
      </c>
      <c r="W303" s="81">
        <v>43487.76631944445</v>
      </c>
      <c r="X303" s="83" t="s">
        <v>1212</v>
      </c>
      <c r="Y303" s="79"/>
      <c r="Z303" s="79"/>
      <c r="AA303" s="85" t="s">
        <v>1460</v>
      </c>
      <c r="AB303" s="79"/>
      <c r="AC303" s="79" t="b">
        <v>0</v>
      </c>
      <c r="AD303" s="79">
        <v>0</v>
      </c>
      <c r="AE303" s="85" t="s">
        <v>1513</v>
      </c>
      <c r="AF303" s="79" t="b">
        <v>0</v>
      </c>
      <c r="AG303" s="79" t="s">
        <v>1517</v>
      </c>
      <c r="AH303" s="79"/>
      <c r="AI303" s="85" t="s">
        <v>1513</v>
      </c>
      <c r="AJ303" s="79" t="b">
        <v>0</v>
      </c>
      <c r="AK303" s="79">
        <v>13</v>
      </c>
      <c r="AL303" s="85" t="s">
        <v>1507</v>
      </c>
      <c r="AM303" s="79" t="s">
        <v>1529</v>
      </c>
      <c r="AN303" s="79" t="b">
        <v>0</v>
      </c>
      <c r="AO303" s="85" t="s">
        <v>1507</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0</v>
      </c>
      <c r="BE303" s="49">
        <v>0</v>
      </c>
      <c r="BF303" s="48">
        <v>0</v>
      </c>
      <c r="BG303" s="49">
        <v>0</v>
      </c>
      <c r="BH303" s="48">
        <v>0</v>
      </c>
      <c r="BI303" s="49">
        <v>0</v>
      </c>
      <c r="BJ303" s="48">
        <v>23</v>
      </c>
      <c r="BK303" s="49">
        <v>100</v>
      </c>
      <c r="BL303" s="48">
        <v>23</v>
      </c>
    </row>
    <row r="304" spans="1:64" ht="15">
      <c r="A304" s="64" t="s">
        <v>382</v>
      </c>
      <c r="B304" s="64" t="s">
        <v>410</v>
      </c>
      <c r="C304" s="65" t="s">
        <v>4635</v>
      </c>
      <c r="D304" s="66">
        <v>3</v>
      </c>
      <c r="E304" s="67" t="s">
        <v>132</v>
      </c>
      <c r="F304" s="68">
        <v>32</v>
      </c>
      <c r="G304" s="65"/>
      <c r="H304" s="69"/>
      <c r="I304" s="70"/>
      <c r="J304" s="70"/>
      <c r="K304" s="34" t="s">
        <v>65</v>
      </c>
      <c r="L304" s="77">
        <v>304</v>
      </c>
      <c r="M304" s="77"/>
      <c r="N304" s="72"/>
      <c r="O304" s="79" t="s">
        <v>485</v>
      </c>
      <c r="P304" s="81">
        <v>43487.767847222225</v>
      </c>
      <c r="Q304" s="79" t="s">
        <v>494</v>
      </c>
      <c r="R304" s="79"/>
      <c r="S304" s="79"/>
      <c r="T304" s="79" t="s">
        <v>741</v>
      </c>
      <c r="U304" s="79"/>
      <c r="V304" s="83" t="s">
        <v>990</v>
      </c>
      <c r="W304" s="81">
        <v>43487.767847222225</v>
      </c>
      <c r="X304" s="83" t="s">
        <v>1213</v>
      </c>
      <c r="Y304" s="79"/>
      <c r="Z304" s="79"/>
      <c r="AA304" s="85" t="s">
        <v>1461</v>
      </c>
      <c r="AB304" s="79"/>
      <c r="AC304" s="79" t="b">
        <v>0</v>
      </c>
      <c r="AD304" s="79">
        <v>0</v>
      </c>
      <c r="AE304" s="85" t="s">
        <v>1513</v>
      </c>
      <c r="AF304" s="79" t="b">
        <v>0</v>
      </c>
      <c r="AG304" s="79" t="s">
        <v>1517</v>
      </c>
      <c r="AH304" s="79"/>
      <c r="AI304" s="85" t="s">
        <v>1513</v>
      </c>
      <c r="AJ304" s="79" t="b">
        <v>0</v>
      </c>
      <c r="AK304" s="79">
        <v>250</v>
      </c>
      <c r="AL304" s="85" t="s">
        <v>1509</v>
      </c>
      <c r="AM304" s="79" t="s">
        <v>1534</v>
      </c>
      <c r="AN304" s="79" t="b">
        <v>0</v>
      </c>
      <c r="AO304" s="85" t="s">
        <v>1509</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v>1</v>
      </c>
      <c r="BE304" s="49">
        <v>4.545454545454546</v>
      </c>
      <c r="BF304" s="48">
        <v>0</v>
      </c>
      <c r="BG304" s="49">
        <v>0</v>
      </c>
      <c r="BH304" s="48">
        <v>0</v>
      </c>
      <c r="BI304" s="49">
        <v>0</v>
      </c>
      <c r="BJ304" s="48">
        <v>21</v>
      </c>
      <c r="BK304" s="49">
        <v>95.45454545454545</v>
      </c>
      <c r="BL304" s="48">
        <v>22</v>
      </c>
    </row>
    <row r="305" spans="1:64" ht="15">
      <c r="A305" s="64" t="s">
        <v>383</v>
      </c>
      <c r="B305" s="64" t="s">
        <v>477</v>
      </c>
      <c r="C305" s="65" t="s">
        <v>4635</v>
      </c>
      <c r="D305" s="66">
        <v>3</v>
      </c>
      <c r="E305" s="67" t="s">
        <v>132</v>
      </c>
      <c r="F305" s="68">
        <v>32</v>
      </c>
      <c r="G305" s="65"/>
      <c r="H305" s="69"/>
      <c r="I305" s="70"/>
      <c r="J305" s="70"/>
      <c r="K305" s="34" t="s">
        <v>65</v>
      </c>
      <c r="L305" s="77">
        <v>305</v>
      </c>
      <c r="M305" s="77"/>
      <c r="N305" s="72"/>
      <c r="O305" s="79" t="s">
        <v>485</v>
      </c>
      <c r="P305" s="81">
        <v>43487.76787037037</v>
      </c>
      <c r="Q305" s="79" t="s">
        <v>617</v>
      </c>
      <c r="R305" s="79"/>
      <c r="S305" s="79"/>
      <c r="T305" s="79" t="s">
        <v>738</v>
      </c>
      <c r="U305" s="79"/>
      <c r="V305" s="83" t="s">
        <v>991</v>
      </c>
      <c r="W305" s="81">
        <v>43487.76787037037</v>
      </c>
      <c r="X305" s="83" t="s">
        <v>1214</v>
      </c>
      <c r="Y305" s="79"/>
      <c r="Z305" s="79"/>
      <c r="AA305" s="85" t="s">
        <v>1462</v>
      </c>
      <c r="AB305" s="79"/>
      <c r="AC305" s="79" t="b">
        <v>0</v>
      </c>
      <c r="AD305" s="79">
        <v>0</v>
      </c>
      <c r="AE305" s="85" t="s">
        <v>1513</v>
      </c>
      <c r="AF305" s="79" t="b">
        <v>0</v>
      </c>
      <c r="AG305" s="79" t="s">
        <v>1517</v>
      </c>
      <c r="AH305" s="79"/>
      <c r="AI305" s="85" t="s">
        <v>1513</v>
      </c>
      <c r="AJ305" s="79" t="b">
        <v>0</v>
      </c>
      <c r="AK305" s="79">
        <v>1</v>
      </c>
      <c r="AL305" s="85" t="s">
        <v>1267</v>
      </c>
      <c r="AM305" s="79" t="s">
        <v>1530</v>
      </c>
      <c r="AN305" s="79" t="b">
        <v>0</v>
      </c>
      <c r="AO305" s="85" t="s">
        <v>1267</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5</v>
      </c>
      <c r="BC305" s="78" t="str">
        <f>REPLACE(INDEX(GroupVertices[Group],MATCH(Edges[[#This Row],[Vertex 2]],GroupVertices[Vertex],0)),1,1,"")</f>
        <v>5</v>
      </c>
      <c r="BD305" s="48"/>
      <c r="BE305" s="49"/>
      <c r="BF305" s="48"/>
      <c r="BG305" s="49"/>
      <c r="BH305" s="48"/>
      <c r="BI305" s="49"/>
      <c r="BJ305" s="48"/>
      <c r="BK305" s="49"/>
      <c r="BL305" s="48"/>
    </row>
    <row r="306" spans="1:64" ht="15">
      <c r="A306" s="64" t="s">
        <v>215</v>
      </c>
      <c r="B306" s="64" t="s">
        <v>478</v>
      </c>
      <c r="C306" s="65" t="s">
        <v>4635</v>
      </c>
      <c r="D306" s="66">
        <v>3</v>
      </c>
      <c r="E306" s="67" t="s">
        <v>132</v>
      </c>
      <c r="F306" s="68">
        <v>32</v>
      </c>
      <c r="G306" s="65"/>
      <c r="H306" s="69"/>
      <c r="I306" s="70"/>
      <c r="J306" s="70"/>
      <c r="K306" s="34" t="s">
        <v>65</v>
      </c>
      <c r="L306" s="77">
        <v>306</v>
      </c>
      <c r="M306" s="77"/>
      <c r="N306" s="72"/>
      <c r="O306" s="79" t="s">
        <v>485</v>
      </c>
      <c r="P306" s="81">
        <v>43485.638865740744</v>
      </c>
      <c r="Q306" s="79" t="s">
        <v>490</v>
      </c>
      <c r="R306" s="79"/>
      <c r="S306" s="79"/>
      <c r="T306" s="79" t="s">
        <v>739</v>
      </c>
      <c r="U306" s="79"/>
      <c r="V306" s="83" t="s">
        <v>854</v>
      </c>
      <c r="W306" s="81">
        <v>43485.638865740744</v>
      </c>
      <c r="X306" s="83" t="s">
        <v>1019</v>
      </c>
      <c r="Y306" s="79"/>
      <c r="Z306" s="79"/>
      <c r="AA306" s="85" t="s">
        <v>1267</v>
      </c>
      <c r="AB306" s="79"/>
      <c r="AC306" s="79" t="b">
        <v>0</v>
      </c>
      <c r="AD306" s="79">
        <v>4</v>
      </c>
      <c r="AE306" s="85" t="s">
        <v>1513</v>
      </c>
      <c r="AF306" s="79" t="b">
        <v>0</v>
      </c>
      <c r="AG306" s="79" t="s">
        <v>1517</v>
      </c>
      <c r="AH306" s="79"/>
      <c r="AI306" s="85" t="s">
        <v>1513</v>
      </c>
      <c r="AJ306" s="79" t="b">
        <v>0</v>
      </c>
      <c r="AK306" s="79">
        <v>1</v>
      </c>
      <c r="AL306" s="85" t="s">
        <v>1513</v>
      </c>
      <c r="AM306" s="79" t="s">
        <v>1532</v>
      </c>
      <c r="AN306" s="79" t="b">
        <v>0</v>
      </c>
      <c r="AO306" s="85" t="s">
        <v>1267</v>
      </c>
      <c r="AP306" s="79" t="s">
        <v>1550</v>
      </c>
      <c r="AQ306" s="79">
        <v>0</v>
      </c>
      <c r="AR306" s="79">
        <v>0</v>
      </c>
      <c r="AS306" s="79"/>
      <c r="AT306" s="79"/>
      <c r="AU306" s="79"/>
      <c r="AV306" s="79"/>
      <c r="AW306" s="79"/>
      <c r="AX306" s="79"/>
      <c r="AY306" s="79"/>
      <c r="AZ306" s="79"/>
      <c r="BA306">
        <v>1</v>
      </c>
      <c r="BB306" s="78" t="str">
        <f>REPLACE(INDEX(GroupVertices[Group],MATCH(Edges[[#This Row],[Vertex 1]],GroupVertices[Vertex],0)),1,1,"")</f>
        <v>5</v>
      </c>
      <c r="BC306" s="78" t="str">
        <f>REPLACE(INDEX(GroupVertices[Group],MATCH(Edges[[#This Row],[Vertex 2]],GroupVertices[Vertex],0)),1,1,"")</f>
        <v>5</v>
      </c>
      <c r="BD306" s="48"/>
      <c r="BE306" s="49"/>
      <c r="BF306" s="48"/>
      <c r="BG306" s="49"/>
      <c r="BH306" s="48"/>
      <c r="BI306" s="49"/>
      <c r="BJ306" s="48"/>
      <c r="BK306" s="49"/>
      <c r="BL306" s="48"/>
    </row>
    <row r="307" spans="1:64" ht="15">
      <c r="A307" s="64" t="s">
        <v>383</v>
      </c>
      <c r="B307" s="64" t="s">
        <v>478</v>
      </c>
      <c r="C307" s="65" t="s">
        <v>4635</v>
      </c>
      <c r="D307" s="66">
        <v>3</v>
      </c>
      <c r="E307" s="67" t="s">
        <v>132</v>
      </c>
      <c r="F307" s="68">
        <v>32</v>
      </c>
      <c r="G307" s="65"/>
      <c r="H307" s="69"/>
      <c r="I307" s="70"/>
      <c r="J307" s="70"/>
      <c r="K307" s="34" t="s">
        <v>65</v>
      </c>
      <c r="L307" s="77">
        <v>307</v>
      </c>
      <c r="M307" s="77"/>
      <c r="N307" s="72"/>
      <c r="O307" s="79" t="s">
        <v>485</v>
      </c>
      <c r="P307" s="81">
        <v>43487.76787037037</v>
      </c>
      <c r="Q307" s="79" t="s">
        <v>617</v>
      </c>
      <c r="R307" s="79"/>
      <c r="S307" s="79"/>
      <c r="T307" s="79" t="s">
        <v>738</v>
      </c>
      <c r="U307" s="79"/>
      <c r="V307" s="83" t="s">
        <v>991</v>
      </c>
      <c r="W307" s="81">
        <v>43487.76787037037</v>
      </c>
      <c r="X307" s="83" t="s">
        <v>1214</v>
      </c>
      <c r="Y307" s="79"/>
      <c r="Z307" s="79"/>
      <c r="AA307" s="85" t="s">
        <v>1462</v>
      </c>
      <c r="AB307" s="79"/>
      <c r="AC307" s="79" t="b">
        <v>0</v>
      </c>
      <c r="AD307" s="79">
        <v>0</v>
      </c>
      <c r="AE307" s="85" t="s">
        <v>1513</v>
      </c>
      <c r="AF307" s="79" t="b">
        <v>0</v>
      </c>
      <c r="AG307" s="79" t="s">
        <v>1517</v>
      </c>
      <c r="AH307" s="79"/>
      <c r="AI307" s="85" t="s">
        <v>1513</v>
      </c>
      <c r="AJ307" s="79" t="b">
        <v>0</v>
      </c>
      <c r="AK307" s="79">
        <v>1</v>
      </c>
      <c r="AL307" s="85" t="s">
        <v>1267</v>
      </c>
      <c r="AM307" s="79" t="s">
        <v>1530</v>
      </c>
      <c r="AN307" s="79" t="b">
        <v>0</v>
      </c>
      <c r="AO307" s="85" t="s">
        <v>1267</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5</v>
      </c>
      <c r="BC307" s="78" t="str">
        <f>REPLACE(INDEX(GroupVertices[Group],MATCH(Edges[[#This Row],[Vertex 2]],GroupVertices[Vertex],0)),1,1,"")</f>
        <v>5</v>
      </c>
      <c r="BD307" s="48"/>
      <c r="BE307" s="49"/>
      <c r="BF307" s="48"/>
      <c r="BG307" s="49"/>
      <c r="BH307" s="48"/>
      <c r="BI307" s="49"/>
      <c r="BJ307" s="48"/>
      <c r="BK307" s="49"/>
      <c r="BL307" s="48"/>
    </row>
    <row r="308" spans="1:64" ht="15">
      <c r="A308" s="64" t="s">
        <v>215</v>
      </c>
      <c r="B308" s="64" t="s">
        <v>383</v>
      </c>
      <c r="C308" s="65" t="s">
        <v>4635</v>
      </c>
      <c r="D308" s="66">
        <v>3</v>
      </c>
      <c r="E308" s="67" t="s">
        <v>132</v>
      </c>
      <c r="F308" s="68">
        <v>32</v>
      </c>
      <c r="G308" s="65"/>
      <c r="H308" s="69"/>
      <c r="I308" s="70"/>
      <c r="J308" s="70"/>
      <c r="K308" s="34" t="s">
        <v>66</v>
      </c>
      <c r="L308" s="77">
        <v>308</v>
      </c>
      <c r="M308" s="77"/>
      <c r="N308" s="72"/>
      <c r="O308" s="79" t="s">
        <v>485</v>
      </c>
      <c r="P308" s="81">
        <v>43485.638865740744</v>
      </c>
      <c r="Q308" s="79" t="s">
        <v>490</v>
      </c>
      <c r="R308" s="79"/>
      <c r="S308" s="79"/>
      <c r="T308" s="79" t="s">
        <v>739</v>
      </c>
      <c r="U308" s="79"/>
      <c r="V308" s="83" t="s">
        <v>854</v>
      </c>
      <c r="W308" s="81">
        <v>43485.638865740744</v>
      </c>
      <c r="X308" s="83" t="s">
        <v>1019</v>
      </c>
      <c r="Y308" s="79"/>
      <c r="Z308" s="79"/>
      <c r="AA308" s="85" t="s">
        <v>1267</v>
      </c>
      <c r="AB308" s="79"/>
      <c r="AC308" s="79" t="b">
        <v>0</v>
      </c>
      <c r="AD308" s="79">
        <v>4</v>
      </c>
      <c r="AE308" s="85" t="s">
        <v>1513</v>
      </c>
      <c r="AF308" s="79" t="b">
        <v>0</v>
      </c>
      <c r="AG308" s="79" t="s">
        <v>1517</v>
      </c>
      <c r="AH308" s="79"/>
      <c r="AI308" s="85" t="s">
        <v>1513</v>
      </c>
      <c r="AJ308" s="79" t="b">
        <v>0</v>
      </c>
      <c r="AK308" s="79">
        <v>1</v>
      </c>
      <c r="AL308" s="85" t="s">
        <v>1513</v>
      </c>
      <c r="AM308" s="79" t="s">
        <v>1532</v>
      </c>
      <c r="AN308" s="79" t="b">
        <v>0</v>
      </c>
      <c r="AO308" s="85" t="s">
        <v>1267</v>
      </c>
      <c r="AP308" s="79" t="s">
        <v>1550</v>
      </c>
      <c r="AQ308" s="79">
        <v>0</v>
      </c>
      <c r="AR308" s="79">
        <v>0</v>
      </c>
      <c r="AS308" s="79"/>
      <c r="AT308" s="79"/>
      <c r="AU308" s="79"/>
      <c r="AV308" s="79"/>
      <c r="AW308" s="79"/>
      <c r="AX308" s="79"/>
      <c r="AY308" s="79"/>
      <c r="AZ308" s="79"/>
      <c r="BA308">
        <v>1</v>
      </c>
      <c r="BB308" s="78" t="str">
        <f>REPLACE(INDEX(GroupVertices[Group],MATCH(Edges[[#This Row],[Vertex 1]],GroupVertices[Vertex],0)),1,1,"")</f>
        <v>5</v>
      </c>
      <c r="BC308" s="78" t="str">
        <f>REPLACE(INDEX(GroupVertices[Group],MATCH(Edges[[#This Row],[Vertex 2]],GroupVertices[Vertex],0)),1,1,"")</f>
        <v>5</v>
      </c>
      <c r="BD308" s="48"/>
      <c r="BE308" s="49"/>
      <c r="BF308" s="48"/>
      <c r="BG308" s="49"/>
      <c r="BH308" s="48"/>
      <c r="BI308" s="49"/>
      <c r="BJ308" s="48"/>
      <c r="BK308" s="49"/>
      <c r="BL308" s="48"/>
    </row>
    <row r="309" spans="1:64" ht="15">
      <c r="A309" s="64" t="s">
        <v>215</v>
      </c>
      <c r="B309" s="64" t="s">
        <v>479</v>
      </c>
      <c r="C309" s="65" t="s">
        <v>4635</v>
      </c>
      <c r="D309" s="66">
        <v>3</v>
      </c>
      <c r="E309" s="67" t="s">
        <v>132</v>
      </c>
      <c r="F309" s="68">
        <v>32</v>
      </c>
      <c r="G309" s="65"/>
      <c r="H309" s="69"/>
      <c r="I309" s="70"/>
      <c r="J309" s="70"/>
      <c r="K309" s="34" t="s">
        <v>65</v>
      </c>
      <c r="L309" s="77">
        <v>309</v>
      </c>
      <c r="M309" s="77"/>
      <c r="N309" s="72"/>
      <c r="O309" s="79" t="s">
        <v>485</v>
      </c>
      <c r="P309" s="81">
        <v>43485.638865740744</v>
      </c>
      <c r="Q309" s="79" t="s">
        <v>490</v>
      </c>
      <c r="R309" s="79"/>
      <c r="S309" s="79"/>
      <c r="T309" s="79" t="s">
        <v>739</v>
      </c>
      <c r="U309" s="79"/>
      <c r="V309" s="83" t="s">
        <v>854</v>
      </c>
      <c r="W309" s="81">
        <v>43485.638865740744</v>
      </c>
      <c r="X309" s="83" t="s">
        <v>1019</v>
      </c>
      <c r="Y309" s="79"/>
      <c r="Z309" s="79"/>
      <c r="AA309" s="85" t="s">
        <v>1267</v>
      </c>
      <c r="AB309" s="79"/>
      <c r="AC309" s="79" t="b">
        <v>0</v>
      </c>
      <c r="AD309" s="79">
        <v>4</v>
      </c>
      <c r="AE309" s="85" t="s">
        <v>1513</v>
      </c>
      <c r="AF309" s="79" t="b">
        <v>0</v>
      </c>
      <c r="AG309" s="79" t="s">
        <v>1517</v>
      </c>
      <c r="AH309" s="79"/>
      <c r="AI309" s="85" t="s">
        <v>1513</v>
      </c>
      <c r="AJ309" s="79" t="b">
        <v>0</v>
      </c>
      <c r="AK309" s="79">
        <v>1</v>
      </c>
      <c r="AL309" s="85" t="s">
        <v>1513</v>
      </c>
      <c r="AM309" s="79" t="s">
        <v>1532</v>
      </c>
      <c r="AN309" s="79" t="b">
        <v>0</v>
      </c>
      <c r="AO309" s="85" t="s">
        <v>1267</v>
      </c>
      <c r="AP309" s="79" t="s">
        <v>1550</v>
      </c>
      <c r="AQ309" s="79">
        <v>0</v>
      </c>
      <c r="AR309" s="79">
        <v>0</v>
      </c>
      <c r="AS309" s="79"/>
      <c r="AT309" s="79"/>
      <c r="AU309" s="79"/>
      <c r="AV309" s="79"/>
      <c r="AW309" s="79"/>
      <c r="AX309" s="79"/>
      <c r="AY309" s="79"/>
      <c r="AZ309" s="79"/>
      <c r="BA309">
        <v>1</v>
      </c>
      <c r="BB309" s="78" t="str">
        <f>REPLACE(INDEX(GroupVertices[Group],MATCH(Edges[[#This Row],[Vertex 1]],GroupVertices[Vertex],0)),1,1,"")</f>
        <v>5</v>
      </c>
      <c r="BC309" s="78" t="str">
        <f>REPLACE(INDEX(GroupVertices[Group],MATCH(Edges[[#This Row],[Vertex 2]],GroupVertices[Vertex],0)),1,1,"")</f>
        <v>5</v>
      </c>
      <c r="BD309" s="48">
        <v>3</v>
      </c>
      <c r="BE309" s="49">
        <v>12</v>
      </c>
      <c r="BF309" s="48">
        <v>0</v>
      </c>
      <c r="BG309" s="49">
        <v>0</v>
      </c>
      <c r="BH309" s="48">
        <v>0</v>
      </c>
      <c r="BI309" s="49">
        <v>0</v>
      </c>
      <c r="BJ309" s="48">
        <v>22</v>
      </c>
      <c r="BK309" s="49">
        <v>88</v>
      </c>
      <c r="BL309" s="48">
        <v>25</v>
      </c>
    </row>
    <row r="310" spans="1:64" ht="15">
      <c r="A310" s="64" t="s">
        <v>215</v>
      </c>
      <c r="B310" s="64" t="s">
        <v>214</v>
      </c>
      <c r="C310" s="65" t="s">
        <v>4635</v>
      </c>
      <c r="D310" s="66">
        <v>3</v>
      </c>
      <c r="E310" s="67" t="s">
        <v>132</v>
      </c>
      <c r="F310" s="68">
        <v>32</v>
      </c>
      <c r="G310" s="65"/>
      <c r="H310" s="69"/>
      <c r="I310" s="70"/>
      <c r="J310" s="70"/>
      <c r="K310" s="34" t="s">
        <v>65</v>
      </c>
      <c r="L310" s="77">
        <v>310</v>
      </c>
      <c r="M310" s="77"/>
      <c r="N310" s="72"/>
      <c r="O310" s="79" t="s">
        <v>485</v>
      </c>
      <c r="P310" s="81">
        <v>43485.638865740744</v>
      </c>
      <c r="Q310" s="79" t="s">
        <v>490</v>
      </c>
      <c r="R310" s="79"/>
      <c r="S310" s="79"/>
      <c r="T310" s="79" t="s">
        <v>739</v>
      </c>
      <c r="U310" s="79"/>
      <c r="V310" s="83" t="s">
        <v>854</v>
      </c>
      <c r="W310" s="81">
        <v>43485.638865740744</v>
      </c>
      <c r="X310" s="83" t="s">
        <v>1019</v>
      </c>
      <c r="Y310" s="79"/>
      <c r="Z310" s="79"/>
      <c r="AA310" s="85" t="s">
        <v>1267</v>
      </c>
      <c r="AB310" s="79"/>
      <c r="AC310" s="79" t="b">
        <v>0</v>
      </c>
      <c r="AD310" s="79">
        <v>4</v>
      </c>
      <c r="AE310" s="85" t="s">
        <v>1513</v>
      </c>
      <c r="AF310" s="79" t="b">
        <v>0</v>
      </c>
      <c r="AG310" s="79" t="s">
        <v>1517</v>
      </c>
      <c r="AH310" s="79"/>
      <c r="AI310" s="85" t="s">
        <v>1513</v>
      </c>
      <c r="AJ310" s="79" t="b">
        <v>0</v>
      </c>
      <c r="AK310" s="79">
        <v>1</v>
      </c>
      <c r="AL310" s="85" t="s">
        <v>1513</v>
      </c>
      <c r="AM310" s="79" t="s">
        <v>1532</v>
      </c>
      <c r="AN310" s="79" t="b">
        <v>0</v>
      </c>
      <c r="AO310" s="85" t="s">
        <v>1267</v>
      </c>
      <c r="AP310" s="79" t="s">
        <v>1550</v>
      </c>
      <c r="AQ310" s="79">
        <v>0</v>
      </c>
      <c r="AR310" s="79">
        <v>0</v>
      </c>
      <c r="AS310" s="79"/>
      <c r="AT310" s="79"/>
      <c r="AU310" s="79"/>
      <c r="AV310" s="79"/>
      <c r="AW310" s="79"/>
      <c r="AX310" s="79"/>
      <c r="AY310" s="79"/>
      <c r="AZ310" s="79"/>
      <c r="BA310">
        <v>1</v>
      </c>
      <c r="BB310" s="78" t="str">
        <f>REPLACE(INDEX(GroupVertices[Group],MATCH(Edges[[#This Row],[Vertex 1]],GroupVertices[Vertex],0)),1,1,"")</f>
        <v>5</v>
      </c>
      <c r="BC310" s="78" t="str">
        <f>REPLACE(INDEX(GroupVertices[Group],MATCH(Edges[[#This Row],[Vertex 2]],GroupVertices[Vertex],0)),1,1,"")</f>
        <v>3</v>
      </c>
      <c r="BD310" s="48"/>
      <c r="BE310" s="49"/>
      <c r="BF310" s="48"/>
      <c r="BG310" s="49"/>
      <c r="BH310" s="48"/>
      <c r="BI310" s="49"/>
      <c r="BJ310" s="48"/>
      <c r="BK310" s="49"/>
      <c r="BL310" s="48"/>
    </row>
    <row r="311" spans="1:64" ht="15">
      <c r="A311" s="64" t="s">
        <v>383</v>
      </c>
      <c r="B311" s="64" t="s">
        <v>215</v>
      </c>
      <c r="C311" s="65" t="s">
        <v>4635</v>
      </c>
      <c r="D311" s="66">
        <v>3</v>
      </c>
      <c r="E311" s="67" t="s">
        <v>132</v>
      </c>
      <c r="F311" s="68">
        <v>32</v>
      </c>
      <c r="G311" s="65"/>
      <c r="H311" s="69"/>
      <c r="I311" s="70"/>
      <c r="J311" s="70"/>
      <c r="K311" s="34" t="s">
        <v>66</v>
      </c>
      <c r="L311" s="77">
        <v>311</v>
      </c>
      <c r="M311" s="77"/>
      <c r="N311" s="72"/>
      <c r="O311" s="79" t="s">
        <v>485</v>
      </c>
      <c r="P311" s="81">
        <v>43487.76787037037</v>
      </c>
      <c r="Q311" s="79" t="s">
        <v>617</v>
      </c>
      <c r="R311" s="79"/>
      <c r="S311" s="79"/>
      <c r="T311" s="79" t="s">
        <v>738</v>
      </c>
      <c r="U311" s="79"/>
      <c r="V311" s="83" t="s">
        <v>991</v>
      </c>
      <c r="W311" s="81">
        <v>43487.76787037037</v>
      </c>
      <c r="X311" s="83" t="s">
        <v>1214</v>
      </c>
      <c r="Y311" s="79"/>
      <c r="Z311" s="79"/>
      <c r="AA311" s="85" t="s">
        <v>1462</v>
      </c>
      <c r="AB311" s="79"/>
      <c r="AC311" s="79" t="b">
        <v>0</v>
      </c>
      <c r="AD311" s="79">
        <v>0</v>
      </c>
      <c r="AE311" s="85" t="s">
        <v>1513</v>
      </c>
      <c r="AF311" s="79" t="b">
        <v>0</v>
      </c>
      <c r="AG311" s="79" t="s">
        <v>1517</v>
      </c>
      <c r="AH311" s="79"/>
      <c r="AI311" s="85" t="s">
        <v>1513</v>
      </c>
      <c r="AJ311" s="79" t="b">
        <v>0</v>
      </c>
      <c r="AK311" s="79">
        <v>1</v>
      </c>
      <c r="AL311" s="85" t="s">
        <v>1267</v>
      </c>
      <c r="AM311" s="79" t="s">
        <v>1530</v>
      </c>
      <c r="AN311" s="79" t="b">
        <v>0</v>
      </c>
      <c r="AO311" s="85" t="s">
        <v>1267</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5</v>
      </c>
      <c r="BC311" s="78" t="str">
        <f>REPLACE(INDEX(GroupVertices[Group],MATCH(Edges[[#This Row],[Vertex 2]],GroupVertices[Vertex],0)),1,1,"")</f>
        <v>5</v>
      </c>
      <c r="BD311" s="48"/>
      <c r="BE311" s="49"/>
      <c r="BF311" s="48"/>
      <c r="BG311" s="49"/>
      <c r="BH311" s="48"/>
      <c r="BI311" s="49"/>
      <c r="BJ311" s="48"/>
      <c r="BK311" s="49"/>
      <c r="BL311" s="48"/>
    </row>
    <row r="312" spans="1:64" ht="15">
      <c r="A312" s="64" t="s">
        <v>384</v>
      </c>
      <c r="B312" s="64" t="s">
        <v>216</v>
      </c>
      <c r="C312" s="65" t="s">
        <v>4635</v>
      </c>
      <c r="D312" s="66">
        <v>3</v>
      </c>
      <c r="E312" s="67" t="s">
        <v>132</v>
      </c>
      <c r="F312" s="68">
        <v>32</v>
      </c>
      <c r="G312" s="65"/>
      <c r="H312" s="69"/>
      <c r="I312" s="70"/>
      <c r="J312" s="70"/>
      <c r="K312" s="34" t="s">
        <v>65</v>
      </c>
      <c r="L312" s="77">
        <v>312</v>
      </c>
      <c r="M312" s="77"/>
      <c r="N312" s="72"/>
      <c r="O312" s="79" t="s">
        <v>485</v>
      </c>
      <c r="P312" s="81">
        <v>43487.779756944445</v>
      </c>
      <c r="Q312" s="79" t="s">
        <v>618</v>
      </c>
      <c r="R312" s="79"/>
      <c r="S312" s="79"/>
      <c r="T312" s="79"/>
      <c r="U312" s="79"/>
      <c r="V312" s="83" t="s">
        <v>992</v>
      </c>
      <c r="W312" s="81">
        <v>43487.779756944445</v>
      </c>
      <c r="X312" s="83" t="s">
        <v>1215</v>
      </c>
      <c r="Y312" s="79"/>
      <c r="Z312" s="79"/>
      <c r="AA312" s="85" t="s">
        <v>1463</v>
      </c>
      <c r="AB312" s="79"/>
      <c r="AC312" s="79" t="b">
        <v>0</v>
      </c>
      <c r="AD312" s="79">
        <v>0</v>
      </c>
      <c r="AE312" s="85" t="s">
        <v>1513</v>
      </c>
      <c r="AF312" s="79" t="b">
        <v>0</v>
      </c>
      <c r="AG312" s="79" t="s">
        <v>1517</v>
      </c>
      <c r="AH312" s="79"/>
      <c r="AI312" s="85" t="s">
        <v>1513</v>
      </c>
      <c r="AJ312" s="79" t="b">
        <v>0</v>
      </c>
      <c r="AK312" s="79">
        <v>24</v>
      </c>
      <c r="AL312" s="85" t="s">
        <v>1268</v>
      </c>
      <c r="AM312" s="79" t="s">
        <v>1529</v>
      </c>
      <c r="AN312" s="79" t="b">
        <v>0</v>
      </c>
      <c r="AO312" s="85" t="s">
        <v>1268</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20</v>
      </c>
      <c r="BC312" s="78" t="str">
        <f>REPLACE(INDEX(GroupVertices[Group],MATCH(Edges[[#This Row],[Vertex 2]],GroupVertices[Vertex],0)),1,1,"")</f>
        <v>20</v>
      </c>
      <c r="BD312" s="48">
        <v>1</v>
      </c>
      <c r="BE312" s="49">
        <v>4.761904761904762</v>
      </c>
      <c r="BF312" s="48">
        <v>0</v>
      </c>
      <c r="BG312" s="49">
        <v>0</v>
      </c>
      <c r="BH312" s="48">
        <v>0</v>
      </c>
      <c r="BI312" s="49">
        <v>0</v>
      </c>
      <c r="BJ312" s="48">
        <v>20</v>
      </c>
      <c r="BK312" s="49">
        <v>95.23809523809524</v>
      </c>
      <c r="BL312" s="48">
        <v>21</v>
      </c>
    </row>
    <row r="313" spans="1:64" ht="15">
      <c r="A313" s="64" t="s">
        <v>385</v>
      </c>
      <c r="B313" s="64" t="s">
        <v>410</v>
      </c>
      <c r="C313" s="65" t="s">
        <v>4635</v>
      </c>
      <c r="D313" s="66">
        <v>3</v>
      </c>
      <c r="E313" s="67" t="s">
        <v>132</v>
      </c>
      <c r="F313" s="68">
        <v>32</v>
      </c>
      <c r="G313" s="65"/>
      <c r="H313" s="69"/>
      <c r="I313" s="70"/>
      <c r="J313" s="70"/>
      <c r="K313" s="34" t="s">
        <v>65</v>
      </c>
      <c r="L313" s="77">
        <v>313</v>
      </c>
      <c r="M313" s="77"/>
      <c r="N313" s="72"/>
      <c r="O313" s="79" t="s">
        <v>485</v>
      </c>
      <c r="P313" s="81">
        <v>43487.785162037035</v>
      </c>
      <c r="Q313" s="79" t="s">
        <v>499</v>
      </c>
      <c r="R313" s="79"/>
      <c r="S313" s="79"/>
      <c r="T313" s="79"/>
      <c r="U313" s="79"/>
      <c r="V313" s="83" t="s">
        <v>993</v>
      </c>
      <c r="W313" s="81">
        <v>43487.785162037035</v>
      </c>
      <c r="X313" s="83" t="s">
        <v>1216</v>
      </c>
      <c r="Y313" s="79"/>
      <c r="Z313" s="79"/>
      <c r="AA313" s="85" t="s">
        <v>1464</v>
      </c>
      <c r="AB313" s="79"/>
      <c r="AC313" s="79" t="b">
        <v>0</v>
      </c>
      <c r="AD313" s="79">
        <v>0</v>
      </c>
      <c r="AE313" s="85" t="s">
        <v>1513</v>
      </c>
      <c r="AF313" s="79" t="b">
        <v>0</v>
      </c>
      <c r="AG313" s="79" t="s">
        <v>1517</v>
      </c>
      <c r="AH313" s="79"/>
      <c r="AI313" s="85" t="s">
        <v>1513</v>
      </c>
      <c r="AJ313" s="79" t="b">
        <v>0</v>
      </c>
      <c r="AK313" s="79">
        <v>3881</v>
      </c>
      <c r="AL313" s="85" t="s">
        <v>1510</v>
      </c>
      <c r="AM313" s="79" t="s">
        <v>1529</v>
      </c>
      <c r="AN313" s="79" t="b">
        <v>0</v>
      </c>
      <c r="AO313" s="85" t="s">
        <v>1510</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v>0</v>
      </c>
      <c r="BE313" s="49">
        <v>0</v>
      </c>
      <c r="BF313" s="48">
        <v>0</v>
      </c>
      <c r="BG313" s="49">
        <v>0</v>
      </c>
      <c r="BH313" s="48">
        <v>0</v>
      </c>
      <c r="BI313" s="49">
        <v>0</v>
      </c>
      <c r="BJ313" s="48">
        <v>23</v>
      </c>
      <c r="BK313" s="49">
        <v>100</v>
      </c>
      <c r="BL313" s="48">
        <v>23</v>
      </c>
    </row>
    <row r="314" spans="1:64" ht="15">
      <c r="A314" s="64" t="s">
        <v>214</v>
      </c>
      <c r="B314" s="64" t="s">
        <v>214</v>
      </c>
      <c r="C314" s="65" t="s">
        <v>4635</v>
      </c>
      <c r="D314" s="66">
        <v>3</v>
      </c>
      <c r="E314" s="67" t="s">
        <v>132</v>
      </c>
      <c r="F314" s="68">
        <v>32</v>
      </c>
      <c r="G314" s="65"/>
      <c r="H314" s="69"/>
      <c r="I314" s="70"/>
      <c r="J314" s="70"/>
      <c r="K314" s="34" t="s">
        <v>65</v>
      </c>
      <c r="L314" s="77">
        <v>314</v>
      </c>
      <c r="M314" s="77"/>
      <c r="N314" s="72"/>
      <c r="O314" s="79" t="s">
        <v>176</v>
      </c>
      <c r="P314" s="81">
        <v>43485.66002314815</v>
      </c>
      <c r="Q314" s="79" t="s">
        <v>619</v>
      </c>
      <c r="R314" s="83" t="s">
        <v>694</v>
      </c>
      <c r="S314" s="79" t="s">
        <v>711</v>
      </c>
      <c r="T314" s="79" t="s">
        <v>738</v>
      </c>
      <c r="U314" s="79"/>
      <c r="V314" s="83" t="s">
        <v>994</v>
      </c>
      <c r="W314" s="81">
        <v>43485.66002314815</v>
      </c>
      <c r="X314" s="83" t="s">
        <v>1217</v>
      </c>
      <c r="Y314" s="79"/>
      <c r="Z314" s="79"/>
      <c r="AA314" s="85" t="s">
        <v>1465</v>
      </c>
      <c r="AB314" s="79"/>
      <c r="AC314" s="79" t="b">
        <v>0</v>
      </c>
      <c r="AD314" s="79">
        <v>129</v>
      </c>
      <c r="AE314" s="85" t="s">
        <v>1513</v>
      </c>
      <c r="AF314" s="79" t="b">
        <v>1</v>
      </c>
      <c r="AG314" s="79" t="s">
        <v>1517</v>
      </c>
      <c r="AH314" s="79"/>
      <c r="AI314" s="85" t="s">
        <v>1528</v>
      </c>
      <c r="AJ314" s="79" t="b">
        <v>0</v>
      </c>
      <c r="AK314" s="79">
        <v>35</v>
      </c>
      <c r="AL314" s="85" t="s">
        <v>1513</v>
      </c>
      <c r="AM314" s="79" t="s">
        <v>1530</v>
      </c>
      <c r="AN314" s="79" t="b">
        <v>0</v>
      </c>
      <c r="AO314" s="85" t="s">
        <v>1465</v>
      </c>
      <c r="AP314" s="79" t="s">
        <v>1550</v>
      </c>
      <c r="AQ314" s="79">
        <v>0</v>
      </c>
      <c r="AR314" s="79">
        <v>0</v>
      </c>
      <c r="AS314" s="79"/>
      <c r="AT314" s="79"/>
      <c r="AU314" s="79"/>
      <c r="AV314" s="79"/>
      <c r="AW314" s="79"/>
      <c r="AX314" s="79"/>
      <c r="AY314" s="79"/>
      <c r="AZ314" s="79"/>
      <c r="BA314">
        <v>1</v>
      </c>
      <c r="BB314" s="78" t="str">
        <f>REPLACE(INDEX(GroupVertices[Group],MATCH(Edges[[#This Row],[Vertex 1]],GroupVertices[Vertex],0)),1,1,"")</f>
        <v>3</v>
      </c>
      <c r="BC314" s="78" t="str">
        <f>REPLACE(INDEX(GroupVertices[Group],MATCH(Edges[[#This Row],[Vertex 2]],GroupVertices[Vertex],0)),1,1,"")</f>
        <v>3</v>
      </c>
      <c r="BD314" s="48">
        <v>1</v>
      </c>
      <c r="BE314" s="49">
        <v>8.333333333333334</v>
      </c>
      <c r="BF314" s="48">
        <v>0</v>
      </c>
      <c r="BG314" s="49">
        <v>0</v>
      </c>
      <c r="BH314" s="48">
        <v>0</v>
      </c>
      <c r="BI314" s="49">
        <v>0</v>
      </c>
      <c r="BJ314" s="48">
        <v>11</v>
      </c>
      <c r="BK314" s="49">
        <v>91.66666666666667</v>
      </c>
      <c r="BL314" s="48">
        <v>12</v>
      </c>
    </row>
    <row r="315" spans="1:64" ht="15">
      <c r="A315" s="64" t="s">
        <v>386</v>
      </c>
      <c r="B315" s="64" t="s">
        <v>214</v>
      </c>
      <c r="C315" s="65" t="s">
        <v>4635</v>
      </c>
      <c r="D315" s="66">
        <v>3</v>
      </c>
      <c r="E315" s="67" t="s">
        <v>132</v>
      </c>
      <c r="F315" s="68">
        <v>32</v>
      </c>
      <c r="G315" s="65"/>
      <c r="H315" s="69"/>
      <c r="I315" s="70"/>
      <c r="J315" s="70"/>
      <c r="K315" s="34" t="s">
        <v>65</v>
      </c>
      <c r="L315" s="77">
        <v>315</v>
      </c>
      <c r="M315" s="77"/>
      <c r="N315" s="72"/>
      <c r="O315" s="79" t="s">
        <v>485</v>
      </c>
      <c r="P315" s="81">
        <v>43487.62604166667</v>
      </c>
      <c r="Q315" s="79" t="s">
        <v>620</v>
      </c>
      <c r="R315" s="83" t="s">
        <v>699</v>
      </c>
      <c r="S315" s="79" t="s">
        <v>708</v>
      </c>
      <c r="T315" s="79" t="s">
        <v>792</v>
      </c>
      <c r="U315" s="79"/>
      <c r="V315" s="83" t="s">
        <v>995</v>
      </c>
      <c r="W315" s="81">
        <v>43487.62604166667</v>
      </c>
      <c r="X315" s="83" t="s">
        <v>1218</v>
      </c>
      <c r="Y315" s="79"/>
      <c r="Z315" s="79"/>
      <c r="AA315" s="85" t="s">
        <v>1466</v>
      </c>
      <c r="AB315" s="79"/>
      <c r="AC315" s="79" t="b">
        <v>0</v>
      </c>
      <c r="AD315" s="79">
        <v>8</v>
      </c>
      <c r="AE315" s="85" t="s">
        <v>1513</v>
      </c>
      <c r="AF315" s="79" t="b">
        <v>0</v>
      </c>
      <c r="AG315" s="79" t="s">
        <v>1517</v>
      </c>
      <c r="AH315" s="79"/>
      <c r="AI315" s="85" t="s">
        <v>1513</v>
      </c>
      <c r="AJ315" s="79" t="b">
        <v>0</v>
      </c>
      <c r="AK315" s="79">
        <v>2</v>
      </c>
      <c r="AL315" s="85" t="s">
        <v>1513</v>
      </c>
      <c r="AM315" s="79" t="s">
        <v>1530</v>
      </c>
      <c r="AN315" s="79" t="b">
        <v>0</v>
      </c>
      <c r="AO315" s="85" t="s">
        <v>1466</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3</v>
      </c>
      <c r="BD315" s="48">
        <v>6</v>
      </c>
      <c r="BE315" s="49">
        <v>15.789473684210526</v>
      </c>
      <c r="BF315" s="48">
        <v>1</v>
      </c>
      <c r="BG315" s="49">
        <v>2.6315789473684212</v>
      </c>
      <c r="BH315" s="48">
        <v>0</v>
      </c>
      <c r="BI315" s="49">
        <v>0</v>
      </c>
      <c r="BJ315" s="48">
        <v>31</v>
      </c>
      <c r="BK315" s="49">
        <v>81.57894736842105</v>
      </c>
      <c r="BL315" s="48">
        <v>38</v>
      </c>
    </row>
    <row r="316" spans="1:64" ht="15">
      <c r="A316" s="64" t="s">
        <v>383</v>
      </c>
      <c r="B316" s="64" t="s">
        <v>214</v>
      </c>
      <c r="C316" s="65" t="s">
        <v>4635</v>
      </c>
      <c r="D316" s="66">
        <v>3</v>
      </c>
      <c r="E316" s="67" t="s">
        <v>132</v>
      </c>
      <c r="F316" s="68">
        <v>32</v>
      </c>
      <c r="G316" s="65"/>
      <c r="H316" s="69"/>
      <c r="I316" s="70"/>
      <c r="J316" s="70"/>
      <c r="K316" s="34" t="s">
        <v>65</v>
      </c>
      <c r="L316" s="77">
        <v>316</v>
      </c>
      <c r="M316" s="77"/>
      <c r="N316" s="72"/>
      <c r="O316" s="79" t="s">
        <v>485</v>
      </c>
      <c r="P316" s="81">
        <v>43487.76787037037</v>
      </c>
      <c r="Q316" s="79" t="s">
        <v>617</v>
      </c>
      <c r="R316" s="79"/>
      <c r="S316" s="79"/>
      <c r="T316" s="79" t="s">
        <v>738</v>
      </c>
      <c r="U316" s="79"/>
      <c r="V316" s="83" t="s">
        <v>991</v>
      </c>
      <c r="W316" s="81">
        <v>43487.76787037037</v>
      </c>
      <c r="X316" s="83" t="s">
        <v>1214</v>
      </c>
      <c r="Y316" s="79"/>
      <c r="Z316" s="79"/>
      <c r="AA316" s="85" t="s">
        <v>1462</v>
      </c>
      <c r="AB316" s="79"/>
      <c r="AC316" s="79" t="b">
        <v>0</v>
      </c>
      <c r="AD316" s="79">
        <v>0</v>
      </c>
      <c r="AE316" s="85" t="s">
        <v>1513</v>
      </c>
      <c r="AF316" s="79" t="b">
        <v>0</v>
      </c>
      <c r="AG316" s="79" t="s">
        <v>1517</v>
      </c>
      <c r="AH316" s="79"/>
      <c r="AI316" s="85" t="s">
        <v>1513</v>
      </c>
      <c r="AJ316" s="79" t="b">
        <v>0</v>
      </c>
      <c r="AK316" s="79">
        <v>1</v>
      </c>
      <c r="AL316" s="85" t="s">
        <v>1267</v>
      </c>
      <c r="AM316" s="79" t="s">
        <v>1530</v>
      </c>
      <c r="AN316" s="79" t="b">
        <v>0</v>
      </c>
      <c r="AO316" s="85" t="s">
        <v>1267</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5</v>
      </c>
      <c r="BC316" s="78" t="str">
        <f>REPLACE(INDEX(GroupVertices[Group],MATCH(Edges[[#This Row],[Vertex 2]],GroupVertices[Vertex],0)),1,1,"")</f>
        <v>3</v>
      </c>
      <c r="BD316" s="48"/>
      <c r="BE316" s="49"/>
      <c r="BF316" s="48"/>
      <c r="BG316" s="49"/>
      <c r="BH316" s="48"/>
      <c r="BI316" s="49"/>
      <c r="BJ316" s="48"/>
      <c r="BK316" s="49"/>
      <c r="BL316" s="48"/>
    </row>
    <row r="317" spans="1:64" ht="15">
      <c r="A317" s="64" t="s">
        <v>387</v>
      </c>
      <c r="B317" s="64" t="s">
        <v>214</v>
      </c>
      <c r="C317" s="65" t="s">
        <v>4635</v>
      </c>
      <c r="D317" s="66">
        <v>3</v>
      </c>
      <c r="E317" s="67" t="s">
        <v>132</v>
      </c>
      <c r="F317" s="68">
        <v>32</v>
      </c>
      <c r="G317" s="65"/>
      <c r="H317" s="69"/>
      <c r="I317" s="70"/>
      <c r="J317" s="70"/>
      <c r="K317" s="34" t="s">
        <v>65</v>
      </c>
      <c r="L317" s="77">
        <v>317</v>
      </c>
      <c r="M317" s="77"/>
      <c r="N317" s="72"/>
      <c r="O317" s="79" t="s">
        <v>485</v>
      </c>
      <c r="P317" s="81">
        <v>43487.785208333335</v>
      </c>
      <c r="Q317" s="79" t="s">
        <v>581</v>
      </c>
      <c r="R317" s="79"/>
      <c r="S317" s="79"/>
      <c r="T317" s="79" t="s">
        <v>779</v>
      </c>
      <c r="U317" s="79"/>
      <c r="V317" s="83" t="s">
        <v>996</v>
      </c>
      <c r="W317" s="81">
        <v>43487.785208333335</v>
      </c>
      <c r="X317" s="83" t="s">
        <v>1219</v>
      </c>
      <c r="Y317" s="79"/>
      <c r="Z317" s="79"/>
      <c r="AA317" s="85" t="s">
        <v>1467</v>
      </c>
      <c r="AB317" s="79"/>
      <c r="AC317" s="79" t="b">
        <v>0</v>
      </c>
      <c r="AD317" s="79">
        <v>0</v>
      </c>
      <c r="AE317" s="85" t="s">
        <v>1513</v>
      </c>
      <c r="AF317" s="79" t="b">
        <v>0</v>
      </c>
      <c r="AG317" s="79" t="s">
        <v>1517</v>
      </c>
      <c r="AH317" s="79"/>
      <c r="AI317" s="85" t="s">
        <v>1513</v>
      </c>
      <c r="AJ317" s="79" t="b">
        <v>0</v>
      </c>
      <c r="AK317" s="79">
        <v>2</v>
      </c>
      <c r="AL317" s="85" t="s">
        <v>1466</v>
      </c>
      <c r="AM317" s="79" t="s">
        <v>1530</v>
      </c>
      <c r="AN317" s="79" t="b">
        <v>0</v>
      </c>
      <c r="AO317" s="85" t="s">
        <v>1466</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3</v>
      </c>
      <c r="BD317" s="48"/>
      <c r="BE317" s="49"/>
      <c r="BF317" s="48"/>
      <c r="BG317" s="49"/>
      <c r="BH317" s="48"/>
      <c r="BI317" s="49"/>
      <c r="BJ317" s="48"/>
      <c r="BK317" s="49"/>
      <c r="BL317" s="48"/>
    </row>
    <row r="318" spans="1:64" ht="15">
      <c r="A318" s="64" t="s">
        <v>387</v>
      </c>
      <c r="B318" s="64" t="s">
        <v>386</v>
      </c>
      <c r="C318" s="65" t="s">
        <v>4635</v>
      </c>
      <c r="D318" s="66">
        <v>3</v>
      </c>
      <c r="E318" s="67" t="s">
        <v>132</v>
      </c>
      <c r="F318" s="68">
        <v>32</v>
      </c>
      <c r="G318" s="65"/>
      <c r="H318" s="69"/>
      <c r="I318" s="70"/>
      <c r="J318" s="70"/>
      <c r="K318" s="34" t="s">
        <v>65</v>
      </c>
      <c r="L318" s="77">
        <v>318</v>
      </c>
      <c r="M318" s="77"/>
      <c r="N318" s="72"/>
      <c r="O318" s="79" t="s">
        <v>485</v>
      </c>
      <c r="P318" s="81">
        <v>43487.785208333335</v>
      </c>
      <c r="Q318" s="79" t="s">
        <v>581</v>
      </c>
      <c r="R318" s="79"/>
      <c r="S318" s="79"/>
      <c r="T318" s="79" t="s">
        <v>779</v>
      </c>
      <c r="U318" s="79"/>
      <c r="V318" s="83" t="s">
        <v>996</v>
      </c>
      <c r="W318" s="81">
        <v>43487.785208333335</v>
      </c>
      <c r="X318" s="83" t="s">
        <v>1219</v>
      </c>
      <c r="Y318" s="79"/>
      <c r="Z318" s="79"/>
      <c r="AA318" s="85" t="s">
        <v>1467</v>
      </c>
      <c r="AB318" s="79"/>
      <c r="AC318" s="79" t="b">
        <v>0</v>
      </c>
      <c r="AD318" s="79">
        <v>0</v>
      </c>
      <c r="AE318" s="85" t="s">
        <v>1513</v>
      </c>
      <c r="AF318" s="79" t="b">
        <v>0</v>
      </c>
      <c r="AG318" s="79" t="s">
        <v>1517</v>
      </c>
      <c r="AH318" s="79"/>
      <c r="AI318" s="85" t="s">
        <v>1513</v>
      </c>
      <c r="AJ318" s="79" t="b">
        <v>0</v>
      </c>
      <c r="AK318" s="79">
        <v>2</v>
      </c>
      <c r="AL318" s="85" t="s">
        <v>1466</v>
      </c>
      <c r="AM318" s="79" t="s">
        <v>1530</v>
      </c>
      <c r="AN318" s="79" t="b">
        <v>0</v>
      </c>
      <c r="AO318" s="85" t="s">
        <v>1466</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3</v>
      </c>
      <c r="BD318" s="48">
        <v>4</v>
      </c>
      <c r="BE318" s="49">
        <v>20</v>
      </c>
      <c r="BF318" s="48">
        <v>1</v>
      </c>
      <c r="BG318" s="49">
        <v>5</v>
      </c>
      <c r="BH318" s="48">
        <v>0</v>
      </c>
      <c r="BI318" s="49">
        <v>0</v>
      </c>
      <c r="BJ318" s="48">
        <v>15</v>
      </c>
      <c r="BK318" s="49">
        <v>75</v>
      </c>
      <c r="BL318" s="48">
        <v>20</v>
      </c>
    </row>
    <row r="319" spans="1:64" ht="15">
      <c r="A319" s="64" t="s">
        <v>388</v>
      </c>
      <c r="B319" s="64" t="s">
        <v>410</v>
      </c>
      <c r="C319" s="65" t="s">
        <v>4635</v>
      </c>
      <c r="D319" s="66">
        <v>3</v>
      </c>
      <c r="E319" s="67" t="s">
        <v>132</v>
      </c>
      <c r="F319" s="68">
        <v>32</v>
      </c>
      <c r="G319" s="65"/>
      <c r="H319" s="69"/>
      <c r="I319" s="70"/>
      <c r="J319" s="70"/>
      <c r="K319" s="34" t="s">
        <v>65</v>
      </c>
      <c r="L319" s="77">
        <v>319</v>
      </c>
      <c r="M319" s="77"/>
      <c r="N319" s="72"/>
      <c r="O319" s="79" t="s">
        <v>485</v>
      </c>
      <c r="P319" s="81">
        <v>43487.78927083333</v>
      </c>
      <c r="Q319" s="79" t="s">
        <v>494</v>
      </c>
      <c r="R319" s="79"/>
      <c r="S319" s="79"/>
      <c r="T319" s="79" t="s">
        <v>741</v>
      </c>
      <c r="U319" s="79"/>
      <c r="V319" s="83" t="s">
        <v>997</v>
      </c>
      <c r="W319" s="81">
        <v>43487.78927083333</v>
      </c>
      <c r="X319" s="83" t="s">
        <v>1220</v>
      </c>
      <c r="Y319" s="79"/>
      <c r="Z319" s="79"/>
      <c r="AA319" s="85" t="s">
        <v>1468</v>
      </c>
      <c r="AB319" s="79"/>
      <c r="AC319" s="79" t="b">
        <v>0</v>
      </c>
      <c r="AD319" s="79">
        <v>0</v>
      </c>
      <c r="AE319" s="85" t="s">
        <v>1513</v>
      </c>
      <c r="AF319" s="79" t="b">
        <v>0</v>
      </c>
      <c r="AG319" s="79" t="s">
        <v>1517</v>
      </c>
      <c r="AH319" s="79"/>
      <c r="AI319" s="85" t="s">
        <v>1513</v>
      </c>
      <c r="AJ319" s="79" t="b">
        <v>0</v>
      </c>
      <c r="AK319" s="79">
        <v>250</v>
      </c>
      <c r="AL319" s="85" t="s">
        <v>1509</v>
      </c>
      <c r="AM319" s="79" t="s">
        <v>1534</v>
      </c>
      <c r="AN319" s="79" t="b">
        <v>0</v>
      </c>
      <c r="AO319" s="85" t="s">
        <v>1509</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v>1</v>
      </c>
      <c r="BE319" s="49">
        <v>4.545454545454546</v>
      </c>
      <c r="BF319" s="48">
        <v>0</v>
      </c>
      <c r="BG319" s="49">
        <v>0</v>
      </c>
      <c r="BH319" s="48">
        <v>0</v>
      </c>
      <c r="BI319" s="49">
        <v>0</v>
      </c>
      <c r="BJ319" s="48">
        <v>21</v>
      </c>
      <c r="BK319" s="49">
        <v>95.45454545454545</v>
      </c>
      <c r="BL319" s="48">
        <v>22</v>
      </c>
    </row>
    <row r="320" spans="1:64" ht="15">
      <c r="A320" s="64" t="s">
        <v>389</v>
      </c>
      <c r="B320" s="64" t="s">
        <v>480</v>
      </c>
      <c r="C320" s="65" t="s">
        <v>4635</v>
      </c>
      <c r="D320" s="66">
        <v>3</v>
      </c>
      <c r="E320" s="67" t="s">
        <v>132</v>
      </c>
      <c r="F320" s="68">
        <v>32</v>
      </c>
      <c r="G320" s="65"/>
      <c r="H320" s="69"/>
      <c r="I320" s="70"/>
      <c r="J320" s="70"/>
      <c r="K320" s="34" t="s">
        <v>65</v>
      </c>
      <c r="L320" s="77">
        <v>320</v>
      </c>
      <c r="M320" s="77"/>
      <c r="N320" s="72"/>
      <c r="O320" s="79" t="s">
        <v>485</v>
      </c>
      <c r="P320" s="81">
        <v>43487.32293981482</v>
      </c>
      <c r="Q320" s="79" t="s">
        <v>621</v>
      </c>
      <c r="R320" s="83" t="s">
        <v>700</v>
      </c>
      <c r="S320" s="79" t="s">
        <v>732</v>
      </c>
      <c r="T320" s="79" t="s">
        <v>743</v>
      </c>
      <c r="U320" s="83" t="s">
        <v>838</v>
      </c>
      <c r="V320" s="83" t="s">
        <v>838</v>
      </c>
      <c r="W320" s="81">
        <v>43487.32293981482</v>
      </c>
      <c r="X320" s="83" t="s">
        <v>1221</v>
      </c>
      <c r="Y320" s="79"/>
      <c r="Z320" s="79"/>
      <c r="AA320" s="85" t="s">
        <v>1469</v>
      </c>
      <c r="AB320" s="79"/>
      <c r="AC320" s="79" t="b">
        <v>0</v>
      </c>
      <c r="AD320" s="79">
        <v>6</v>
      </c>
      <c r="AE320" s="85" t="s">
        <v>1513</v>
      </c>
      <c r="AF320" s="79" t="b">
        <v>0</v>
      </c>
      <c r="AG320" s="79" t="s">
        <v>1517</v>
      </c>
      <c r="AH320" s="79"/>
      <c r="AI320" s="85" t="s">
        <v>1513</v>
      </c>
      <c r="AJ320" s="79" t="b">
        <v>0</v>
      </c>
      <c r="AK320" s="79">
        <v>1</v>
      </c>
      <c r="AL320" s="85" t="s">
        <v>1513</v>
      </c>
      <c r="AM320" s="79" t="s">
        <v>1546</v>
      </c>
      <c r="AN320" s="79" t="b">
        <v>0</v>
      </c>
      <c r="AO320" s="85" t="s">
        <v>1469</v>
      </c>
      <c r="AP320" s="79" t="s">
        <v>1550</v>
      </c>
      <c r="AQ320" s="79">
        <v>0</v>
      </c>
      <c r="AR320" s="79">
        <v>0</v>
      </c>
      <c r="AS320" s="79"/>
      <c r="AT320" s="79"/>
      <c r="AU320" s="79"/>
      <c r="AV320" s="79"/>
      <c r="AW320" s="79"/>
      <c r="AX320" s="79"/>
      <c r="AY320" s="79"/>
      <c r="AZ320" s="79"/>
      <c r="BA320">
        <v>1</v>
      </c>
      <c r="BB320" s="78" t="str">
        <f>REPLACE(INDEX(GroupVertices[Group],MATCH(Edges[[#This Row],[Vertex 1]],GroupVertices[Vertex],0)),1,1,"")</f>
        <v>19</v>
      </c>
      <c r="BC320" s="78" t="str">
        <f>REPLACE(INDEX(GroupVertices[Group],MATCH(Edges[[#This Row],[Vertex 2]],GroupVertices[Vertex],0)),1,1,"")</f>
        <v>19</v>
      </c>
      <c r="BD320" s="48"/>
      <c r="BE320" s="49"/>
      <c r="BF320" s="48"/>
      <c r="BG320" s="49"/>
      <c r="BH320" s="48"/>
      <c r="BI320" s="49"/>
      <c r="BJ320" s="48"/>
      <c r="BK320" s="49"/>
      <c r="BL320" s="48"/>
    </row>
    <row r="321" spans="1:64" ht="15">
      <c r="A321" s="64" t="s">
        <v>390</v>
      </c>
      <c r="B321" s="64" t="s">
        <v>480</v>
      </c>
      <c r="C321" s="65" t="s">
        <v>4635</v>
      </c>
      <c r="D321" s="66">
        <v>3</v>
      </c>
      <c r="E321" s="67" t="s">
        <v>132</v>
      </c>
      <c r="F321" s="68">
        <v>32</v>
      </c>
      <c r="G321" s="65"/>
      <c r="H321" s="69"/>
      <c r="I321" s="70"/>
      <c r="J321" s="70"/>
      <c r="K321" s="34" t="s">
        <v>65</v>
      </c>
      <c r="L321" s="77">
        <v>321</v>
      </c>
      <c r="M321" s="77"/>
      <c r="N321" s="72"/>
      <c r="O321" s="79" t="s">
        <v>485</v>
      </c>
      <c r="P321" s="81">
        <v>43487.78994212963</v>
      </c>
      <c r="Q321" s="79" t="s">
        <v>622</v>
      </c>
      <c r="R321" s="79"/>
      <c r="S321" s="79"/>
      <c r="T321" s="79"/>
      <c r="U321" s="79"/>
      <c r="V321" s="83" t="s">
        <v>998</v>
      </c>
      <c r="W321" s="81">
        <v>43487.78994212963</v>
      </c>
      <c r="X321" s="83" t="s">
        <v>1222</v>
      </c>
      <c r="Y321" s="79"/>
      <c r="Z321" s="79"/>
      <c r="AA321" s="85" t="s">
        <v>1470</v>
      </c>
      <c r="AB321" s="79"/>
      <c r="AC321" s="79" t="b">
        <v>0</v>
      </c>
      <c r="AD321" s="79">
        <v>0</v>
      </c>
      <c r="AE321" s="85" t="s">
        <v>1513</v>
      </c>
      <c r="AF321" s="79" t="b">
        <v>0</v>
      </c>
      <c r="AG321" s="79" t="s">
        <v>1517</v>
      </c>
      <c r="AH321" s="79"/>
      <c r="AI321" s="85" t="s">
        <v>1513</v>
      </c>
      <c r="AJ321" s="79" t="b">
        <v>0</v>
      </c>
      <c r="AK321" s="79">
        <v>1</v>
      </c>
      <c r="AL321" s="85" t="s">
        <v>1469</v>
      </c>
      <c r="AM321" s="79" t="s">
        <v>1530</v>
      </c>
      <c r="AN321" s="79" t="b">
        <v>0</v>
      </c>
      <c r="AO321" s="85" t="s">
        <v>1469</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19</v>
      </c>
      <c r="BC321" s="78" t="str">
        <f>REPLACE(INDEX(GroupVertices[Group],MATCH(Edges[[#This Row],[Vertex 2]],GroupVertices[Vertex],0)),1,1,"")</f>
        <v>19</v>
      </c>
      <c r="BD321" s="48"/>
      <c r="BE321" s="49"/>
      <c r="BF321" s="48"/>
      <c r="BG321" s="49"/>
      <c r="BH321" s="48"/>
      <c r="BI321" s="49"/>
      <c r="BJ321" s="48"/>
      <c r="BK321" s="49"/>
      <c r="BL321" s="48"/>
    </row>
    <row r="322" spans="1:64" ht="15">
      <c r="A322" s="64" t="s">
        <v>389</v>
      </c>
      <c r="B322" s="64" t="s">
        <v>390</v>
      </c>
      <c r="C322" s="65" t="s">
        <v>4635</v>
      </c>
      <c r="D322" s="66">
        <v>3</v>
      </c>
      <c r="E322" s="67" t="s">
        <v>132</v>
      </c>
      <c r="F322" s="68">
        <v>32</v>
      </c>
      <c r="G322" s="65"/>
      <c r="H322" s="69"/>
      <c r="I322" s="70"/>
      <c r="J322" s="70"/>
      <c r="K322" s="34" t="s">
        <v>66</v>
      </c>
      <c r="L322" s="77">
        <v>322</v>
      </c>
      <c r="M322" s="77"/>
      <c r="N322" s="72"/>
      <c r="O322" s="79" t="s">
        <v>485</v>
      </c>
      <c r="P322" s="81">
        <v>43487.32293981482</v>
      </c>
      <c r="Q322" s="79" t="s">
        <v>621</v>
      </c>
      <c r="R322" s="83" t="s">
        <v>700</v>
      </c>
      <c r="S322" s="79" t="s">
        <v>732</v>
      </c>
      <c r="T322" s="79" t="s">
        <v>743</v>
      </c>
      <c r="U322" s="83" t="s">
        <v>838</v>
      </c>
      <c r="V322" s="83" t="s">
        <v>838</v>
      </c>
      <c r="W322" s="81">
        <v>43487.32293981482</v>
      </c>
      <c r="X322" s="83" t="s">
        <v>1221</v>
      </c>
      <c r="Y322" s="79"/>
      <c r="Z322" s="79"/>
      <c r="AA322" s="85" t="s">
        <v>1469</v>
      </c>
      <c r="AB322" s="79"/>
      <c r="AC322" s="79" t="b">
        <v>0</v>
      </c>
      <c r="AD322" s="79">
        <v>6</v>
      </c>
      <c r="AE322" s="85" t="s">
        <v>1513</v>
      </c>
      <c r="AF322" s="79" t="b">
        <v>0</v>
      </c>
      <c r="AG322" s="79" t="s">
        <v>1517</v>
      </c>
      <c r="AH322" s="79"/>
      <c r="AI322" s="85" t="s">
        <v>1513</v>
      </c>
      <c r="AJ322" s="79" t="b">
        <v>0</v>
      </c>
      <c r="AK322" s="79">
        <v>1</v>
      </c>
      <c r="AL322" s="85" t="s">
        <v>1513</v>
      </c>
      <c r="AM322" s="79" t="s">
        <v>1546</v>
      </c>
      <c r="AN322" s="79" t="b">
        <v>0</v>
      </c>
      <c r="AO322" s="85" t="s">
        <v>1469</v>
      </c>
      <c r="AP322" s="79" t="s">
        <v>1550</v>
      </c>
      <c r="AQ322" s="79">
        <v>0</v>
      </c>
      <c r="AR322" s="79">
        <v>0</v>
      </c>
      <c r="AS322" s="79"/>
      <c r="AT322" s="79"/>
      <c r="AU322" s="79"/>
      <c r="AV322" s="79"/>
      <c r="AW322" s="79"/>
      <c r="AX322" s="79"/>
      <c r="AY322" s="79"/>
      <c r="AZ322" s="79"/>
      <c r="BA322">
        <v>1</v>
      </c>
      <c r="BB322" s="78" t="str">
        <f>REPLACE(INDEX(GroupVertices[Group],MATCH(Edges[[#This Row],[Vertex 1]],GroupVertices[Vertex],0)),1,1,"")</f>
        <v>19</v>
      </c>
      <c r="BC322" s="78" t="str">
        <f>REPLACE(INDEX(GroupVertices[Group],MATCH(Edges[[#This Row],[Vertex 2]],GroupVertices[Vertex],0)),1,1,"")</f>
        <v>19</v>
      </c>
      <c r="BD322" s="48">
        <v>0</v>
      </c>
      <c r="BE322" s="49">
        <v>0</v>
      </c>
      <c r="BF322" s="48">
        <v>0</v>
      </c>
      <c r="BG322" s="49">
        <v>0</v>
      </c>
      <c r="BH322" s="48">
        <v>0</v>
      </c>
      <c r="BI322" s="49">
        <v>0</v>
      </c>
      <c r="BJ322" s="48">
        <v>29</v>
      </c>
      <c r="BK322" s="49">
        <v>100</v>
      </c>
      <c r="BL322" s="48">
        <v>29</v>
      </c>
    </row>
    <row r="323" spans="1:64" ht="15">
      <c r="A323" s="64" t="s">
        <v>390</v>
      </c>
      <c r="B323" s="64" t="s">
        <v>389</v>
      </c>
      <c r="C323" s="65" t="s">
        <v>4635</v>
      </c>
      <c r="D323" s="66">
        <v>3</v>
      </c>
      <c r="E323" s="67" t="s">
        <v>132</v>
      </c>
      <c r="F323" s="68">
        <v>32</v>
      </c>
      <c r="G323" s="65"/>
      <c r="H323" s="69"/>
      <c r="I323" s="70"/>
      <c r="J323" s="70"/>
      <c r="K323" s="34" t="s">
        <v>66</v>
      </c>
      <c r="L323" s="77">
        <v>323</v>
      </c>
      <c r="M323" s="77"/>
      <c r="N323" s="72"/>
      <c r="O323" s="79" t="s">
        <v>485</v>
      </c>
      <c r="P323" s="81">
        <v>43487.78994212963</v>
      </c>
      <c r="Q323" s="79" t="s">
        <v>622</v>
      </c>
      <c r="R323" s="79"/>
      <c r="S323" s="79"/>
      <c r="T323" s="79"/>
      <c r="U323" s="79"/>
      <c r="V323" s="83" t="s">
        <v>998</v>
      </c>
      <c r="W323" s="81">
        <v>43487.78994212963</v>
      </c>
      <c r="X323" s="83" t="s">
        <v>1222</v>
      </c>
      <c r="Y323" s="79"/>
      <c r="Z323" s="79"/>
      <c r="AA323" s="85" t="s">
        <v>1470</v>
      </c>
      <c r="AB323" s="79"/>
      <c r="AC323" s="79" t="b">
        <v>0</v>
      </c>
      <c r="AD323" s="79">
        <v>0</v>
      </c>
      <c r="AE323" s="85" t="s">
        <v>1513</v>
      </c>
      <c r="AF323" s="79" t="b">
        <v>0</v>
      </c>
      <c r="AG323" s="79" t="s">
        <v>1517</v>
      </c>
      <c r="AH323" s="79"/>
      <c r="AI323" s="85" t="s">
        <v>1513</v>
      </c>
      <c r="AJ323" s="79" t="b">
        <v>0</v>
      </c>
      <c r="AK323" s="79">
        <v>1</v>
      </c>
      <c r="AL323" s="85" t="s">
        <v>1469</v>
      </c>
      <c r="AM323" s="79" t="s">
        <v>1530</v>
      </c>
      <c r="AN323" s="79" t="b">
        <v>0</v>
      </c>
      <c r="AO323" s="85" t="s">
        <v>1469</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19</v>
      </c>
      <c r="BC323" s="78" t="str">
        <f>REPLACE(INDEX(GroupVertices[Group],MATCH(Edges[[#This Row],[Vertex 2]],GroupVertices[Vertex],0)),1,1,"")</f>
        <v>19</v>
      </c>
      <c r="BD323" s="48">
        <v>0</v>
      </c>
      <c r="BE323" s="49">
        <v>0</v>
      </c>
      <c r="BF323" s="48">
        <v>0</v>
      </c>
      <c r="BG323" s="49">
        <v>0</v>
      </c>
      <c r="BH323" s="48">
        <v>0</v>
      </c>
      <c r="BI323" s="49">
        <v>0</v>
      </c>
      <c r="BJ323" s="48">
        <v>23</v>
      </c>
      <c r="BK323" s="49">
        <v>100</v>
      </c>
      <c r="BL323" s="48">
        <v>23</v>
      </c>
    </row>
    <row r="324" spans="1:64" ht="15">
      <c r="A324" s="64" t="s">
        <v>391</v>
      </c>
      <c r="B324" s="64" t="s">
        <v>410</v>
      </c>
      <c r="C324" s="65" t="s">
        <v>4635</v>
      </c>
      <c r="D324" s="66">
        <v>3</v>
      </c>
      <c r="E324" s="67" t="s">
        <v>132</v>
      </c>
      <c r="F324" s="68">
        <v>32</v>
      </c>
      <c r="G324" s="65"/>
      <c r="H324" s="69"/>
      <c r="I324" s="70"/>
      <c r="J324" s="70"/>
      <c r="K324" s="34" t="s">
        <v>65</v>
      </c>
      <c r="L324" s="77">
        <v>324</v>
      </c>
      <c r="M324" s="77"/>
      <c r="N324" s="72"/>
      <c r="O324" s="79" t="s">
        <v>485</v>
      </c>
      <c r="P324" s="81">
        <v>43487.79152777778</v>
      </c>
      <c r="Q324" s="79" t="s">
        <v>494</v>
      </c>
      <c r="R324" s="79"/>
      <c r="S324" s="79"/>
      <c r="T324" s="79" t="s">
        <v>741</v>
      </c>
      <c r="U324" s="79"/>
      <c r="V324" s="83" t="s">
        <v>999</v>
      </c>
      <c r="W324" s="81">
        <v>43487.79152777778</v>
      </c>
      <c r="X324" s="83" t="s">
        <v>1223</v>
      </c>
      <c r="Y324" s="79"/>
      <c r="Z324" s="79"/>
      <c r="AA324" s="85" t="s">
        <v>1471</v>
      </c>
      <c r="AB324" s="79"/>
      <c r="AC324" s="79" t="b">
        <v>0</v>
      </c>
      <c r="AD324" s="79">
        <v>0</v>
      </c>
      <c r="AE324" s="85" t="s">
        <v>1513</v>
      </c>
      <c r="AF324" s="79" t="b">
        <v>0</v>
      </c>
      <c r="AG324" s="79" t="s">
        <v>1517</v>
      </c>
      <c r="AH324" s="79"/>
      <c r="AI324" s="85" t="s">
        <v>1513</v>
      </c>
      <c r="AJ324" s="79" t="b">
        <v>0</v>
      </c>
      <c r="AK324" s="79">
        <v>250</v>
      </c>
      <c r="AL324" s="85" t="s">
        <v>1509</v>
      </c>
      <c r="AM324" s="79" t="s">
        <v>1532</v>
      </c>
      <c r="AN324" s="79" t="b">
        <v>0</v>
      </c>
      <c r="AO324" s="85" t="s">
        <v>1509</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1</v>
      </c>
      <c r="BE324" s="49">
        <v>4.545454545454546</v>
      </c>
      <c r="BF324" s="48">
        <v>0</v>
      </c>
      <c r="BG324" s="49">
        <v>0</v>
      </c>
      <c r="BH324" s="48">
        <v>0</v>
      </c>
      <c r="BI324" s="49">
        <v>0</v>
      </c>
      <c r="BJ324" s="48">
        <v>21</v>
      </c>
      <c r="BK324" s="49">
        <v>95.45454545454545</v>
      </c>
      <c r="BL324" s="48">
        <v>22</v>
      </c>
    </row>
    <row r="325" spans="1:64" ht="15">
      <c r="A325" s="64" t="s">
        <v>392</v>
      </c>
      <c r="B325" s="64" t="s">
        <v>392</v>
      </c>
      <c r="C325" s="65" t="s">
        <v>4635</v>
      </c>
      <c r="D325" s="66">
        <v>3</v>
      </c>
      <c r="E325" s="67" t="s">
        <v>132</v>
      </c>
      <c r="F325" s="68">
        <v>32</v>
      </c>
      <c r="G325" s="65"/>
      <c r="H325" s="69"/>
      <c r="I325" s="70"/>
      <c r="J325" s="70"/>
      <c r="K325" s="34" t="s">
        <v>65</v>
      </c>
      <c r="L325" s="77">
        <v>325</v>
      </c>
      <c r="M325" s="77"/>
      <c r="N325" s="72"/>
      <c r="O325" s="79" t="s">
        <v>176</v>
      </c>
      <c r="P325" s="81">
        <v>43486.79195601852</v>
      </c>
      <c r="Q325" s="79" t="s">
        <v>623</v>
      </c>
      <c r="R325" s="79"/>
      <c r="S325" s="79"/>
      <c r="T325" s="79" t="s">
        <v>738</v>
      </c>
      <c r="U325" s="83" t="s">
        <v>839</v>
      </c>
      <c r="V325" s="83" t="s">
        <v>839</v>
      </c>
      <c r="W325" s="81">
        <v>43486.79195601852</v>
      </c>
      <c r="X325" s="83" t="s">
        <v>1224</v>
      </c>
      <c r="Y325" s="79"/>
      <c r="Z325" s="79"/>
      <c r="AA325" s="85" t="s">
        <v>1472</v>
      </c>
      <c r="AB325" s="79"/>
      <c r="AC325" s="79" t="b">
        <v>0</v>
      </c>
      <c r="AD325" s="79">
        <v>14</v>
      </c>
      <c r="AE325" s="85" t="s">
        <v>1513</v>
      </c>
      <c r="AF325" s="79" t="b">
        <v>0</v>
      </c>
      <c r="AG325" s="79" t="s">
        <v>1517</v>
      </c>
      <c r="AH325" s="79"/>
      <c r="AI325" s="85" t="s">
        <v>1513</v>
      </c>
      <c r="AJ325" s="79" t="b">
        <v>0</v>
      </c>
      <c r="AK325" s="79">
        <v>11</v>
      </c>
      <c r="AL325" s="85" t="s">
        <v>1513</v>
      </c>
      <c r="AM325" s="79" t="s">
        <v>1536</v>
      </c>
      <c r="AN325" s="79" t="b">
        <v>0</v>
      </c>
      <c r="AO325" s="85" t="s">
        <v>1472</v>
      </c>
      <c r="AP325" s="79" t="s">
        <v>1550</v>
      </c>
      <c r="AQ325" s="79">
        <v>0</v>
      </c>
      <c r="AR325" s="79">
        <v>0</v>
      </c>
      <c r="AS325" s="79"/>
      <c r="AT325" s="79"/>
      <c r="AU325" s="79"/>
      <c r="AV325" s="79"/>
      <c r="AW325" s="79"/>
      <c r="AX325" s="79"/>
      <c r="AY325" s="79"/>
      <c r="AZ325" s="79"/>
      <c r="BA325">
        <v>1</v>
      </c>
      <c r="BB325" s="78" t="str">
        <f>REPLACE(INDEX(GroupVertices[Group],MATCH(Edges[[#This Row],[Vertex 1]],GroupVertices[Vertex],0)),1,1,"")</f>
        <v>25</v>
      </c>
      <c r="BC325" s="78" t="str">
        <f>REPLACE(INDEX(GroupVertices[Group],MATCH(Edges[[#This Row],[Vertex 2]],GroupVertices[Vertex],0)),1,1,"")</f>
        <v>25</v>
      </c>
      <c r="BD325" s="48">
        <v>1</v>
      </c>
      <c r="BE325" s="49">
        <v>2.4390243902439024</v>
      </c>
      <c r="BF325" s="48">
        <v>0</v>
      </c>
      <c r="BG325" s="49">
        <v>0</v>
      </c>
      <c r="BH325" s="48">
        <v>0</v>
      </c>
      <c r="BI325" s="49">
        <v>0</v>
      </c>
      <c r="BJ325" s="48">
        <v>40</v>
      </c>
      <c r="BK325" s="49">
        <v>97.5609756097561</v>
      </c>
      <c r="BL325" s="48">
        <v>41</v>
      </c>
    </row>
    <row r="326" spans="1:64" ht="15">
      <c r="A326" s="64" t="s">
        <v>393</v>
      </c>
      <c r="B326" s="64" t="s">
        <v>392</v>
      </c>
      <c r="C326" s="65" t="s">
        <v>4635</v>
      </c>
      <c r="D326" s="66">
        <v>3</v>
      </c>
      <c r="E326" s="67" t="s">
        <v>132</v>
      </c>
      <c r="F326" s="68">
        <v>32</v>
      </c>
      <c r="G326" s="65"/>
      <c r="H326" s="69"/>
      <c r="I326" s="70"/>
      <c r="J326" s="70"/>
      <c r="K326" s="34" t="s">
        <v>65</v>
      </c>
      <c r="L326" s="77">
        <v>326</v>
      </c>
      <c r="M326" s="77"/>
      <c r="N326" s="72"/>
      <c r="O326" s="79" t="s">
        <v>485</v>
      </c>
      <c r="P326" s="81">
        <v>43487.79162037037</v>
      </c>
      <c r="Q326" s="79" t="s">
        <v>624</v>
      </c>
      <c r="R326" s="79"/>
      <c r="S326" s="79"/>
      <c r="T326" s="79"/>
      <c r="U326" s="79"/>
      <c r="V326" s="83" t="s">
        <v>1000</v>
      </c>
      <c r="W326" s="81">
        <v>43487.79162037037</v>
      </c>
      <c r="X326" s="83" t="s">
        <v>1225</v>
      </c>
      <c r="Y326" s="79"/>
      <c r="Z326" s="79"/>
      <c r="AA326" s="85" t="s">
        <v>1473</v>
      </c>
      <c r="AB326" s="79"/>
      <c r="AC326" s="79" t="b">
        <v>0</v>
      </c>
      <c r="AD326" s="79">
        <v>0</v>
      </c>
      <c r="AE326" s="85" t="s">
        <v>1513</v>
      </c>
      <c r="AF326" s="79" t="b">
        <v>0</v>
      </c>
      <c r="AG326" s="79" t="s">
        <v>1517</v>
      </c>
      <c r="AH326" s="79"/>
      <c r="AI326" s="85" t="s">
        <v>1513</v>
      </c>
      <c r="AJ326" s="79" t="b">
        <v>0</v>
      </c>
      <c r="AK326" s="79">
        <v>11</v>
      </c>
      <c r="AL326" s="85" t="s">
        <v>1472</v>
      </c>
      <c r="AM326" s="79" t="s">
        <v>1529</v>
      </c>
      <c r="AN326" s="79" t="b">
        <v>0</v>
      </c>
      <c r="AO326" s="85" t="s">
        <v>1472</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25</v>
      </c>
      <c r="BC326" s="78" t="str">
        <f>REPLACE(INDEX(GroupVertices[Group],MATCH(Edges[[#This Row],[Vertex 2]],GroupVertices[Vertex],0)),1,1,"")</f>
        <v>25</v>
      </c>
      <c r="BD326" s="48">
        <v>1</v>
      </c>
      <c r="BE326" s="49">
        <v>4.166666666666667</v>
      </c>
      <c r="BF326" s="48">
        <v>0</v>
      </c>
      <c r="BG326" s="49">
        <v>0</v>
      </c>
      <c r="BH326" s="48">
        <v>0</v>
      </c>
      <c r="BI326" s="49">
        <v>0</v>
      </c>
      <c r="BJ326" s="48">
        <v>23</v>
      </c>
      <c r="BK326" s="49">
        <v>95.83333333333333</v>
      </c>
      <c r="BL326" s="48">
        <v>24</v>
      </c>
    </row>
    <row r="327" spans="1:64" ht="15">
      <c r="A327" s="64" t="s">
        <v>394</v>
      </c>
      <c r="B327" s="64" t="s">
        <v>481</v>
      </c>
      <c r="C327" s="65" t="s">
        <v>4635</v>
      </c>
      <c r="D327" s="66">
        <v>3</v>
      </c>
      <c r="E327" s="67" t="s">
        <v>132</v>
      </c>
      <c r="F327" s="68">
        <v>32</v>
      </c>
      <c r="G327" s="65"/>
      <c r="H327" s="69"/>
      <c r="I327" s="70"/>
      <c r="J327" s="70"/>
      <c r="K327" s="34" t="s">
        <v>65</v>
      </c>
      <c r="L327" s="77">
        <v>327</v>
      </c>
      <c r="M327" s="77"/>
      <c r="N327" s="72"/>
      <c r="O327" s="79" t="s">
        <v>485</v>
      </c>
      <c r="P327" s="81">
        <v>43485.40857638889</v>
      </c>
      <c r="Q327" s="79" t="s">
        <v>625</v>
      </c>
      <c r="R327" s="79"/>
      <c r="S327" s="79"/>
      <c r="T327" s="79" t="s">
        <v>793</v>
      </c>
      <c r="U327" s="83" t="s">
        <v>840</v>
      </c>
      <c r="V327" s="83" t="s">
        <v>840</v>
      </c>
      <c r="W327" s="81">
        <v>43485.40857638889</v>
      </c>
      <c r="X327" s="83" t="s">
        <v>1226</v>
      </c>
      <c r="Y327" s="79"/>
      <c r="Z327" s="79"/>
      <c r="AA327" s="85" t="s">
        <v>1474</v>
      </c>
      <c r="AB327" s="79"/>
      <c r="AC327" s="79" t="b">
        <v>0</v>
      </c>
      <c r="AD327" s="79">
        <v>1</v>
      </c>
      <c r="AE327" s="85" t="s">
        <v>1513</v>
      </c>
      <c r="AF327" s="79" t="b">
        <v>0</v>
      </c>
      <c r="AG327" s="79" t="s">
        <v>1517</v>
      </c>
      <c r="AH327" s="79"/>
      <c r="AI327" s="85" t="s">
        <v>1513</v>
      </c>
      <c r="AJ327" s="79" t="b">
        <v>0</v>
      </c>
      <c r="AK327" s="79">
        <v>4</v>
      </c>
      <c r="AL327" s="85" t="s">
        <v>1513</v>
      </c>
      <c r="AM327" s="79" t="s">
        <v>1543</v>
      </c>
      <c r="AN327" s="79" t="b">
        <v>0</v>
      </c>
      <c r="AO327" s="85" t="s">
        <v>1474</v>
      </c>
      <c r="AP327" s="79" t="s">
        <v>1550</v>
      </c>
      <c r="AQ327" s="79">
        <v>0</v>
      </c>
      <c r="AR327" s="79">
        <v>0</v>
      </c>
      <c r="AS327" s="79"/>
      <c r="AT327" s="79"/>
      <c r="AU327" s="79"/>
      <c r="AV327" s="79"/>
      <c r="AW327" s="79"/>
      <c r="AX327" s="79"/>
      <c r="AY327" s="79"/>
      <c r="AZ327" s="79"/>
      <c r="BA327">
        <v>1</v>
      </c>
      <c r="BB327" s="78" t="str">
        <f>REPLACE(INDEX(GroupVertices[Group],MATCH(Edges[[#This Row],[Vertex 1]],GroupVertices[Vertex],0)),1,1,"")</f>
        <v>5</v>
      </c>
      <c r="BC327" s="78" t="str">
        <f>REPLACE(INDEX(GroupVertices[Group],MATCH(Edges[[#This Row],[Vertex 2]],GroupVertices[Vertex],0)),1,1,"")</f>
        <v>5</v>
      </c>
      <c r="BD327" s="48">
        <v>0</v>
      </c>
      <c r="BE327" s="49">
        <v>0</v>
      </c>
      <c r="BF327" s="48">
        <v>0</v>
      </c>
      <c r="BG327" s="49">
        <v>0</v>
      </c>
      <c r="BH327" s="48">
        <v>0</v>
      </c>
      <c r="BI327" s="49">
        <v>0</v>
      </c>
      <c r="BJ327" s="48">
        <v>22</v>
      </c>
      <c r="BK327" s="49">
        <v>100</v>
      </c>
      <c r="BL327" s="48">
        <v>22</v>
      </c>
    </row>
    <row r="328" spans="1:64" ht="15">
      <c r="A328" s="64" t="s">
        <v>383</v>
      </c>
      <c r="B328" s="64" t="s">
        <v>481</v>
      </c>
      <c r="C328" s="65" t="s">
        <v>4635</v>
      </c>
      <c r="D328" s="66">
        <v>3</v>
      </c>
      <c r="E328" s="67" t="s">
        <v>132</v>
      </c>
      <c r="F328" s="68">
        <v>32</v>
      </c>
      <c r="G328" s="65"/>
      <c r="H328" s="69"/>
      <c r="I328" s="70"/>
      <c r="J328" s="70"/>
      <c r="K328" s="34" t="s">
        <v>65</v>
      </c>
      <c r="L328" s="77">
        <v>328</v>
      </c>
      <c r="M328" s="77"/>
      <c r="N328" s="72"/>
      <c r="O328" s="79" t="s">
        <v>485</v>
      </c>
      <c r="P328" s="81">
        <v>43487.76767361111</v>
      </c>
      <c r="Q328" s="79" t="s">
        <v>626</v>
      </c>
      <c r="R328" s="79"/>
      <c r="S328" s="79"/>
      <c r="T328" s="79"/>
      <c r="U328" s="79"/>
      <c r="V328" s="83" t="s">
        <v>991</v>
      </c>
      <c r="W328" s="81">
        <v>43487.76767361111</v>
      </c>
      <c r="X328" s="83" t="s">
        <v>1227</v>
      </c>
      <c r="Y328" s="79"/>
      <c r="Z328" s="79"/>
      <c r="AA328" s="85" t="s">
        <v>1475</v>
      </c>
      <c r="AB328" s="79"/>
      <c r="AC328" s="79" t="b">
        <v>0</v>
      </c>
      <c r="AD328" s="79">
        <v>0</v>
      </c>
      <c r="AE328" s="85" t="s">
        <v>1513</v>
      </c>
      <c r="AF328" s="79" t="b">
        <v>0</v>
      </c>
      <c r="AG328" s="79" t="s">
        <v>1517</v>
      </c>
      <c r="AH328" s="79"/>
      <c r="AI328" s="85" t="s">
        <v>1513</v>
      </c>
      <c r="AJ328" s="79" t="b">
        <v>0</v>
      </c>
      <c r="AK328" s="79">
        <v>4</v>
      </c>
      <c r="AL328" s="85" t="s">
        <v>1474</v>
      </c>
      <c r="AM328" s="79" t="s">
        <v>1530</v>
      </c>
      <c r="AN328" s="79" t="b">
        <v>0</v>
      </c>
      <c r="AO328" s="85" t="s">
        <v>1474</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5</v>
      </c>
      <c r="BC328" s="78" t="str">
        <f>REPLACE(INDEX(GroupVertices[Group],MATCH(Edges[[#This Row],[Vertex 2]],GroupVertices[Vertex],0)),1,1,"")</f>
        <v>5</v>
      </c>
      <c r="BD328" s="48">
        <v>0</v>
      </c>
      <c r="BE328" s="49">
        <v>0</v>
      </c>
      <c r="BF328" s="48">
        <v>0</v>
      </c>
      <c r="BG328" s="49">
        <v>0</v>
      </c>
      <c r="BH328" s="48">
        <v>0</v>
      </c>
      <c r="BI328" s="49">
        <v>0</v>
      </c>
      <c r="BJ328" s="48">
        <v>20</v>
      </c>
      <c r="BK328" s="49">
        <v>100</v>
      </c>
      <c r="BL328" s="48">
        <v>20</v>
      </c>
    </row>
    <row r="329" spans="1:64" ht="15">
      <c r="A329" s="64" t="s">
        <v>395</v>
      </c>
      <c r="B329" s="64" t="s">
        <v>481</v>
      </c>
      <c r="C329" s="65" t="s">
        <v>4635</v>
      </c>
      <c r="D329" s="66">
        <v>3</v>
      </c>
      <c r="E329" s="67" t="s">
        <v>132</v>
      </c>
      <c r="F329" s="68">
        <v>32</v>
      </c>
      <c r="G329" s="65"/>
      <c r="H329" s="69"/>
      <c r="I329" s="70"/>
      <c r="J329" s="70"/>
      <c r="K329" s="34" t="s">
        <v>65</v>
      </c>
      <c r="L329" s="77">
        <v>329</v>
      </c>
      <c r="M329" s="77"/>
      <c r="N329" s="72"/>
      <c r="O329" s="79" t="s">
        <v>485</v>
      </c>
      <c r="P329" s="81">
        <v>43487.79556712963</v>
      </c>
      <c r="Q329" s="79" t="s">
        <v>626</v>
      </c>
      <c r="R329" s="79"/>
      <c r="S329" s="79"/>
      <c r="T329" s="79"/>
      <c r="U329" s="79"/>
      <c r="V329" s="83" t="s">
        <v>1001</v>
      </c>
      <c r="W329" s="81">
        <v>43487.79556712963</v>
      </c>
      <c r="X329" s="83" t="s">
        <v>1228</v>
      </c>
      <c r="Y329" s="79"/>
      <c r="Z329" s="79"/>
      <c r="AA329" s="85" t="s">
        <v>1476</v>
      </c>
      <c r="AB329" s="79"/>
      <c r="AC329" s="79" t="b">
        <v>0</v>
      </c>
      <c r="AD329" s="79">
        <v>0</v>
      </c>
      <c r="AE329" s="85" t="s">
        <v>1513</v>
      </c>
      <c r="AF329" s="79" t="b">
        <v>0</v>
      </c>
      <c r="AG329" s="79" t="s">
        <v>1517</v>
      </c>
      <c r="AH329" s="79"/>
      <c r="AI329" s="85" t="s">
        <v>1513</v>
      </c>
      <c r="AJ329" s="79" t="b">
        <v>0</v>
      </c>
      <c r="AK329" s="79">
        <v>4</v>
      </c>
      <c r="AL329" s="85" t="s">
        <v>1474</v>
      </c>
      <c r="AM329" s="79" t="s">
        <v>1530</v>
      </c>
      <c r="AN329" s="79" t="b">
        <v>0</v>
      </c>
      <c r="AO329" s="85" t="s">
        <v>1474</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5</v>
      </c>
      <c r="BC329" s="78" t="str">
        <f>REPLACE(INDEX(GroupVertices[Group],MATCH(Edges[[#This Row],[Vertex 2]],GroupVertices[Vertex],0)),1,1,"")</f>
        <v>5</v>
      </c>
      <c r="BD329" s="48"/>
      <c r="BE329" s="49"/>
      <c r="BF329" s="48"/>
      <c r="BG329" s="49"/>
      <c r="BH329" s="48"/>
      <c r="BI329" s="49"/>
      <c r="BJ329" s="48"/>
      <c r="BK329" s="49"/>
      <c r="BL329" s="48"/>
    </row>
    <row r="330" spans="1:64" ht="15">
      <c r="A330" s="64" t="s">
        <v>394</v>
      </c>
      <c r="B330" s="64" t="s">
        <v>383</v>
      </c>
      <c r="C330" s="65" t="s">
        <v>4635</v>
      </c>
      <c r="D330" s="66">
        <v>3</v>
      </c>
      <c r="E330" s="67" t="s">
        <v>132</v>
      </c>
      <c r="F330" s="68">
        <v>32</v>
      </c>
      <c r="G330" s="65"/>
      <c r="H330" s="69"/>
      <c r="I330" s="70"/>
      <c r="J330" s="70"/>
      <c r="K330" s="34" t="s">
        <v>66</v>
      </c>
      <c r="L330" s="77">
        <v>330</v>
      </c>
      <c r="M330" s="77"/>
      <c r="N330" s="72"/>
      <c r="O330" s="79" t="s">
        <v>485</v>
      </c>
      <c r="P330" s="81">
        <v>43485.40857638889</v>
      </c>
      <c r="Q330" s="79" t="s">
        <v>625</v>
      </c>
      <c r="R330" s="79"/>
      <c r="S330" s="79"/>
      <c r="T330" s="79" t="s">
        <v>793</v>
      </c>
      <c r="U330" s="83" t="s">
        <v>840</v>
      </c>
      <c r="V330" s="83" t="s">
        <v>840</v>
      </c>
      <c r="W330" s="81">
        <v>43485.40857638889</v>
      </c>
      <c r="X330" s="83" t="s">
        <v>1226</v>
      </c>
      <c r="Y330" s="79"/>
      <c r="Z330" s="79"/>
      <c r="AA330" s="85" t="s">
        <v>1474</v>
      </c>
      <c r="AB330" s="79"/>
      <c r="AC330" s="79" t="b">
        <v>0</v>
      </c>
      <c r="AD330" s="79">
        <v>1</v>
      </c>
      <c r="AE330" s="85" t="s">
        <v>1513</v>
      </c>
      <c r="AF330" s="79" t="b">
        <v>0</v>
      </c>
      <c r="AG330" s="79" t="s">
        <v>1517</v>
      </c>
      <c r="AH330" s="79"/>
      <c r="AI330" s="85" t="s">
        <v>1513</v>
      </c>
      <c r="AJ330" s="79" t="b">
        <v>0</v>
      </c>
      <c r="AK330" s="79">
        <v>4</v>
      </c>
      <c r="AL330" s="85" t="s">
        <v>1513</v>
      </c>
      <c r="AM330" s="79" t="s">
        <v>1543</v>
      </c>
      <c r="AN330" s="79" t="b">
        <v>0</v>
      </c>
      <c r="AO330" s="85" t="s">
        <v>1474</v>
      </c>
      <c r="AP330" s="79" t="s">
        <v>1550</v>
      </c>
      <c r="AQ330" s="79">
        <v>0</v>
      </c>
      <c r="AR330" s="79">
        <v>0</v>
      </c>
      <c r="AS330" s="79"/>
      <c r="AT330" s="79"/>
      <c r="AU330" s="79"/>
      <c r="AV330" s="79"/>
      <c r="AW330" s="79"/>
      <c r="AX330" s="79"/>
      <c r="AY330" s="79"/>
      <c r="AZ330" s="79"/>
      <c r="BA330">
        <v>1</v>
      </c>
      <c r="BB330" s="78" t="str">
        <f>REPLACE(INDEX(GroupVertices[Group],MATCH(Edges[[#This Row],[Vertex 1]],GroupVertices[Vertex],0)),1,1,"")</f>
        <v>5</v>
      </c>
      <c r="BC330" s="78" t="str">
        <f>REPLACE(INDEX(GroupVertices[Group],MATCH(Edges[[#This Row],[Vertex 2]],GroupVertices[Vertex],0)),1,1,"")</f>
        <v>5</v>
      </c>
      <c r="BD330" s="48"/>
      <c r="BE330" s="49"/>
      <c r="BF330" s="48"/>
      <c r="BG330" s="49"/>
      <c r="BH330" s="48"/>
      <c r="BI330" s="49"/>
      <c r="BJ330" s="48"/>
      <c r="BK330" s="49"/>
      <c r="BL330" s="48"/>
    </row>
    <row r="331" spans="1:64" ht="15">
      <c r="A331" s="64" t="s">
        <v>383</v>
      </c>
      <c r="B331" s="64" t="s">
        <v>394</v>
      </c>
      <c r="C331" s="65" t="s">
        <v>4635</v>
      </c>
      <c r="D331" s="66">
        <v>3</v>
      </c>
      <c r="E331" s="67" t="s">
        <v>132</v>
      </c>
      <c r="F331" s="68">
        <v>32</v>
      </c>
      <c r="G331" s="65"/>
      <c r="H331" s="69"/>
      <c r="I331" s="70"/>
      <c r="J331" s="70"/>
      <c r="K331" s="34" t="s">
        <v>66</v>
      </c>
      <c r="L331" s="77">
        <v>331</v>
      </c>
      <c r="M331" s="77"/>
      <c r="N331" s="72"/>
      <c r="O331" s="79" t="s">
        <v>485</v>
      </c>
      <c r="P331" s="81">
        <v>43487.76767361111</v>
      </c>
      <c r="Q331" s="79" t="s">
        <v>626</v>
      </c>
      <c r="R331" s="79"/>
      <c r="S331" s="79"/>
      <c r="T331" s="79"/>
      <c r="U331" s="79"/>
      <c r="V331" s="83" t="s">
        <v>991</v>
      </c>
      <c r="W331" s="81">
        <v>43487.76767361111</v>
      </c>
      <c r="X331" s="83" t="s">
        <v>1227</v>
      </c>
      <c r="Y331" s="79"/>
      <c r="Z331" s="79"/>
      <c r="AA331" s="85" t="s">
        <v>1475</v>
      </c>
      <c r="AB331" s="79"/>
      <c r="AC331" s="79" t="b">
        <v>0</v>
      </c>
      <c r="AD331" s="79">
        <v>0</v>
      </c>
      <c r="AE331" s="85" t="s">
        <v>1513</v>
      </c>
      <c r="AF331" s="79" t="b">
        <v>0</v>
      </c>
      <c r="AG331" s="79" t="s">
        <v>1517</v>
      </c>
      <c r="AH331" s="79"/>
      <c r="AI331" s="85" t="s">
        <v>1513</v>
      </c>
      <c r="AJ331" s="79" t="b">
        <v>0</v>
      </c>
      <c r="AK331" s="79">
        <v>4</v>
      </c>
      <c r="AL331" s="85" t="s">
        <v>1474</v>
      </c>
      <c r="AM331" s="79" t="s">
        <v>1530</v>
      </c>
      <c r="AN331" s="79" t="b">
        <v>0</v>
      </c>
      <c r="AO331" s="85" t="s">
        <v>1474</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5</v>
      </c>
      <c r="BC331" s="78" t="str">
        <f>REPLACE(INDEX(GroupVertices[Group],MATCH(Edges[[#This Row],[Vertex 2]],GroupVertices[Vertex],0)),1,1,"")</f>
        <v>5</v>
      </c>
      <c r="BD331" s="48"/>
      <c r="BE331" s="49"/>
      <c r="BF331" s="48"/>
      <c r="BG331" s="49"/>
      <c r="BH331" s="48"/>
      <c r="BI331" s="49"/>
      <c r="BJ331" s="48"/>
      <c r="BK331" s="49"/>
      <c r="BL331" s="48"/>
    </row>
    <row r="332" spans="1:64" ht="15">
      <c r="A332" s="64" t="s">
        <v>383</v>
      </c>
      <c r="B332" s="64" t="s">
        <v>479</v>
      </c>
      <c r="C332" s="65" t="s">
        <v>4635</v>
      </c>
      <c r="D332" s="66">
        <v>3</v>
      </c>
      <c r="E332" s="67" t="s">
        <v>132</v>
      </c>
      <c r="F332" s="68">
        <v>32</v>
      </c>
      <c r="G332" s="65"/>
      <c r="H332" s="69"/>
      <c r="I332" s="70"/>
      <c r="J332" s="70"/>
      <c r="K332" s="34" t="s">
        <v>65</v>
      </c>
      <c r="L332" s="77">
        <v>332</v>
      </c>
      <c r="M332" s="77"/>
      <c r="N332" s="72"/>
      <c r="O332" s="79" t="s">
        <v>485</v>
      </c>
      <c r="P332" s="81">
        <v>43487.76787037037</v>
      </c>
      <c r="Q332" s="79" t="s">
        <v>617</v>
      </c>
      <c r="R332" s="79"/>
      <c r="S332" s="79"/>
      <c r="T332" s="79" t="s">
        <v>738</v>
      </c>
      <c r="U332" s="79"/>
      <c r="V332" s="83" t="s">
        <v>991</v>
      </c>
      <c r="W332" s="81">
        <v>43487.76787037037</v>
      </c>
      <c r="X332" s="83" t="s">
        <v>1214</v>
      </c>
      <c r="Y332" s="79"/>
      <c r="Z332" s="79"/>
      <c r="AA332" s="85" t="s">
        <v>1462</v>
      </c>
      <c r="AB332" s="79"/>
      <c r="AC332" s="79" t="b">
        <v>0</v>
      </c>
      <c r="AD332" s="79">
        <v>0</v>
      </c>
      <c r="AE332" s="85" t="s">
        <v>1513</v>
      </c>
      <c r="AF332" s="79" t="b">
        <v>0</v>
      </c>
      <c r="AG332" s="79" t="s">
        <v>1517</v>
      </c>
      <c r="AH332" s="79"/>
      <c r="AI332" s="85" t="s">
        <v>1513</v>
      </c>
      <c r="AJ332" s="79" t="b">
        <v>0</v>
      </c>
      <c r="AK332" s="79">
        <v>1</v>
      </c>
      <c r="AL332" s="85" t="s">
        <v>1267</v>
      </c>
      <c r="AM332" s="79" t="s">
        <v>1530</v>
      </c>
      <c r="AN332" s="79" t="b">
        <v>0</v>
      </c>
      <c r="AO332" s="85" t="s">
        <v>1267</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5</v>
      </c>
      <c r="BC332" s="78" t="str">
        <f>REPLACE(INDEX(GroupVertices[Group],MATCH(Edges[[#This Row],[Vertex 2]],GroupVertices[Vertex],0)),1,1,"")</f>
        <v>5</v>
      </c>
      <c r="BD332" s="48">
        <v>3</v>
      </c>
      <c r="BE332" s="49">
        <v>15.789473684210526</v>
      </c>
      <c r="BF332" s="48">
        <v>0</v>
      </c>
      <c r="BG332" s="49">
        <v>0</v>
      </c>
      <c r="BH332" s="48">
        <v>0</v>
      </c>
      <c r="BI332" s="49">
        <v>0</v>
      </c>
      <c r="BJ332" s="48">
        <v>16</v>
      </c>
      <c r="BK332" s="49">
        <v>84.21052631578948</v>
      </c>
      <c r="BL332" s="48">
        <v>19</v>
      </c>
    </row>
    <row r="333" spans="1:64" ht="15">
      <c r="A333" s="64" t="s">
        <v>395</v>
      </c>
      <c r="B333" s="64" t="s">
        <v>383</v>
      </c>
      <c r="C333" s="65" t="s">
        <v>4635</v>
      </c>
      <c r="D333" s="66">
        <v>3</v>
      </c>
      <c r="E333" s="67" t="s">
        <v>132</v>
      </c>
      <c r="F333" s="68">
        <v>32</v>
      </c>
      <c r="G333" s="65"/>
      <c r="H333" s="69"/>
      <c r="I333" s="70"/>
      <c r="J333" s="70"/>
      <c r="K333" s="34" t="s">
        <v>65</v>
      </c>
      <c r="L333" s="77">
        <v>333</v>
      </c>
      <c r="M333" s="77"/>
      <c r="N333" s="72"/>
      <c r="O333" s="79" t="s">
        <v>485</v>
      </c>
      <c r="P333" s="81">
        <v>43487.79556712963</v>
      </c>
      <c r="Q333" s="79" t="s">
        <v>626</v>
      </c>
      <c r="R333" s="79"/>
      <c r="S333" s="79"/>
      <c r="T333" s="79"/>
      <c r="U333" s="79"/>
      <c r="V333" s="83" t="s">
        <v>1001</v>
      </c>
      <c r="W333" s="81">
        <v>43487.79556712963</v>
      </c>
      <c r="X333" s="83" t="s">
        <v>1228</v>
      </c>
      <c r="Y333" s="79"/>
      <c r="Z333" s="79"/>
      <c r="AA333" s="85" t="s">
        <v>1476</v>
      </c>
      <c r="AB333" s="79"/>
      <c r="AC333" s="79" t="b">
        <v>0</v>
      </c>
      <c r="AD333" s="79">
        <v>0</v>
      </c>
      <c r="AE333" s="85" t="s">
        <v>1513</v>
      </c>
      <c r="AF333" s="79" t="b">
        <v>0</v>
      </c>
      <c r="AG333" s="79" t="s">
        <v>1517</v>
      </c>
      <c r="AH333" s="79"/>
      <c r="AI333" s="85" t="s">
        <v>1513</v>
      </c>
      <c r="AJ333" s="79" t="b">
        <v>0</v>
      </c>
      <c r="AK333" s="79">
        <v>4</v>
      </c>
      <c r="AL333" s="85" t="s">
        <v>1474</v>
      </c>
      <c r="AM333" s="79" t="s">
        <v>1530</v>
      </c>
      <c r="AN333" s="79" t="b">
        <v>0</v>
      </c>
      <c r="AO333" s="85" t="s">
        <v>1474</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5</v>
      </c>
      <c r="BC333" s="78" t="str">
        <f>REPLACE(INDEX(GroupVertices[Group],MATCH(Edges[[#This Row],[Vertex 2]],GroupVertices[Vertex],0)),1,1,"")</f>
        <v>5</v>
      </c>
      <c r="BD333" s="48"/>
      <c r="BE333" s="49"/>
      <c r="BF333" s="48"/>
      <c r="BG333" s="49"/>
      <c r="BH333" s="48"/>
      <c r="BI333" s="49"/>
      <c r="BJ333" s="48"/>
      <c r="BK333" s="49"/>
      <c r="BL333" s="48"/>
    </row>
    <row r="334" spans="1:64" ht="15">
      <c r="A334" s="64" t="s">
        <v>395</v>
      </c>
      <c r="B334" s="64" t="s">
        <v>394</v>
      </c>
      <c r="C334" s="65" t="s">
        <v>4635</v>
      </c>
      <c r="D334" s="66">
        <v>3</v>
      </c>
      <c r="E334" s="67" t="s">
        <v>132</v>
      </c>
      <c r="F334" s="68">
        <v>32</v>
      </c>
      <c r="G334" s="65"/>
      <c r="H334" s="69"/>
      <c r="I334" s="70"/>
      <c r="J334" s="70"/>
      <c r="K334" s="34" t="s">
        <v>65</v>
      </c>
      <c r="L334" s="77">
        <v>334</v>
      </c>
      <c r="M334" s="77"/>
      <c r="N334" s="72"/>
      <c r="O334" s="79" t="s">
        <v>485</v>
      </c>
      <c r="P334" s="81">
        <v>43487.79556712963</v>
      </c>
      <c r="Q334" s="79" t="s">
        <v>626</v>
      </c>
      <c r="R334" s="79"/>
      <c r="S334" s="79"/>
      <c r="T334" s="79"/>
      <c r="U334" s="79"/>
      <c r="V334" s="83" t="s">
        <v>1001</v>
      </c>
      <c r="W334" s="81">
        <v>43487.79556712963</v>
      </c>
      <c r="X334" s="83" t="s">
        <v>1228</v>
      </c>
      <c r="Y334" s="79"/>
      <c r="Z334" s="79"/>
      <c r="AA334" s="85" t="s">
        <v>1476</v>
      </c>
      <c r="AB334" s="79"/>
      <c r="AC334" s="79" t="b">
        <v>0</v>
      </c>
      <c r="AD334" s="79">
        <v>0</v>
      </c>
      <c r="AE334" s="85" t="s">
        <v>1513</v>
      </c>
      <c r="AF334" s="79" t="b">
        <v>0</v>
      </c>
      <c r="AG334" s="79" t="s">
        <v>1517</v>
      </c>
      <c r="AH334" s="79"/>
      <c r="AI334" s="85" t="s">
        <v>1513</v>
      </c>
      <c r="AJ334" s="79" t="b">
        <v>0</v>
      </c>
      <c r="AK334" s="79">
        <v>4</v>
      </c>
      <c r="AL334" s="85" t="s">
        <v>1474</v>
      </c>
      <c r="AM334" s="79" t="s">
        <v>1530</v>
      </c>
      <c r="AN334" s="79" t="b">
        <v>0</v>
      </c>
      <c r="AO334" s="85" t="s">
        <v>1474</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5</v>
      </c>
      <c r="BC334" s="78" t="str">
        <f>REPLACE(INDEX(GroupVertices[Group],MATCH(Edges[[#This Row],[Vertex 2]],GroupVertices[Vertex],0)),1,1,"")</f>
        <v>5</v>
      </c>
      <c r="BD334" s="48">
        <v>0</v>
      </c>
      <c r="BE334" s="49">
        <v>0</v>
      </c>
      <c r="BF334" s="48">
        <v>0</v>
      </c>
      <c r="BG334" s="49">
        <v>0</v>
      </c>
      <c r="BH334" s="48">
        <v>0</v>
      </c>
      <c r="BI334" s="49">
        <v>0</v>
      </c>
      <c r="BJ334" s="48">
        <v>20</v>
      </c>
      <c r="BK334" s="49">
        <v>100</v>
      </c>
      <c r="BL334" s="48">
        <v>20</v>
      </c>
    </row>
    <row r="335" spans="1:64" ht="15">
      <c r="A335" s="64" t="s">
        <v>396</v>
      </c>
      <c r="B335" s="64" t="s">
        <v>348</v>
      </c>
      <c r="C335" s="65" t="s">
        <v>4635</v>
      </c>
      <c r="D335" s="66">
        <v>3</v>
      </c>
      <c r="E335" s="67" t="s">
        <v>132</v>
      </c>
      <c r="F335" s="68">
        <v>32</v>
      </c>
      <c r="G335" s="65"/>
      <c r="H335" s="69"/>
      <c r="I335" s="70"/>
      <c r="J335" s="70"/>
      <c r="K335" s="34" t="s">
        <v>65</v>
      </c>
      <c r="L335" s="77">
        <v>335</v>
      </c>
      <c r="M335" s="77"/>
      <c r="N335" s="72"/>
      <c r="O335" s="79" t="s">
        <v>485</v>
      </c>
      <c r="P335" s="81">
        <v>43487.80554398148</v>
      </c>
      <c r="Q335" s="79" t="s">
        <v>607</v>
      </c>
      <c r="R335" s="79"/>
      <c r="S335" s="79"/>
      <c r="T335" s="79"/>
      <c r="U335" s="79"/>
      <c r="V335" s="83" t="s">
        <v>1002</v>
      </c>
      <c r="W335" s="81">
        <v>43487.80554398148</v>
      </c>
      <c r="X335" s="83" t="s">
        <v>1229</v>
      </c>
      <c r="Y335" s="79"/>
      <c r="Z335" s="79"/>
      <c r="AA335" s="85" t="s">
        <v>1477</v>
      </c>
      <c r="AB335" s="79"/>
      <c r="AC335" s="79" t="b">
        <v>0</v>
      </c>
      <c r="AD335" s="79">
        <v>0</v>
      </c>
      <c r="AE335" s="85" t="s">
        <v>1513</v>
      </c>
      <c r="AF335" s="79" t="b">
        <v>0</v>
      </c>
      <c r="AG335" s="79" t="s">
        <v>1517</v>
      </c>
      <c r="AH335" s="79"/>
      <c r="AI335" s="85" t="s">
        <v>1513</v>
      </c>
      <c r="AJ335" s="79" t="b">
        <v>0</v>
      </c>
      <c r="AK335" s="79">
        <v>5</v>
      </c>
      <c r="AL335" s="85" t="s">
        <v>1419</v>
      </c>
      <c r="AM335" s="79" t="s">
        <v>1529</v>
      </c>
      <c r="AN335" s="79" t="b">
        <v>0</v>
      </c>
      <c r="AO335" s="85" t="s">
        <v>1419</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2</v>
      </c>
      <c r="BC335" s="78" t="str">
        <f>REPLACE(INDEX(GroupVertices[Group],MATCH(Edges[[#This Row],[Vertex 2]],GroupVertices[Vertex],0)),1,1,"")</f>
        <v>2</v>
      </c>
      <c r="BD335" s="48">
        <v>0</v>
      </c>
      <c r="BE335" s="49">
        <v>0</v>
      </c>
      <c r="BF335" s="48">
        <v>2</v>
      </c>
      <c r="BG335" s="49">
        <v>8</v>
      </c>
      <c r="BH335" s="48">
        <v>0</v>
      </c>
      <c r="BI335" s="49">
        <v>0</v>
      </c>
      <c r="BJ335" s="48">
        <v>23</v>
      </c>
      <c r="BK335" s="49">
        <v>92</v>
      </c>
      <c r="BL335" s="48">
        <v>25</v>
      </c>
    </row>
    <row r="336" spans="1:64" ht="15">
      <c r="A336" s="64" t="s">
        <v>397</v>
      </c>
      <c r="B336" s="64" t="s">
        <v>398</v>
      </c>
      <c r="C336" s="65" t="s">
        <v>4635</v>
      </c>
      <c r="D336" s="66">
        <v>3</v>
      </c>
      <c r="E336" s="67" t="s">
        <v>132</v>
      </c>
      <c r="F336" s="68">
        <v>32</v>
      </c>
      <c r="G336" s="65"/>
      <c r="H336" s="69"/>
      <c r="I336" s="70"/>
      <c r="J336" s="70"/>
      <c r="K336" s="34" t="s">
        <v>65</v>
      </c>
      <c r="L336" s="77">
        <v>336</v>
      </c>
      <c r="M336" s="77"/>
      <c r="N336" s="72"/>
      <c r="O336" s="79" t="s">
        <v>485</v>
      </c>
      <c r="P336" s="81">
        <v>43487.806238425925</v>
      </c>
      <c r="Q336" s="79" t="s">
        <v>498</v>
      </c>
      <c r="R336" s="79"/>
      <c r="S336" s="79"/>
      <c r="T336" s="79" t="s">
        <v>738</v>
      </c>
      <c r="U336" s="79"/>
      <c r="V336" s="83" t="s">
        <v>1003</v>
      </c>
      <c r="W336" s="81">
        <v>43487.806238425925</v>
      </c>
      <c r="X336" s="83" t="s">
        <v>1230</v>
      </c>
      <c r="Y336" s="79"/>
      <c r="Z336" s="79"/>
      <c r="AA336" s="85" t="s">
        <v>1478</v>
      </c>
      <c r="AB336" s="79"/>
      <c r="AC336" s="79" t="b">
        <v>0</v>
      </c>
      <c r="AD336" s="79">
        <v>0</v>
      </c>
      <c r="AE336" s="85" t="s">
        <v>1513</v>
      </c>
      <c r="AF336" s="79" t="b">
        <v>0</v>
      </c>
      <c r="AG336" s="79" t="s">
        <v>1517</v>
      </c>
      <c r="AH336" s="79"/>
      <c r="AI336" s="85" t="s">
        <v>1513</v>
      </c>
      <c r="AJ336" s="79" t="b">
        <v>0</v>
      </c>
      <c r="AK336" s="79">
        <v>59</v>
      </c>
      <c r="AL336" s="85" t="s">
        <v>1479</v>
      </c>
      <c r="AM336" s="79" t="s">
        <v>1532</v>
      </c>
      <c r="AN336" s="79" t="b">
        <v>0</v>
      </c>
      <c r="AO336" s="85" t="s">
        <v>1479</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4</v>
      </c>
      <c r="BC336" s="78" t="str">
        <f>REPLACE(INDEX(GroupVertices[Group],MATCH(Edges[[#This Row],[Vertex 2]],GroupVertices[Vertex],0)),1,1,"")</f>
        <v>4</v>
      </c>
      <c r="BD336" s="48">
        <v>0</v>
      </c>
      <c r="BE336" s="49">
        <v>0</v>
      </c>
      <c r="BF336" s="48">
        <v>0</v>
      </c>
      <c r="BG336" s="49">
        <v>0</v>
      </c>
      <c r="BH336" s="48">
        <v>0</v>
      </c>
      <c r="BI336" s="49">
        <v>0</v>
      </c>
      <c r="BJ336" s="48">
        <v>19</v>
      </c>
      <c r="BK336" s="49">
        <v>100</v>
      </c>
      <c r="BL336" s="48">
        <v>19</v>
      </c>
    </row>
    <row r="337" spans="1:64" ht="15">
      <c r="A337" s="64" t="s">
        <v>398</v>
      </c>
      <c r="B337" s="64" t="s">
        <v>398</v>
      </c>
      <c r="C337" s="65" t="s">
        <v>4635</v>
      </c>
      <c r="D337" s="66">
        <v>3</v>
      </c>
      <c r="E337" s="67" t="s">
        <v>132</v>
      </c>
      <c r="F337" s="68">
        <v>32</v>
      </c>
      <c r="G337" s="65"/>
      <c r="H337" s="69"/>
      <c r="I337" s="70"/>
      <c r="J337" s="70"/>
      <c r="K337" s="34" t="s">
        <v>65</v>
      </c>
      <c r="L337" s="77">
        <v>337</v>
      </c>
      <c r="M337" s="77"/>
      <c r="N337" s="72"/>
      <c r="O337" s="79" t="s">
        <v>176</v>
      </c>
      <c r="P337" s="81">
        <v>43486.65355324074</v>
      </c>
      <c r="Q337" s="79" t="s">
        <v>627</v>
      </c>
      <c r="R337" s="83" t="s">
        <v>701</v>
      </c>
      <c r="S337" s="79" t="s">
        <v>708</v>
      </c>
      <c r="T337" s="79" t="s">
        <v>738</v>
      </c>
      <c r="U337" s="83" t="s">
        <v>841</v>
      </c>
      <c r="V337" s="83" t="s">
        <v>841</v>
      </c>
      <c r="W337" s="81">
        <v>43486.65355324074</v>
      </c>
      <c r="X337" s="83" t="s">
        <v>1231</v>
      </c>
      <c r="Y337" s="79"/>
      <c r="Z337" s="79"/>
      <c r="AA337" s="85" t="s">
        <v>1479</v>
      </c>
      <c r="AB337" s="79"/>
      <c r="AC337" s="79" t="b">
        <v>0</v>
      </c>
      <c r="AD337" s="79">
        <v>220</v>
      </c>
      <c r="AE337" s="85" t="s">
        <v>1513</v>
      </c>
      <c r="AF337" s="79" t="b">
        <v>0</v>
      </c>
      <c r="AG337" s="79" t="s">
        <v>1517</v>
      </c>
      <c r="AH337" s="79"/>
      <c r="AI337" s="85" t="s">
        <v>1513</v>
      </c>
      <c r="AJ337" s="79" t="b">
        <v>0</v>
      </c>
      <c r="AK337" s="79">
        <v>59</v>
      </c>
      <c r="AL337" s="85" t="s">
        <v>1513</v>
      </c>
      <c r="AM337" s="79" t="s">
        <v>1530</v>
      </c>
      <c r="AN337" s="79" t="b">
        <v>0</v>
      </c>
      <c r="AO337" s="85" t="s">
        <v>1479</v>
      </c>
      <c r="AP337" s="79" t="s">
        <v>1550</v>
      </c>
      <c r="AQ337" s="79">
        <v>0</v>
      </c>
      <c r="AR337" s="79">
        <v>0</v>
      </c>
      <c r="AS337" s="79"/>
      <c r="AT337" s="79"/>
      <c r="AU337" s="79"/>
      <c r="AV337" s="79"/>
      <c r="AW337" s="79"/>
      <c r="AX337" s="79"/>
      <c r="AY337" s="79"/>
      <c r="AZ337" s="79"/>
      <c r="BA337">
        <v>1</v>
      </c>
      <c r="BB337" s="78" t="str">
        <f>REPLACE(INDEX(GroupVertices[Group],MATCH(Edges[[#This Row],[Vertex 1]],GroupVertices[Vertex],0)),1,1,"")</f>
        <v>4</v>
      </c>
      <c r="BC337" s="78" t="str">
        <f>REPLACE(INDEX(GroupVertices[Group],MATCH(Edges[[#This Row],[Vertex 2]],GroupVertices[Vertex],0)),1,1,"")</f>
        <v>4</v>
      </c>
      <c r="BD337" s="48">
        <v>0</v>
      </c>
      <c r="BE337" s="49">
        <v>0</v>
      </c>
      <c r="BF337" s="48">
        <v>1</v>
      </c>
      <c r="BG337" s="49">
        <v>2.7777777777777777</v>
      </c>
      <c r="BH337" s="48">
        <v>0</v>
      </c>
      <c r="BI337" s="49">
        <v>0</v>
      </c>
      <c r="BJ337" s="48">
        <v>35</v>
      </c>
      <c r="BK337" s="49">
        <v>97.22222222222223</v>
      </c>
      <c r="BL337" s="48">
        <v>36</v>
      </c>
    </row>
    <row r="338" spans="1:64" ht="15">
      <c r="A338" s="64" t="s">
        <v>348</v>
      </c>
      <c r="B338" s="64" t="s">
        <v>398</v>
      </c>
      <c r="C338" s="65" t="s">
        <v>4636</v>
      </c>
      <c r="D338" s="66">
        <v>10</v>
      </c>
      <c r="E338" s="67" t="s">
        <v>136</v>
      </c>
      <c r="F338" s="68">
        <v>28.75</v>
      </c>
      <c r="G338" s="65"/>
      <c r="H338" s="69"/>
      <c r="I338" s="70"/>
      <c r="J338" s="70"/>
      <c r="K338" s="34" t="s">
        <v>65</v>
      </c>
      <c r="L338" s="77">
        <v>338</v>
      </c>
      <c r="M338" s="77"/>
      <c r="N338" s="72"/>
      <c r="O338" s="79" t="s">
        <v>485</v>
      </c>
      <c r="P338" s="81">
        <v>43486.34607638889</v>
      </c>
      <c r="Q338" s="79" t="s">
        <v>587</v>
      </c>
      <c r="R338" s="83" t="s">
        <v>661</v>
      </c>
      <c r="S338" s="79" t="s">
        <v>713</v>
      </c>
      <c r="T338" s="79" t="s">
        <v>738</v>
      </c>
      <c r="U338" s="83" t="s">
        <v>831</v>
      </c>
      <c r="V338" s="83" t="s">
        <v>831</v>
      </c>
      <c r="W338" s="81">
        <v>43486.34607638889</v>
      </c>
      <c r="X338" s="83" t="s">
        <v>1168</v>
      </c>
      <c r="Y338" s="79"/>
      <c r="Z338" s="79"/>
      <c r="AA338" s="85" t="s">
        <v>1416</v>
      </c>
      <c r="AB338" s="79"/>
      <c r="AC338" s="79" t="b">
        <v>0</v>
      </c>
      <c r="AD338" s="79">
        <v>17</v>
      </c>
      <c r="AE338" s="85" t="s">
        <v>1513</v>
      </c>
      <c r="AF338" s="79" t="b">
        <v>0</v>
      </c>
      <c r="AG338" s="79" t="s">
        <v>1517</v>
      </c>
      <c r="AH338" s="79"/>
      <c r="AI338" s="85" t="s">
        <v>1513</v>
      </c>
      <c r="AJ338" s="79" t="b">
        <v>0</v>
      </c>
      <c r="AK338" s="79">
        <v>10</v>
      </c>
      <c r="AL338" s="85" t="s">
        <v>1513</v>
      </c>
      <c r="AM338" s="79" t="s">
        <v>1531</v>
      </c>
      <c r="AN338" s="79" t="b">
        <v>0</v>
      </c>
      <c r="AO338" s="85" t="s">
        <v>1416</v>
      </c>
      <c r="AP338" s="79" t="s">
        <v>1550</v>
      </c>
      <c r="AQ338" s="79">
        <v>0</v>
      </c>
      <c r="AR338" s="79">
        <v>0</v>
      </c>
      <c r="AS338" s="79"/>
      <c r="AT338" s="79"/>
      <c r="AU338" s="79"/>
      <c r="AV338" s="79"/>
      <c r="AW338" s="79"/>
      <c r="AX338" s="79"/>
      <c r="AY338" s="79"/>
      <c r="AZ338" s="79"/>
      <c r="BA338">
        <v>2</v>
      </c>
      <c r="BB338" s="78" t="str">
        <f>REPLACE(INDEX(GroupVertices[Group],MATCH(Edges[[#This Row],[Vertex 1]],GroupVertices[Vertex],0)),1,1,"")</f>
        <v>2</v>
      </c>
      <c r="BC338" s="78" t="str">
        <f>REPLACE(INDEX(GroupVertices[Group],MATCH(Edges[[#This Row],[Vertex 2]],GroupVertices[Vertex],0)),1,1,"")</f>
        <v>4</v>
      </c>
      <c r="BD338" s="48"/>
      <c r="BE338" s="49"/>
      <c r="BF338" s="48"/>
      <c r="BG338" s="49"/>
      <c r="BH338" s="48"/>
      <c r="BI338" s="49"/>
      <c r="BJ338" s="48"/>
      <c r="BK338" s="49"/>
      <c r="BL338" s="48"/>
    </row>
    <row r="339" spans="1:64" ht="15">
      <c r="A339" s="64" t="s">
        <v>348</v>
      </c>
      <c r="B339" s="64" t="s">
        <v>398</v>
      </c>
      <c r="C339" s="65" t="s">
        <v>4636</v>
      </c>
      <c r="D339" s="66">
        <v>10</v>
      </c>
      <c r="E339" s="67" t="s">
        <v>136</v>
      </c>
      <c r="F339" s="68">
        <v>28.75</v>
      </c>
      <c r="G339" s="65"/>
      <c r="H339" s="69"/>
      <c r="I339" s="70"/>
      <c r="J339" s="70"/>
      <c r="K339" s="34" t="s">
        <v>65</v>
      </c>
      <c r="L339" s="77">
        <v>339</v>
      </c>
      <c r="M339" s="77"/>
      <c r="N339" s="72"/>
      <c r="O339" s="79" t="s">
        <v>485</v>
      </c>
      <c r="P339" s="81">
        <v>43486.342141203706</v>
      </c>
      <c r="Q339" s="79" t="s">
        <v>588</v>
      </c>
      <c r="R339" s="79"/>
      <c r="S339" s="79"/>
      <c r="T339" s="79" t="s">
        <v>738</v>
      </c>
      <c r="U339" s="83" t="s">
        <v>832</v>
      </c>
      <c r="V339" s="83" t="s">
        <v>832</v>
      </c>
      <c r="W339" s="81">
        <v>43486.342141203706</v>
      </c>
      <c r="X339" s="83" t="s">
        <v>1169</v>
      </c>
      <c r="Y339" s="79"/>
      <c r="Z339" s="79"/>
      <c r="AA339" s="85" t="s">
        <v>1417</v>
      </c>
      <c r="AB339" s="79"/>
      <c r="AC339" s="79" t="b">
        <v>0</v>
      </c>
      <c r="AD339" s="79">
        <v>30</v>
      </c>
      <c r="AE339" s="85" t="s">
        <v>1513</v>
      </c>
      <c r="AF339" s="79" t="b">
        <v>0</v>
      </c>
      <c r="AG339" s="79" t="s">
        <v>1517</v>
      </c>
      <c r="AH339" s="79"/>
      <c r="AI339" s="85" t="s">
        <v>1513</v>
      </c>
      <c r="AJ339" s="79" t="b">
        <v>0</v>
      </c>
      <c r="AK339" s="79">
        <v>8</v>
      </c>
      <c r="AL339" s="85" t="s">
        <v>1513</v>
      </c>
      <c r="AM339" s="79" t="s">
        <v>1531</v>
      </c>
      <c r="AN339" s="79" t="b">
        <v>0</v>
      </c>
      <c r="AO339" s="85" t="s">
        <v>1417</v>
      </c>
      <c r="AP339" s="79" t="s">
        <v>1550</v>
      </c>
      <c r="AQ339" s="79">
        <v>0</v>
      </c>
      <c r="AR339" s="79">
        <v>0</v>
      </c>
      <c r="AS339" s="79"/>
      <c r="AT339" s="79"/>
      <c r="AU339" s="79"/>
      <c r="AV339" s="79"/>
      <c r="AW339" s="79"/>
      <c r="AX339" s="79"/>
      <c r="AY339" s="79"/>
      <c r="AZ339" s="79"/>
      <c r="BA339">
        <v>2</v>
      </c>
      <c r="BB339" s="78" t="str">
        <f>REPLACE(INDEX(GroupVertices[Group],MATCH(Edges[[#This Row],[Vertex 1]],GroupVertices[Vertex],0)),1,1,"")</f>
        <v>2</v>
      </c>
      <c r="BC339" s="78" t="str">
        <f>REPLACE(INDEX(GroupVertices[Group],MATCH(Edges[[#This Row],[Vertex 2]],GroupVertices[Vertex],0)),1,1,"")</f>
        <v>4</v>
      </c>
      <c r="BD339" s="48"/>
      <c r="BE339" s="49"/>
      <c r="BF339" s="48"/>
      <c r="BG339" s="49"/>
      <c r="BH339" s="48"/>
      <c r="BI339" s="49"/>
      <c r="BJ339" s="48"/>
      <c r="BK339" s="49"/>
      <c r="BL339" s="48"/>
    </row>
    <row r="340" spans="1:64" ht="15">
      <c r="A340" s="64" t="s">
        <v>365</v>
      </c>
      <c r="B340" s="64" t="s">
        <v>398</v>
      </c>
      <c r="C340" s="65" t="s">
        <v>4637</v>
      </c>
      <c r="D340" s="66">
        <v>10</v>
      </c>
      <c r="E340" s="67" t="s">
        <v>136</v>
      </c>
      <c r="F340" s="68">
        <v>25.5</v>
      </c>
      <c r="G340" s="65"/>
      <c r="H340" s="69"/>
      <c r="I340" s="70"/>
      <c r="J340" s="70"/>
      <c r="K340" s="34" t="s">
        <v>65</v>
      </c>
      <c r="L340" s="77">
        <v>340</v>
      </c>
      <c r="M340" s="77"/>
      <c r="N340" s="72"/>
      <c r="O340" s="79" t="s">
        <v>485</v>
      </c>
      <c r="P340" s="81">
        <v>43487.51894675926</v>
      </c>
      <c r="Q340" s="79" t="s">
        <v>498</v>
      </c>
      <c r="R340" s="79"/>
      <c r="S340" s="79"/>
      <c r="T340" s="79" t="s">
        <v>738</v>
      </c>
      <c r="U340" s="79"/>
      <c r="V340" s="83" t="s">
        <v>974</v>
      </c>
      <c r="W340" s="81">
        <v>43487.51894675926</v>
      </c>
      <c r="X340" s="83" t="s">
        <v>1232</v>
      </c>
      <c r="Y340" s="79"/>
      <c r="Z340" s="79"/>
      <c r="AA340" s="85" t="s">
        <v>1480</v>
      </c>
      <c r="AB340" s="79"/>
      <c r="AC340" s="79" t="b">
        <v>0</v>
      </c>
      <c r="AD340" s="79">
        <v>0</v>
      </c>
      <c r="AE340" s="85" t="s">
        <v>1513</v>
      </c>
      <c r="AF340" s="79" t="b">
        <v>0</v>
      </c>
      <c r="AG340" s="79" t="s">
        <v>1517</v>
      </c>
      <c r="AH340" s="79"/>
      <c r="AI340" s="85" t="s">
        <v>1513</v>
      </c>
      <c r="AJ340" s="79" t="b">
        <v>0</v>
      </c>
      <c r="AK340" s="79">
        <v>59</v>
      </c>
      <c r="AL340" s="85" t="s">
        <v>1479</v>
      </c>
      <c r="AM340" s="79" t="s">
        <v>1543</v>
      </c>
      <c r="AN340" s="79" t="b">
        <v>0</v>
      </c>
      <c r="AO340" s="85" t="s">
        <v>1479</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4</v>
      </c>
      <c r="BC340" s="78" t="str">
        <f>REPLACE(INDEX(GroupVertices[Group],MATCH(Edges[[#This Row],[Vertex 2]],GroupVertices[Vertex],0)),1,1,"")</f>
        <v>4</v>
      </c>
      <c r="BD340" s="48">
        <v>0</v>
      </c>
      <c r="BE340" s="49">
        <v>0</v>
      </c>
      <c r="BF340" s="48">
        <v>0</v>
      </c>
      <c r="BG340" s="49">
        <v>0</v>
      </c>
      <c r="BH340" s="48">
        <v>0</v>
      </c>
      <c r="BI340" s="49">
        <v>0</v>
      </c>
      <c r="BJ340" s="48">
        <v>19</v>
      </c>
      <c r="BK340" s="49">
        <v>100</v>
      </c>
      <c r="BL340" s="48">
        <v>19</v>
      </c>
    </row>
    <row r="341" spans="1:64" ht="15">
      <c r="A341" s="64" t="s">
        <v>365</v>
      </c>
      <c r="B341" s="64" t="s">
        <v>398</v>
      </c>
      <c r="C341" s="65" t="s">
        <v>4637</v>
      </c>
      <c r="D341" s="66">
        <v>10</v>
      </c>
      <c r="E341" s="67" t="s">
        <v>136</v>
      </c>
      <c r="F341" s="68">
        <v>25.5</v>
      </c>
      <c r="G341" s="65"/>
      <c r="H341" s="69"/>
      <c r="I341" s="70"/>
      <c r="J341" s="70"/>
      <c r="K341" s="34" t="s">
        <v>65</v>
      </c>
      <c r="L341" s="77">
        <v>341</v>
      </c>
      <c r="M341" s="77"/>
      <c r="N341" s="72"/>
      <c r="O341" s="79" t="s">
        <v>485</v>
      </c>
      <c r="P341" s="81">
        <v>43487.57302083333</v>
      </c>
      <c r="Q341" s="79" t="s">
        <v>628</v>
      </c>
      <c r="R341" s="83" t="s">
        <v>702</v>
      </c>
      <c r="S341" s="79" t="s">
        <v>733</v>
      </c>
      <c r="T341" s="79" t="s">
        <v>794</v>
      </c>
      <c r="U341" s="79"/>
      <c r="V341" s="83" t="s">
        <v>974</v>
      </c>
      <c r="W341" s="81">
        <v>43487.57302083333</v>
      </c>
      <c r="X341" s="83" t="s">
        <v>1233</v>
      </c>
      <c r="Y341" s="79"/>
      <c r="Z341" s="79"/>
      <c r="AA341" s="85" t="s">
        <v>1481</v>
      </c>
      <c r="AB341" s="79"/>
      <c r="AC341" s="79" t="b">
        <v>0</v>
      </c>
      <c r="AD341" s="79">
        <v>0</v>
      </c>
      <c r="AE341" s="85" t="s">
        <v>1513</v>
      </c>
      <c r="AF341" s="79" t="b">
        <v>0</v>
      </c>
      <c r="AG341" s="79" t="s">
        <v>1518</v>
      </c>
      <c r="AH341" s="79"/>
      <c r="AI341" s="85" t="s">
        <v>1513</v>
      </c>
      <c r="AJ341" s="79" t="b">
        <v>0</v>
      </c>
      <c r="AK341" s="79">
        <v>0</v>
      </c>
      <c r="AL341" s="85" t="s">
        <v>1513</v>
      </c>
      <c r="AM341" s="79" t="s">
        <v>1543</v>
      </c>
      <c r="AN341" s="79" t="b">
        <v>0</v>
      </c>
      <c r="AO341" s="85" t="s">
        <v>1481</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4</v>
      </c>
      <c r="BC341" s="78" t="str">
        <f>REPLACE(INDEX(GroupVertices[Group],MATCH(Edges[[#This Row],[Vertex 2]],GroupVertices[Vertex],0)),1,1,"")</f>
        <v>4</v>
      </c>
      <c r="BD341" s="48">
        <v>0</v>
      </c>
      <c r="BE341" s="49">
        <v>0</v>
      </c>
      <c r="BF341" s="48">
        <v>0</v>
      </c>
      <c r="BG341" s="49">
        <v>0</v>
      </c>
      <c r="BH341" s="48">
        <v>0</v>
      </c>
      <c r="BI341" s="49">
        <v>0</v>
      </c>
      <c r="BJ341" s="48">
        <v>20</v>
      </c>
      <c r="BK341" s="49">
        <v>100</v>
      </c>
      <c r="BL341" s="48">
        <v>20</v>
      </c>
    </row>
    <row r="342" spans="1:64" ht="15">
      <c r="A342" s="64" t="s">
        <v>365</v>
      </c>
      <c r="B342" s="64" t="s">
        <v>398</v>
      </c>
      <c r="C342" s="65" t="s">
        <v>4637</v>
      </c>
      <c r="D342" s="66">
        <v>10</v>
      </c>
      <c r="E342" s="67" t="s">
        <v>136</v>
      </c>
      <c r="F342" s="68">
        <v>25.5</v>
      </c>
      <c r="G342" s="65"/>
      <c r="H342" s="69"/>
      <c r="I342" s="70"/>
      <c r="J342" s="70"/>
      <c r="K342" s="34" t="s">
        <v>65</v>
      </c>
      <c r="L342" s="77">
        <v>342</v>
      </c>
      <c r="M342" s="77"/>
      <c r="N342" s="72"/>
      <c r="O342" s="79" t="s">
        <v>485</v>
      </c>
      <c r="P342" s="81">
        <v>43487.69013888889</v>
      </c>
      <c r="Q342" s="79" t="s">
        <v>609</v>
      </c>
      <c r="R342" s="83" t="s">
        <v>696</v>
      </c>
      <c r="S342" s="79" t="s">
        <v>731</v>
      </c>
      <c r="T342" s="79" t="s">
        <v>789</v>
      </c>
      <c r="U342" s="79"/>
      <c r="V342" s="83" t="s">
        <v>974</v>
      </c>
      <c r="W342" s="81">
        <v>43487.69013888889</v>
      </c>
      <c r="X342" s="83" t="s">
        <v>1201</v>
      </c>
      <c r="Y342" s="79"/>
      <c r="Z342" s="79"/>
      <c r="AA342" s="85" t="s">
        <v>1449</v>
      </c>
      <c r="AB342" s="79"/>
      <c r="AC342" s="79" t="b">
        <v>0</v>
      </c>
      <c r="AD342" s="79">
        <v>1</v>
      </c>
      <c r="AE342" s="85" t="s">
        <v>1513</v>
      </c>
      <c r="AF342" s="79" t="b">
        <v>0</v>
      </c>
      <c r="AG342" s="79" t="s">
        <v>1518</v>
      </c>
      <c r="AH342" s="79"/>
      <c r="AI342" s="85" t="s">
        <v>1513</v>
      </c>
      <c r="AJ342" s="79" t="b">
        <v>0</v>
      </c>
      <c r="AK342" s="79">
        <v>1</v>
      </c>
      <c r="AL342" s="85" t="s">
        <v>1513</v>
      </c>
      <c r="AM342" s="79" t="s">
        <v>1543</v>
      </c>
      <c r="AN342" s="79" t="b">
        <v>0</v>
      </c>
      <c r="AO342" s="85" t="s">
        <v>1449</v>
      </c>
      <c r="AP342" s="79" t="s">
        <v>176</v>
      </c>
      <c r="AQ342" s="79">
        <v>0</v>
      </c>
      <c r="AR342" s="79">
        <v>0</v>
      </c>
      <c r="AS342" s="79"/>
      <c r="AT342" s="79"/>
      <c r="AU342" s="79"/>
      <c r="AV342" s="79"/>
      <c r="AW342" s="79"/>
      <c r="AX342" s="79"/>
      <c r="AY342" s="79"/>
      <c r="AZ342" s="79"/>
      <c r="BA342">
        <v>3</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399</v>
      </c>
      <c r="B343" s="64" t="s">
        <v>398</v>
      </c>
      <c r="C343" s="65" t="s">
        <v>4635</v>
      </c>
      <c r="D343" s="66">
        <v>3</v>
      </c>
      <c r="E343" s="67" t="s">
        <v>132</v>
      </c>
      <c r="F343" s="68">
        <v>32</v>
      </c>
      <c r="G343" s="65"/>
      <c r="H343" s="69"/>
      <c r="I343" s="70"/>
      <c r="J343" s="70"/>
      <c r="K343" s="34" t="s">
        <v>65</v>
      </c>
      <c r="L343" s="77">
        <v>343</v>
      </c>
      <c r="M343" s="77"/>
      <c r="N343" s="72"/>
      <c r="O343" s="79" t="s">
        <v>485</v>
      </c>
      <c r="P343" s="81">
        <v>43487.809432870374</v>
      </c>
      <c r="Q343" s="79" t="s">
        <v>629</v>
      </c>
      <c r="R343" s="83" t="s">
        <v>703</v>
      </c>
      <c r="S343" s="79" t="s">
        <v>734</v>
      </c>
      <c r="T343" s="79" t="s">
        <v>795</v>
      </c>
      <c r="U343" s="79"/>
      <c r="V343" s="83" t="s">
        <v>1004</v>
      </c>
      <c r="W343" s="81">
        <v>43487.809432870374</v>
      </c>
      <c r="X343" s="83" t="s">
        <v>1234</v>
      </c>
      <c r="Y343" s="79"/>
      <c r="Z343" s="79"/>
      <c r="AA343" s="85" t="s">
        <v>1482</v>
      </c>
      <c r="AB343" s="79"/>
      <c r="AC343" s="79" t="b">
        <v>0</v>
      </c>
      <c r="AD343" s="79">
        <v>0</v>
      </c>
      <c r="AE343" s="85" t="s">
        <v>1513</v>
      </c>
      <c r="AF343" s="79" t="b">
        <v>0</v>
      </c>
      <c r="AG343" s="79" t="s">
        <v>1518</v>
      </c>
      <c r="AH343" s="79"/>
      <c r="AI343" s="85" t="s">
        <v>1513</v>
      </c>
      <c r="AJ343" s="79" t="b">
        <v>0</v>
      </c>
      <c r="AK343" s="79">
        <v>0</v>
      </c>
      <c r="AL343" s="85" t="s">
        <v>1513</v>
      </c>
      <c r="AM343" s="79" t="s">
        <v>1547</v>
      </c>
      <c r="AN343" s="79" t="b">
        <v>0</v>
      </c>
      <c r="AO343" s="85" t="s">
        <v>1482</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4</v>
      </c>
      <c r="BC343" s="78" t="str">
        <f>REPLACE(INDEX(GroupVertices[Group],MATCH(Edges[[#This Row],[Vertex 2]],GroupVertices[Vertex],0)),1,1,"")</f>
        <v>4</v>
      </c>
      <c r="BD343" s="48"/>
      <c r="BE343" s="49"/>
      <c r="BF343" s="48"/>
      <c r="BG343" s="49"/>
      <c r="BH343" s="48"/>
      <c r="BI343" s="49"/>
      <c r="BJ343" s="48"/>
      <c r="BK343" s="49"/>
      <c r="BL343" s="48"/>
    </row>
    <row r="344" spans="1:64" ht="15">
      <c r="A344" s="64" t="s">
        <v>365</v>
      </c>
      <c r="B344" s="64" t="s">
        <v>410</v>
      </c>
      <c r="C344" s="65" t="s">
        <v>4636</v>
      </c>
      <c r="D344" s="66">
        <v>10</v>
      </c>
      <c r="E344" s="67" t="s">
        <v>136</v>
      </c>
      <c r="F344" s="68">
        <v>28.75</v>
      </c>
      <c r="G344" s="65"/>
      <c r="H344" s="69"/>
      <c r="I344" s="70"/>
      <c r="J344" s="70"/>
      <c r="K344" s="34" t="s">
        <v>65</v>
      </c>
      <c r="L344" s="77">
        <v>344</v>
      </c>
      <c r="M344" s="77"/>
      <c r="N344" s="72"/>
      <c r="O344" s="79" t="s">
        <v>485</v>
      </c>
      <c r="P344" s="81">
        <v>43487.52611111111</v>
      </c>
      <c r="Q344" s="79" t="s">
        <v>505</v>
      </c>
      <c r="R344" s="79"/>
      <c r="S344" s="79"/>
      <c r="T344" s="79"/>
      <c r="U344" s="79"/>
      <c r="V344" s="83" t="s">
        <v>974</v>
      </c>
      <c r="W344" s="81">
        <v>43487.52611111111</v>
      </c>
      <c r="X344" s="83" t="s">
        <v>1235</v>
      </c>
      <c r="Y344" s="79"/>
      <c r="Z344" s="79"/>
      <c r="AA344" s="85" t="s">
        <v>1483</v>
      </c>
      <c r="AB344" s="79"/>
      <c r="AC344" s="79" t="b">
        <v>0</v>
      </c>
      <c r="AD344" s="79">
        <v>0</v>
      </c>
      <c r="AE344" s="85" t="s">
        <v>1513</v>
      </c>
      <c r="AF344" s="79" t="b">
        <v>0</v>
      </c>
      <c r="AG344" s="79" t="s">
        <v>1517</v>
      </c>
      <c r="AH344" s="79"/>
      <c r="AI344" s="85" t="s">
        <v>1513</v>
      </c>
      <c r="AJ344" s="79" t="b">
        <v>0</v>
      </c>
      <c r="AK344" s="79">
        <v>102</v>
      </c>
      <c r="AL344" s="85" t="s">
        <v>1505</v>
      </c>
      <c r="AM344" s="79" t="s">
        <v>1543</v>
      </c>
      <c r="AN344" s="79" t="b">
        <v>0</v>
      </c>
      <c r="AO344" s="85" t="s">
        <v>1505</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4</v>
      </c>
      <c r="BC344" s="78" t="str">
        <f>REPLACE(INDEX(GroupVertices[Group],MATCH(Edges[[#This Row],[Vertex 2]],GroupVertices[Vertex],0)),1,1,"")</f>
        <v>1</v>
      </c>
      <c r="BD344" s="48">
        <v>0</v>
      </c>
      <c r="BE344" s="49">
        <v>0</v>
      </c>
      <c r="BF344" s="48">
        <v>0</v>
      </c>
      <c r="BG344" s="49">
        <v>0</v>
      </c>
      <c r="BH344" s="48">
        <v>0</v>
      </c>
      <c r="BI344" s="49">
        <v>0</v>
      </c>
      <c r="BJ344" s="48">
        <v>26</v>
      </c>
      <c r="BK344" s="49">
        <v>100</v>
      </c>
      <c r="BL344" s="48">
        <v>26</v>
      </c>
    </row>
    <row r="345" spans="1:64" ht="15">
      <c r="A345" s="64" t="s">
        <v>365</v>
      </c>
      <c r="B345" s="64" t="s">
        <v>348</v>
      </c>
      <c r="C345" s="65" t="s">
        <v>4635</v>
      </c>
      <c r="D345" s="66">
        <v>3</v>
      </c>
      <c r="E345" s="67" t="s">
        <v>132</v>
      </c>
      <c r="F345" s="68">
        <v>32</v>
      </c>
      <c r="G345" s="65"/>
      <c r="H345" s="69"/>
      <c r="I345" s="70"/>
      <c r="J345" s="70"/>
      <c r="K345" s="34" t="s">
        <v>65</v>
      </c>
      <c r="L345" s="77">
        <v>345</v>
      </c>
      <c r="M345" s="77"/>
      <c r="N345" s="72"/>
      <c r="O345" s="79" t="s">
        <v>485</v>
      </c>
      <c r="P345" s="81">
        <v>43487.61814814815</v>
      </c>
      <c r="Q345" s="79" t="s">
        <v>604</v>
      </c>
      <c r="R345" s="83" t="s">
        <v>693</v>
      </c>
      <c r="S345" s="79" t="s">
        <v>729</v>
      </c>
      <c r="T345" s="79" t="s">
        <v>787</v>
      </c>
      <c r="U345" s="79"/>
      <c r="V345" s="83" t="s">
        <v>974</v>
      </c>
      <c r="W345" s="81">
        <v>43487.61814814815</v>
      </c>
      <c r="X345" s="83" t="s">
        <v>1193</v>
      </c>
      <c r="Y345" s="79"/>
      <c r="Z345" s="79"/>
      <c r="AA345" s="85" t="s">
        <v>1441</v>
      </c>
      <c r="AB345" s="79"/>
      <c r="AC345" s="79" t="b">
        <v>0</v>
      </c>
      <c r="AD345" s="79">
        <v>0</v>
      </c>
      <c r="AE345" s="85" t="s">
        <v>1513</v>
      </c>
      <c r="AF345" s="79" t="b">
        <v>0</v>
      </c>
      <c r="AG345" s="79" t="s">
        <v>1518</v>
      </c>
      <c r="AH345" s="79"/>
      <c r="AI345" s="85" t="s">
        <v>1513</v>
      </c>
      <c r="AJ345" s="79" t="b">
        <v>0</v>
      </c>
      <c r="AK345" s="79">
        <v>0</v>
      </c>
      <c r="AL345" s="85" t="s">
        <v>1513</v>
      </c>
      <c r="AM345" s="79" t="s">
        <v>1543</v>
      </c>
      <c r="AN345" s="79" t="b">
        <v>0</v>
      </c>
      <c r="AO345" s="85" t="s">
        <v>1441</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4</v>
      </c>
      <c r="BC345" s="78" t="str">
        <f>REPLACE(INDEX(GroupVertices[Group],MATCH(Edges[[#This Row],[Vertex 2]],GroupVertices[Vertex],0)),1,1,"")</f>
        <v>2</v>
      </c>
      <c r="BD345" s="48"/>
      <c r="BE345" s="49"/>
      <c r="BF345" s="48"/>
      <c r="BG345" s="49"/>
      <c r="BH345" s="48"/>
      <c r="BI345" s="49"/>
      <c r="BJ345" s="48"/>
      <c r="BK345" s="49"/>
      <c r="BL345" s="48"/>
    </row>
    <row r="346" spans="1:64" ht="15">
      <c r="A346" s="64" t="s">
        <v>365</v>
      </c>
      <c r="B346" s="64" t="s">
        <v>365</v>
      </c>
      <c r="C346" s="65" t="s">
        <v>4635</v>
      </c>
      <c r="D346" s="66">
        <v>3</v>
      </c>
      <c r="E346" s="67" t="s">
        <v>132</v>
      </c>
      <c r="F346" s="68">
        <v>32</v>
      </c>
      <c r="G346" s="65"/>
      <c r="H346" s="69"/>
      <c r="I346" s="70"/>
      <c r="J346" s="70"/>
      <c r="K346" s="34" t="s">
        <v>65</v>
      </c>
      <c r="L346" s="77">
        <v>346</v>
      </c>
      <c r="M346" s="77"/>
      <c r="N346" s="72"/>
      <c r="O346" s="79" t="s">
        <v>176</v>
      </c>
      <c r="P346" s="81">
        <v>43487.65982638889</v>
      </c>
      <c r="Q346" s="79" t="s">
        <v>630</v>
      </c>
      <c r="R346" s="79"/>
      <c r="S346" s="79"/>
      <c r="T346" s="79" t="s">
        <v>796</v>
      </c>
      <c r="U346" s="83" t="s">
        <v>842</v>
      </c>
      <c r="V346" s="83" t="s">
        <v>842</v>
      </c>
      <c r="W346" s="81">
        <v>43487.65982638889</v>
      </c>
      <c r="X346" s="83" t="s">
        <v>1236</v>
      </c>
      <c r="Y346" s="79"/>
      <c r="Z346" s="79"/>
      <c r="AA346" s="85" t="s">
        <v>1484</v>
      </c>
      <c r="AB346" s="79"/>
      <c r="AC346" s="79" t="b">
        <v>0</v>
      </c>
      <c r="AD346" s="79">
        <v>1</v>
      </c>
      <c r="AE346" s="85" t="s">
        <v>1513</v>
      </c>
      <c r="AF346" s="79" t="b">
        <v>0</v>
      </c>
      <c r="AG346" s="79" t="s">
        <v>1517</v>
      </c>
      <c r="AH346" s="79"/>
      <c r="AI346" s="85" t="s">
        <v>1513</v>
      </c>
      <c r="AJ346" s="79" t="b">
        <v>0</v>
      </c>
      <c r="AK346" s="79">
        <v>0</v>
      </c>
      <c r="AL346" s="85" t="s">
        <v>1513</v>
      </c>
      <c r="AM346" s="79" t="s">
        <v>1543</v>
      </c>
      <c r="AN346" s="79" t="b">
        <v>0</v>
      </c>
      <c r="AO346" s="85" t="s">
        <v>1484</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4</v>
      </c>
      <c r="BC346" s="78" t="str">
        <f>REPLACE(INDEX(GroupVertices[Group],MATCH(Edges[[#This Row],[Vertex 2]],GroupVertices[Vertex],0)),1,1,"")</f>
        <v>4</v>
      </c>
      <c r="BD346" s="48">
        <v>0</v>
      </c>
      <c r="BE346" s="49">
        <v>0</v>
      </c>
      <c r="BF346" s="48">
        <v>0</v>
      </c>
      <c r="BG346" s="49">
        <v>0</v>
      </c>
      <c r="BH346" s="48">
        <v>0</v>
      </c>
      <c r="BI346" s="49">
        <v>0</v>
      </c>
      <c r="BJ346" s="48">
        <v>47</v>
      </c>
      <c r="BK346" s="49">
        <v>100</v>
      </c>
      <c r="BL346" s="48">
        <v>47</v>
      </c>
    </row>
    <row r="347" spans="1:64" ht="15">
      <c r="A347" s="64" t="s">
        <v>365</v>
      </c>
      <c r="B347" s="64" t="s">
        <v>410</v>
      </c>
      <c r="C347" s="65" t="s">
        <v>4636</v>
      </c>
      <c r="D347" s="66">
        <v>10</v>
      </c>
      <c r="E347" s="67" t="s">
        <v>136</v>
      </c>
      <c r="F347" s="68">
        <v>28.75</v>
      </c>
      <c r="G347" s="65"/>
      <c r="H347" s="69"/>
      <c r="I347" s="70"/>
      <c r="J347" s="70"/>
      <c r="K347" s="34" t="s">
        <v>65</v>
      </c>
      <c r="L347" s="77">
        <v>347</v>
      </c>
      <c r="M347" s="77"/>
      <c r="N347" s="72"/>
      <c r="O347" s="79" t="s">
        <v>485</v>
      </c>
      <c r="P347" s="81">
        <v>43487.691099537034</v>
      </c>
      <c r="Q347" s="79" t="s">
        <v>631</v>
      </c>
      <c r="R347" s="79"/>
      <c r="S347" s="79"/>
      <c r="T347" s="79" t="s">
        <v>797</v>
      </c>
      <c r="U347" s="83" t="s">
        <v>843</v>
      </c>
      <c r="V347" s="83" t="s">
        <v>843</v>
      </c>
      <c r="W347" s="81">
        <v>43487.691099537034</v>
      </c>
      <c r="X347" s="83" t="s">
        <v>1237</v>
      </c>
      <c r="Y347" s="79"/>
      <c r="Z347" s="79"/>
      <c r="AA347" s="85" t="s">
        <v>1485</v>
      </c>
      <c r="AB347" s="79"/>
      <c r="AC347" s="79" t="b">
        <v>0</v>
      </c>
      <c r="AD347" s="79">
        <v>0</v>
      </c>
      <c r="AE347" s="85" t="s">
        <v>1513</v>
      </c>
      <c r="AF347" s="79" t="b">
        <v>0</v>
      </c>
      <c r="AG347" s="79" t="s">
        <v>1517</v>
      </c>
      <c r="AH347" s="79"/>
      <c r="AI347" s="85" t="s">
        <v>1513</v>
      </c>
      <c r="AJ347" s="79" t="b">
        <v>0</v>
      </c>
      <c r="AK347" s="79">
        <v>0</v>
      </c>
      <c r="AL347" s="85" t="s">
        <v>1513</v>
      </c>
      <c r="AM347" s="79" t="s">
        <v>1543</v>
      </c>
      <c r="AN347" s="79" t="b">
        <v>0</v>
      </c>
      <c r="AO347" s="85" t="s">
        <v>1485</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4</v>
      </c>
      <c r="BC347" s="78" t="str">
        <f>REPLACE(INDEX(GroupVertices[Group],MATCH(Edges[[#This Row],[Vertex 2]],GroupVertices[Vertex],0)),1,1,"")</f>
        <v>1</v>
      </c>
      <c r="BD347" s="48">
        <v>1</v>
      </c>
      <c r="BE347" s="49">
        <v>3.125</v>
      </c>
      <c r="BF347" s="48">
        <v>0</v>
      </c>
      <c r="BG347" s="49">
        <v>0</v>
      </c>
      <c r="BH347" s="48">
        <v>0</v>
      </c>
      <c r="BI347" s="49">
        <v>0</v>
      </c>
      <c r="BJ347" s="48">
        <v>31</v>
      </c>
      <c r="BK347" s="49">
        <v>96.875</v>
      </c>
      <c r="BL347" s="48">
        <v>32</v>
      </c>
    </row>
    <row r="348" spans="1:64" ht="15">
      <c r="A348" s="64" t="s">
        <v>399</v>
      </c>
      <c r="B348" s="64" t="s">
        <v>365</v>
      </c>
      <c r="C348" s="65" t="s">
        <v>4635</v>
      </c>
      <c r="D348" s="66">
        <v>3</v>
      </c>
      <c r="E348" s="67" t="s">
        <v>132</v>
      </c>
      <c r="F348" s="68">
        <v>32</v>
      </c>
      <c r="G348" s="65"/>
      <c r="H348" s="69"/>
      <c r="I348" s="70"/>
      <c r="J348" s="70"/>
      <c r="K348" s="34" t="s">
        <v>65</v>
      </c>
      <c r="L348" s="77">
        <v>348</v>
      </c>
      <c r="M348" s="77"/>
      <c r="N348" s="72"/>
      <c r="O348" s="79" t="s">
        <v>485</v>
      </c>
      <c r="P348" s="81">
        <v>43487.809432870374</v>
      </c>
      <c r="Q348" s="79" t="s">
        <v>629</v>
      </c>
      <c r="R348" s="83" t="s">
        <v>703</v>
      </c>
      <c r="S348" s="79" t="s">
        <v>734</v>
      </c>
      <c r="T348" s="79" t="s">
        <v>795</v>
      </c>
      <c r="U348" s="79"/>
      <c r="V348" s="83" t="s">
        <v>1004</v>
      </c>
      <c r="W348" s="81">
        <v>43487.809432870374</v>
      </c>
      <c r="X348" s="83" t="s">
        <v>1234</v>
      </c>
      <c r="Y348" s="79"/>
      <c r="Z348" s="79"/>
      <c r="AA348" s="85" t="s">
        <v>1482</v>
      </c>
      <c r="AB348" s="79"/>
      <c r="AC348" s="79" t="b">
        <v>0</v>
      </c>
      <c r="AD348" s="79">
        <v>0</v>
      </c>
      <c r="AE348" s="85" t="s">
        <v>1513</v>
      </c>
      <c r="AF348" s="79" t="b">
        <v>0</v>
      </c>
      <c r="AG348" s="79" t="s">
        <v>1518</v>
      </c>
      <c r="AH348" s="79"/>
      <c r="AI348" s="85" t="s">
        <v>1513</v>
      </c>
      <c r="AJ348" s="79" t="b">
        <v>0</v>
      </c>
      <c r="AK348" s="79">
        <v>0</v>
      </c>
      <c r="AL348" s="85" t="s">
        <v>1513</v>
      </c>
      <c r="AM348" s="79" t="s">
        <v>1547</v>
      </c>
      <c r="AN348" s="79" t="b">
        <v>0</v>
      </c>
      <c r="AO348" s="85" t="s">
        <v>1482</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4</v>
      </c>
      <c r="BC348" s="78" t="str">
        <f>REPLACE(INDEX(GroupVertices[Group],MATCH(Edges[[#This Row],[Vertex 2]],GroupVertices[Vertex],0)),1,1,"")</f>
        <v>4</v>
      </c>
      <c r="BD348" s="48">
        <v>0</v>
      </c>
      <c r="BE348" s="49">
        <v>0</v>
      </c>
      <c r="BF348" s="48">
        <v>0</v>
      </c>
      <c r="BG348" s="49">
        <v>0</v>
      </c>
      <c r="BH348" s="48">
        <v>0</v>
      </c>
      <c r="BI348" s="49">
        <v>0</v>
      </c>
      <c r="BJ348" s="48">
        <v>14</v>
      </c>
      <c r="BK348" s="49">
        <v>100</v>
      </c>
      <c r="BL348" s="48">
        <v>14</v>
      </c>
    </row>
    <row r="349" spans="1:64" ht="15">
      <c r="A349" s="64" t="s">
        <v>348</v>
      </c>
      <c r="B349" s="64" t="s">
        <v>351</v>
      </c>
      <c r="C349" s="65" t="s">
        <v>4636</v>
      </c>
      <c r="D349" s="66">
        <v>10</v>
      </c>
      <c r="E349" s="67" t="s">
        <v>136</v>
      </c>
      <c r="F349" s="68">
        <v>28.75</v>
      </c>
      <c r="G349" s="65"/>
      <c r="H349" s="69"/>
      <c r="I349" s="70"/>
      <c r="J349" s="70"/>
      <c r="K349" s="34" t="s">
        <v>66</v>
      </c>
      <c r="L349" s="77">
        <v>349</v>
      </c>
      <c r="M349" s="77"/>
      <c r="N349" s="72"/>
      <c r="O349" s="79" t="s">
        <v>485</v>
      </c>
      <c r="P349" s="81">
        <v>43486.41234953704</v>
      </c>
      <c r="Q349" s="79" t="s">
        <v>632</v>
      </c>
      <c r="R349" s="79"/>
      <c r="S349" s="79"/>
      <c r="T349" s="79" t="s">
        <v>798</v>
      </c>
      <c r="U349" s="83" t="s">
        <v>844</v>
      </c>
      <c r="V349" s="83" t="s">
        <v>844</v>
      </c>
      <c r="W349" s="81">
        <v>43486.41234953704</v>
      </c>
      <c r="X349" s="83" t="s">
        <v>1238</v>
      </c>
      <c r="Y349" s="79"/>
      <c r="Z349" s="79"/>
      <c r="AA349" s="85" t="s">
        <v>1486</v>
      </c>
      <c r="AB349" s="79"/>
      <c r="AC349" s="79" t="b">
        <v>0</v>
      </c>
      <c r="AD349" s="79">
        <v>7</v>
      </c>
      <c r="AE349" s="85" t="s">
        <v>1513</v>
      </c>
      <c r="AF349" s="79" t="b">
        <v>0</v>
      </c>
      <c r="AG349" s="79" t="s">
        <v>1517</v>
      </c>
      <c r="AH349" s="79"/>
      <c r="AI349" s="85" t="s">
        <v>1513</v>
      </c>
      <c r="AJ349" s="79" t="b">
        <v>0</v>
      </c>
      <c r="AK349" s="79">
        <v>2</v>
      </c>
      <c r="AL349" s="85" t="s">
        <v>1513</v>
      </c>
      <c r="AM349" s="79" t="s">
        <v>1532</v>
      </c>
      <c r="AN349" s="79" t="b">
        <v>0</v>
      </c>
      <c r="AO349" s="85" t="s">
        <v>1486</v>
      </c>
      <c r="AP349" s="79" t="s">
        <v>1550</v>
      </c>
      <c r="AQ349" s="79">
        <v>0</v>
      </c>
      <c r="AR349" s="79">
        <v>0</v>
      </c>
      <c r="AS349" s="79"/>
      <c r="AT349" s="79"/>
      <c r="AU349" s="79"/>
      <c r="AV349" s="79"/>
      <c r="AW349" s="79"/>
      <c r="AX349" s="79"/>
      <c r="AY349" s="79"/>
      <c r="AZ349" s="79"/>
      <c r="BA349">
        <v>2</v>
      </c>
      <c r="BB349" s="78" t="str">
        <f>REPLACE(INDEX(GroupVertices[Group],MATCH(Edges[[#This Row],[Vertex 1]],GroupVertices[Vertex],0)),1,1,"")</f>
        <v>2</v>
      </c>
      <c r="BC349" s="78" t="str">
        <f>REPLACE(INDEX(GroupVertices[Group],MATCH(Edges[[#This Row],[Vertex 2]],GroupVertices[Vertex],0)),1,1,"")</f>
        <v>8</v>
      </c>
      <c r="BD349" s="48"/>
      <c r="BE349" s="49"/>
      <c r="BF349" s="48"/>
      <c r="BG349" s="49"/>
      <c r="BH349" s="48"/>
      <c r="BI349" s="49"/>
      <c r="BJ349" s="48"/>
      <c r="BK349" s="49"/>
      <c r="BL349" s="48"/>
    </row>
    <row r="350" spans="1:64" ht="15">
      <c r="A350" s="64" t="s">
        <v>348</v>
      </c>
      <c r="B350" s="64" t="s">
        <v>351</v>
      </c>
      <c r="C350" s="65" t="s">
        <v>4636</v>
      </c>
      <c r="D350" s="66">
        <v>10</v>
      </c>
      <c r="E350" s="67" t="s">
        <v>136</v>
      </c>
      <c r="F350" s="68">
        <v>28.75</v>
      </c>
      <c r="G350" s="65"/>
      <c r="H350" s="69"/>
      <c r="I350" s="70"/>
      <c r="J350" s="70"/>
      <c r="K350" s="34" t="s">
        <v>66</v>
      </c>
      <c r="L350" s="77">
        <v>350</v>
      </c>
      <c r="M350" s="77"/>
      <c r="N350" s="72"/>
      <c r="O350" s="79" t="s">
        <v>485</v>
      </c>
      <c r="P350" s="81">
        <v>43486.41469907408</v>
      </c>
      <c r="Q350" s="79" t="s">
        <v>633</v>
      </c>
      <c r="R350" s="79"/>
      <c r="S350" s="79"/>
      <c r="T350" s="79" t="s">
        <v>799</v>
      </c>
      <c r="U350" s="83" t="s">
        <v>845</v>
      </c>
      <c r="V350" s="83" t="s">
        <v>845</v>
      </c>
      <c r="W350" s="81">
        <v>43486.41469907408</v>
      </c>
      <c r="X350" s="83" t="s">
        <v>1239</v>
      </c>
      <c r="Y350" s="79"/>
      <c r="Z350" s="79"/>
      <c r="AA350" s="85" t="s">
        <v>1487</v>
      </c>
      <c r="AB350" s="79"/>
      <c r="AC350" s="79" t="b">
        <v>0</v>
      </c>
      <c r="AD350" s="79">
        <v>1</v>
      </c>
      <c r="AE350" s="85" t="s">
        <v>1513</v>
      </c>
      <c r="AF350" s="79" t="b">
        <v>0</v>
      </c>
      <c r="AG350" s="79" t="s">
        <v>1517</v>
      </c>
      <c r="AH350" s="79"/>
      <c r="AI350" s="85" t="s">
        <v>1513</v>
      </c>
      <c r="AJ350" s="79" t="b">
        <v>0</v>
      </c>
      <c r="AK350" s="79">
        <v>3</v>
      </c>
      <c r="AL350" s="85" t="s">
        <v>1513</v>
      </c>
      <c r="AM350" s="79" t="s">
        <v>1532</v>
      </c>
      <c r="AN350" s="79" t="b">
        <v>0</v>
      </c>
      <c r="AO350" s="85" t="s">
        <v>1487</v>
      </c>
      <c r="AP350" s="79" t="s">
        <v>1550</v>
      </c>
      <c r="AQ350" s="79">
        <v>0</v>
      </c>
      <c r="AR350" s="79">
        <v>0</v>
      </c>
      <c r="AS350" s="79"/>
      <c r="AT350" s="79"/>
      <c r="AU350" s="79"/>
      <c r="AV350" s="79"/>
      <c r="AW350" s="79"/>
      <c r="AX350" s="79"/>
      <c r="AY350" s="79"/>
      <c r="AZ350" s="79"/>
      <c r="BA350">
        <v>2</v>
      </c>
      <c r="BB350" s="78" t="str">
        <f>REPLACE(INDEX(GroupVertices[Group],MATCH(Edges[[#This Row],[Vertex 1]],GroupVertices[Vertex],0)),1,1,"")</f>
        <v>2</v>
      </c>
      <c r="BC350" s="78" t="str">
        <f>REPLACE(INDEX(GroupVertices[Group],MATCH(Edges[[#This Row],[Vertex 2]],GroupVertices[Vertex],0)),1,1,"")</f>
        <v>8</v>
      </c>
      <c r="BD350" s="48"/>
      <c r="BE350" s="49"/>
      <c r="BF350" s="48"/>
      <c r="BG350" s="49"/>
      <c r="BH350" s="48"/>
      <c r="BI350" s="49"/>
      <c r="BJ350" s="48"/>
      <c r="BK350" s="49"/>
      <c r="BL350" s="48"/>
    </row>
    <row r="351" spans="1:64" ht="15">
      <c r="A351" s="64" t="s">
        <v>351</v>
      </c>
      <c r="B351" s="64" t="s">
        <v>359</v>
      </c>
      <c r="C351" s="65" t="s">
        <v>4635</v>
      </c>
      <c r="D351" s="66">
        <v>3</v>
      </c>
      <c r="E351" s="67" t="s">
        <v>132</v>
      </c>
      <c r="F351" s="68">
        <v>32</v>
      </c>
      <c r="G351" s="65"/>
      <c r="H351" s="69"/>
      <c r="I351" s="70"/>
      <c r="J351" s="70"/>
      <c r="K351" s="34" t="s">
        <v>66</v>
      </c>
      <c r="L351" s="77">
        <v>351</v>
      </c>
      <c r="M351" s="77"/>
      <c r="N351" s="72"/>
      <c r="O351" s="79" t="s">
        <v>485</v>
      </c>
      <c r="P351" s="81">
        <v>43487.650300925925</v>
      </c>
      <c r="Q351" s="79" t="s">
        <v>634</v>
      </c>
      <c r="R351" s="79"/>
      <c r="S351" s="79"/>
      <c r="T351" s="79" t="s">
        <v>800</v>
      </c>
      <c r="U351" s="79"/>
      <c r="V351" s="83" t="s">
        <v>963</v>
      </c>
      <c r="W351" s="81">
        <v>43487.650300925925</v>
      </c>
      <c r="X351" s="83" t="s">
        <v>1240</v>
      </c>
      <c r="Y351" s="79"/>
      <c r="Z351" s="79"/>
      <c r="AA351" s="85" t="s">
        <v>1488</v>
      </c>
      <c r="AB351" s="79"/>
      <c r="AC351" s="79" t="b">
        <v>0</v>
      </c>
      <c r="AD351" s="79">
        <v>0</v>
      </c>
      <c r="AE351" s="85" t="s">
        <v>1513</v>
      </c>
      <c r="AF351" s="79" t="b">
        <v>0</v>
      </c>
      <c r="AG351" s="79" t="s">
        <v>1517</v>
      </c>
      <c r="AH351" s="79"/>
      <c r="AI351" s="85" t="s">
        <v>1513</v>
      </c>
      <c r="AJ351" s="79" t="b">
        <v>0</v>
      </c>
      <c r="AK351" s="79">
        <v>3</v>
      </c>
      <c r="AL351" s="85" t="s">
        <v>1487</v>
      </c>
      <c r="AM351" s="79" t="s">
        <v>1529</v>
      </c>
      <c r="AN351" s="79" t="b">
        <v>0</v>
      </c>
      <c r="AO351" s="85" t="s">
        <v>1487</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8</v>
      </c>
      <c r="BC351" s="78" t="str">
        <f>REPLACE(INDEX(GroupVertices[Group],MATCH(Edges[[#This Row],[Vertex 2]],GroupVertices[Vertex],0)),1,1,"")</f>
        <v>8</v>
      </c>
      <c r="BD351" s="48">
        <v>0</v>
      </c>
      <c r="BE351" s="49">
        <v>0</v>
      </c>
      <c r="BF351" s="48">
        <v>0</v>
      </c>
      <c r="BG351" s="49">
        <v>0</v>
      </c>
      <c r="BH351" s="48">
        <v>0</v>
      </c>
      <c r="BI351" s="49">
        <v>0</v>
      </c>
      <c r="BJ351" s="48">
        <v>18</v>
      </c>
      <c r="BK351" s="49">
        <v>100</v>
      </c>
      <c r="BL351" s="48">
        <v>18</v>
      </c>
    </row>
    <row r="352" spans="1:64" ht="15">
      <c r="A352" s="64" t="s">
        <v>351</v>
      </c>
      <c r="B352" s="64" t="s">
        <v>348</v>
      </c>
      <c r="C352" s="65" t="s">
        <v>4635</v>
      </c>
      <c r="D352" s="66">
        <v>3</v>
      </c>
      <c r="E352" s="67" t="s">
        <v>132</v>
      </c>
      <c r="F352" s="68">
        <v>32</v>
      </c>
      <c r="G352" s="65"/>
      <c r="H352" s="69"/>
      <c r="I352" s="70"/>
      <c r="J352" s="70"/>
      <c r="K352" s="34" t="s">
        <v>66</v>
      </c>
      <c r="L352" s="77">
        <v>352</v>
      </c>
      <c r="M352" s="77"/>
      <c r="N352" s="72"/>
      <c r="O352" s="79" t="s">
        <v>485</v>
      </c>
      <c r="P352" s="81">
        <v>43487.650300925925</v>
      </c>
      <c r="Q352" s="79" t="s">
        <v>634</v>
      </c>
      <c r="R352" s="79"/>
      <c r="S352" s="79"/>
      <c r="T352" s="79" t="s">
        <v>800</v>
      </c>
      <c r="U352" s="79"/>
      <c r="V352" s="83" t="s">
        <v>963</v>
      </c>
      <c r="W352" s="81">
        <v>43487.650300925925</v>
      </c>
      <c r="X352" s="83" t="s">
        <v>1240</v>
      </c>
      <c r="Y352" s="79"/>
      <c r="Z352" s="79"/>
      <c r="AA352" s="85" t="s">
        <v>1488</v>
      </c>
      <c r="AB352" s="79"/>
      <c r="AC352" s="79" t="b">
        <v>0</v>
      </c>
      <c r="AD352" s="79">
        <v>0</v>
      </c>
      <c r="AE352" s="85" t="s">
        <v>1513</v>
      </c>
      <c r="AF352" s="79" t="b">
        <v>0</v>
      </c>
      <c r="AG352" s="79" t="s">
        <v>1517</v>
      </c>
      <c r="AH352" s="79"/>
      <c r="AI352" s="85" t="s">
        <v>1513</v>
      </c>
      <c r="AJ352" s="79" t="b">
        <v>0</v>
      </c>
      <c r="AK352" s="79">
        <v>3</v>
      </c>
      <c r="AL352" s="85" t="s">
        <v>1487</v>
      </c>
      <c r="AM352" s="79" t="s">
        <v>1529</v>
      </c>
      <c r="AN352" s="79" t="b">
        <v>0</v>
      </c>
      <c r="AO352" s="85" t="s">
        <v>1487</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8</v>
      </c>
      <c r="BC352" s="78" t="str">
        <f>REPLACE(INDEX(GroupVertices[Group],MATCH(Edges[[#This Row],[Vertex 2]],GroupVertices[Vertex],0)),1,1,"")</f>
        <v>2</v>
      </c>
      <c r="BD352" s="48"/>
      <c r="BE352" s="49"/>
      <c r="BF352" s="48"/>
      <c r="BG352" s="49"/>
      <c r="BH352" s="48"/>
      <c r="BI352" s="49"/>
      <c r="BJ352" s="48"/>
      <c r="BK352" s="49"/>
      <c r="BL352" s="48"/>
    </row>
    <row r="353" spans="1:64" ht="15">
      <c r="A353" s="64" t="s">
        <v>359</v>
      </c>
      <c r="B353" s="64" t="s">
        <v>351</v>
      </c>
      <c r="C353" s="65" t="s">
        <v>4636</v>
      </c>
      <c r="D353" s="66">
        <v>10</v>
      </c>
      <c r="E353" s="67" t="s">
        <v>136</v>
      </c>
      <c r="F353" s="68">
        <v>28.75</v>
      </c>
      <c r="G353" s="65"/>
      <c r="H353" s="69"/>
      <c r="I353" s="70"/>
      <c r="J353" s="70"/>
      <c r="K353" s="34" t="s">
        <v>66</v>
      </c>
      <c r="L353" s="77">
        <v>353</v>
      </c>
      <c r="M353" s="77"/>
      <c r="N353" s="72"/>
      <c r="O353" s="79" t="s">
        <v>485</v>
      </c>
      <c r="P353" s="81">
        <v>43487.650925925926</v>
      </c>
      <c r="Q353" s="79" t="s">
        <v>635</v>
      </c>
      <c r="R353" s="79"/>
      <c r="S353" s="79"/>
      <c r="T353" s="79" t="s">
        <v>801</v>
      </c>
      <c r="U353" s="79"/>
      <c r="V353" s="83" t="s">
        <v>1005</v>
      </c>
      <c r="W353" s="81">
        <v>43487.650925925926</v>
      </c>
      <c r="X353" s="83" t="s">
        <v>1241</v>
      </c>
      <c r="Y353" s="79"/>
      <c r="Z353" s="79"/>
      <c r="AA353" s="85" t="s">
        <v>1489</v>
      </c>
      <c r="AB353" s="79"/>
      <c r="AC353" s="79" t="b">
        <v>0</v>
      </c>
      <c r="AD353" s="79">
        <v>0</v>
      </c>
      <c r="AE353" s="85" t="s">
        <v>1513</v>
      </c>
      <c r="AF353" s="79" t="b">
        <v>0</v>
      </c>
      <c r="AG353" s="79" t="s">
        <v>1517</v>
      </c>
      <c r="AH353" s="79"/>
      <c r="AI353" s="85" t="s">
        <v>1513</v>
      </c>
      <c r="AJ353" s="79" t="b">
        <v>0</v>
      </c>
      <c r="AK353" s="79">
        <v>2</v>
      </c>
      <c r="AL353" s="85" t="s">
        <v>1486</v>
      </c>
      <c r="AM353" s="79" t="s">
        <v>1529</v>
      </c>
      <c r="AN353" s="79" t="b">
        <v>0</v>
      </c>
      <c r="AO353" s="85" t="s">
        <v>1486</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8</v>
      </c>
      <c r="BC353" s="78" t="str">
        <f>REPLACE(INDEX(GroupVertices[Group],MATCH(Edges[[#This Row],[Vertex 2]],GroupVertices[Vertex],0)),1,1,"")</f>
        <v>8</v>
      </c>
      <c r="BD353" s="48"/>
      <c r="BE353" s="49"/>
      <c r="BF353" s="48"/>
      <c r="BG353" s="49"/>
      <c r="BH353" s="48"/>
      <c r="BI353" s="49"/>
      <c r="BJ353" s="48"/>
      <c r="BK353" s="49"/>
      <c r="BL353" s="48"/>
    </row>
    <row r="354" spans="1:64" ht="15">
      <c r="A354" s="64" t="s">
        <v>359</v>
      </c>
      <c r="B354" s="64" t="s">
        <v>351</v>
      </c>
      <c r="C354" s="65" t="s">
        <v>4636</v>
      </c>
      <c r="D354" s="66">
        <v>10</v>
      </c>
      <c r="E354" s="67" t="s">
        <v>136</v>
      </c>
      <c r="F354" s="68">
        <v>28.75</v>
      </c>
      <c r="G354" s="65"/>
      <c r="H354" s="69"/>
      <c r="I354" s="70"/>
      <c r="J354" s="70"/>
      <c r="K354" s="34" t="s">
        <v>66</v>
      </c>
      <c r="L354" s="77">
        <v>354</v>
      </c>
      <c r="M354" s="77"/>
      <c r="N354" s="72"/>
      <c r="O354" s="79" t="s">
        <v>485</v>
      </c>
      <c r="P354" s="81">
        <v>43487.65105324074</v>
      </c>
      <c r="Q354" s="79" t="s">
        <v>634</v>
      </c>
      <c r="R354" s="79"/>
      <c r="S354" s="79"/>
      <c r="T354" s="79" t="s">
        <v>800</v>
      </c>
      <c r="U354" s="79"/>
      <c r="V354" s="83" t="s">
        <v>1005</v>
      </c>
      <c r="W354" s="81">
        <v>43487.65105324074</v>
      </c>
      <c r="X354" s="83" t="s">
        <v>1242</v>
      </c>
      <c r="Y354" s="79"/>
      <c r="Z354" s="79"/>
      <c r="AA354" s="85" t="s">
        <v>1490</v>
      </c>
      <c r="AB354" s="79"/>
      <c r="AC354" s="79" t="b">
        <v>0</v>
      </c>
      <c r="AD354" s="79">
        <v>0</v>
      </c>
      <c r="AE354" s="85" t="s">
        <v>1513</v>
      </c>
      <c r="AF354" s="79" t="b">
        <v>0</v>
      </c>
      <c r="AG354" s="79" t="s">
        <v>1517</v>
      </c>
      <c r="AH354" s="79"/>
      <c r="AI354" s="85" t="s">
        <v>1513</v>
      </c>
      <c r="AJ354" s="79" t="b">
        <v>0</v>
      </c>
      <c r="AK354" s="79">
        <v>3</v>
      </c>
      <c r="AL354" s="85" t="s">
        <v>1487</v>
      </c>
      <c r="AM354" s="79" t="s">
        <v>1529</v>
      </c>
      <c r="AN354" s="79" t="b">
        <v>0</v>
      </c>
      <c r="AO354" s="85" t="s">
        <v>1487</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8</v>
      </c>
      <c r="BC354" s="78" t="str">
        <f>REPLACE(INDEX(GroupVertices[Group],MATCH(Edges[[#This Row],[Vertex 2]],GroupVertices[Vertex],0)),1,1,"")</f>
        <v>8</v>
      </c>
      <c r="BD354" s="48"/>
      <c r="BE354" s="49"/>
      <c r="BF354" s="48"/>
      <c r="BG354" s="49"/>
      <c r="BH354" s="48"/>
      <c r="BI354" s="49"/>
      <c r="BJ354" s="48"/>
      <c r="BK354" s="49"/>
      <c r="BL354" s="48"/>
    </row>
    <row r="355" spans="1:64" ht="15">
      <c r="A355" s="64" t="s">
        <v>400</v>
      </c>
      <c r="B355" s="64" t="s">
        <v>351</v>
      </c>
      <c r="C355" s="65" t="s">
        <v>4635</v>
      </c>
      <c r="D355" s="66">
        <v>3</v>
      </c>
      <c r="E355" s="67" t="s">
        <v>132</v>
      </c>
      <c r="F355" s="68">
        <v>32</v>
      </c>
      <c r="G355" s="65"/>
      <c r="H355" s="69"/>
      <c r="I355" s="70"/>
      <c r="J355" s="70"/>
      <c r="K355" s="34" t="s">
        <v>65</v>
      </c>
      <c r="L355" s="77">
        <v>355</v>
      </c>
      <c r="M355" s="77"/>
      <c r="N355" s="72"/>
      <c r="O355" s="79" t="s">
        <v>485</v>
      </c>
      <c r="P355" s="81">
        <v>43487.81618055556</v>
      </c>
      <c r="Q355" s="79" t="s">
        <v>634</v>
      </c>
      <c r="R355" s="79"/>
      <c r="S355" s="79"/>
      <c r="T355" s="79" t="s">
        <v>800</v>
      </c>
      <c r="U355" s="79"/>
      <c r="V355" s="83" t="s">
        <v>1006</v>
      </c>
      <c r="W355" s="81">
        <v>43487.81618055556</v>
      </c>
      <c r="X355" s="83" t="s">
        <v>1243</v>
      </c>
      <c r="Y355" s="79"/>
      <c r="Z355" s="79"/>
      <c r="AA355" s="85" t="s">
        <v>1491</v>
      </c>
      <c r="AB355" s="79"/>
      <c r="AC355" s="79" t="b">
        <v>0</v>
      </c>
      <c r="AD355" s="79">
        <v>0</v>
      </c>
      <c r="AE355" s="85" t="s">
        <v>1513</v>
      </c>
      <c r="AF355" s="79" t="b">
        <v>0</v>
      </c>
      <c r="AG355" s="79" t="s">
        <v>1517</v>
      </c>
      <c r="AH355" s="79"/>
      <c r="AI355" s="85" t="s">
        <v>1513</v>
      </c>
      <c r="AJ355" s="79" t="b">
        <v>0</v>
      </c>
      <c r="AK355" s="79">
        <v>3</v>
      </c>
      <c r="AL355" s="85" t="s">
        <v>1487</v>
      </c>
      <c r="AM355" s="79" t="s">
        <v>1529</v>
      </c>
      <c r="AN355" s="79" t="b">
        <v>0</v>
      </c>
      <c r="AO355" s="85" t="s">
        <v>1487</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8</v>
      </c>
      <c r="BC355" s="78" t="str">
        <f>REPLACE(INDEX(GroupVertices[Group],MATCH(Edges[[#This Row],[Vertex 2]],GroupVertices[Vertex],0)),1,1,"")</f>
        <v>8</v>
      </c>
      <c r="BD355" s="48"/>
      <c r="BE355" s="49"/>
      <c r="BF355" s="48"/>
      <c r="BG355" s="49"/>
      <c r="BH355" s="48"/>
      <c r="BI355" s="49"/>
      <c r="BJ355" s="48"/>
      <c r="BK355" s="49"/>
      <c r="BL355" s="48"/>
    </row>
    <row r="356" spans="1:64" ht="15">
      <c r="A356" s="64" t="s">
        <v>348</v>
      </c>
      <c r="B356" s="64" t="s">
        <v>359</v>
      </c>
      <c r="C356" s="65" t="s">
        <v>4636</v>
      </c>
      <c r="D356" s="66">
        <v>10</v>
      </c>
      <c r="E356" s="67" t="s">
        <v>136</v>
      </c>
      <c r="F356" s="68">
        <v>28.75</v>
      </c>
      <c r="G356" s="65"/>
      <c r="H356" s="69"/>
      <c r="I356" s="70"/>
      <c r="J356" s="70"/>
      <c r="K356" s="34" t="s">
        <v>66</v>
      </c>
      <c r="L356" s="77">
        <v>356</v>
      </c>
      <c r="M356" s="77"/>
      <c r="N356" s="72"/>
      <c r="O356" s="79" t="s">
        <v>485</v>
      </c>
      <c r="P356" s="81">
        <v>43486.41234953704</v>
      </c>
      <c r="Q356" s="79" t="s">
        <v>632</v>
      </c>
      <c r="R356" s="79"/>
      <c r="S356" s="79"/>
      <c r="T356" s="79" t="s">
        <v>798</v>
      </c>
      <c r="U356" s="83" t="s">
        <v>844</v>
      </c>
      <c r="V356" s="83" t="s">
        <v>844</v>
      </c>
      <c r="W356" s="81">
        <v>43486.41234953704</v>
      </c>
      <c r="X356" s="83" t="s">
        <v>1238</v>
      </c>
      <c r="Y356" s="79"/>
      <c r="Z356" s="79"/>
      <c r="AA356" s="85" t="s">
        <v>1486</v>
      </c>
      <c r="AB356" s="79"/>
      <c r="AC356" s="79" t="b">
        <v>0</v>
      </c>
      <c r="AD356" s="79">
        <v>7</v>
      </c>
      <c r="AE356" s="85" t="s">
        <v>1513</v>
      </c>
      <c r="AF356" s="79" t="b">
        <v>0</v>
      </c>
      <c r="AG356" s="79" t="s">
        <v>1517</v>
      </c>
      <c r="AH356" s="79"/>
      <c r="AI356" s="85" t="s">
        <v>1513</v>
      </c>
      <c r="AJ356" s="79" t="b">
        <v>0</v>
      </c>
      <c r="AK356" s="79">
        <v>2</v>
      </c>
      <c r="AL356" s="85" t="s">
        <v>1513</v>
      </c>
      <c r="AM356" s="79" t="s">
        <v>1532</v>
      </c>
      <c r="AN356" s="79" t="b">
        <v>0</v>
      </c>
      <c r="AO356" s="85" t="s">
        <v>1486</v>
      </c>
      <c r="AP356" s="79" t="s">
        <v>1550</v>
      </c>
      <c r="AQ356" s="79">
        <v>0</v>
      </c>
      <c r="AR356" s="79">
        <v>0</v>
      </c>
      <c r="AS356" s="79"/>
      <c r="AT356" s="79"/>
      <c r="AU356" s="79"/>
      <c r="AV356" s="79"/>
      <c r="AW356" s="79"/>
      <c r="AX356" s="79"/>
      <c r="AY356" s="79"/>
      <c r="AZ356" s="79"/>
      <c r="BA356">
        <v>2</v>
      </c>
      <c r="BB356" s="78" t="str">
        <f>REPLACE(INDEX(GroupVertices[Group],MATCH(Edges[[#This Row],[Vertex 1]],GroupVertices[Vertex],0)),1,1,"")</f>
        <v>2</v>
      </c>
      <c r="BC356" s="78" t="str">
        <f>REPLACE(INDEX(GroupVertices[Group],MATCH(Edges[[#This Row],[Vertex 2]],GroupVertices[Vertex],0)),1,1,"")</f>
        <v>8</v>
      </c>
      <c r="BD356" s="48">
        <v>0</v>
      </c>
      <c r="BE356" s="49">
        <v>0</v>
      </c>
      <c r="BF356" s="48">
        <v>0</v>
      </c>
      <c r="BG356" s="49">
        <v>0</v>
      </c>
      <c r="BH356" s="48">
        <v>0</v>
      </c>
      <c r="BI356" s="49">
        <v>0</v>
      </c>
      <c r="BJ356" s="48">
        <v>21</v>
      </c>
      <c r="BK356" s="49">
        <v>100</v>
      </c>
      <c r="BL356" s="48">
        <v>21</v>
      </c>
    </row>
    <row r="357" spans="1:64" ht="15">
      <c r="A357" s="64" t="s">
        <v>348</v>
      </c>
      <c r="B357" s="64" t="s">
        <v>359</v>
      </c>
      <c r="C357" s="65" t="s">
        <v>4636</v>
      </c>
      <c r="D357" s="66">
        <v>10</v>
      </c>
      <c r="E357" s="67" t="s">
        <v>136</v>
      </c>
      <c r="F357" s="68">
        <v>28.75</v>
      </c>
      <c r="G357" s="65"/>
      <c r="H357" s="69"/>
      <c r="I357" s="70"/>
      <c r="J357" s="70"/>
      <c r="K357" s="34" t="s">
        <v>66</v>
      </c>
      <c r="L357" s="77">
        <v>357</v>
      </c>
      <c r="M357" s="77"/>
      <c r="N357" s="72"/>
      <c r="O357" s="79" t="s">
        <v>485</v>
      </c>
      <c r="P357" s="81">
        <v>43486.41469907408</v>
      </c>
      <c r="Q357" s="79" t="s">
        <v>633</v>
      </c>
      <c r="R357" s="79"/>
      <c r="S357" s="79"/>
      <c r="T357" s="79" t="s">
        <v>799</v>
      </c>
      <c r="U357" s="83" t="s">
        <v>845</v>
      </c>
      <c r="V357" s="83" t="s">
        <v>845</v>
      </c>
      <c r="W357" s="81">
        <v>43486.41469907408</v>
      </c>
      <c r="X357" s="83" t="s">
        <v>1239</v>
      </c>
      <c r="Y357" s="79"/>
      <c r="Z357" s="79"/>
      <c r="AA357" s="85" t="s">
        <v>1487</v>
      </c>
      <c r="AB357" s="79"/>
      <c r="AC357" s="79" t="b">
        <v>0</v>
      </c>
      <c r="AD357" s="79">
        <v>1</v>
      </c>
      <c r="AE357" s="85" t="s">
        <v>1513</v>
      </c>
      <c r="AF357" s="79" t="b">
        <v>0</v>
      </c>
      <c r="AG357" s="79" t="s">
        <v>1517</v>
      </c>
      <c r="AH357" s="79"/>
      <c r="AI357" s="85" t="s">
        <v>1513</v>
      </c>
      <c r="AJ357" s="79" t="b">
        <v>0</v>
      </c>
      <c r="AK357" s="79">
        <v>3</v>
      </c>
      <c r="AL357" s="85" t="s">
        <v>1513</v>
      </c>
      <c r="AM357" s="79" t="s">
        <v>1532</v>
      </c>
      <c r="AN357" s="79" t="b">
        <v>0</v>
      </c>
      <c r="AO357" s="85" t="s">
        <v>1487</v>
      </c>
      <c r="AP357" s="79" t="s">
        <v>1550</v>
      </c>
      <c r="AQ357" s="79">
        <v>0</v>
      </c>
      <c r="AR357" s="79">
        <v>0</v>
      </c>
      <c r="AS357" s="79"/>
      <c r="AT357" s="79"/>
      <c r="AU357" s="79"/>
      <c r="AV357" s="79"/>
      <c r="AW357" s="79"/>
      <c r="AX357" s="79"/>
      <c r="AY357" s="79"/>
      <c r="AZ357" s="79"/>
      <c r="BA357">
        <v>2</v>
      </c>
      <c r="BB357" s="78" t="str">
        <f>REPLACE(INDEX(GroupVertices[Group],MATCH(Edges[[#This Row],[Vertex 1]],GroupVertices[Vertex],0)),1,1,"")</f>
        <v>2</v>
      </c>
      <c r="BC357" s="78" t="str">
        <f>REPLACE(INDEX(GroupVertices[Group],MATCH(Edges[[#This Row],[Vertex 2]],GroupVertices[Vertex],0)),1,1,"")</f>
        <v>8</v>
      </c>
      <c r="BD357" s="48">
        <v>0</v>
      </c>
      <c r="BE357" s="49">
        <v>0</v>
      </c>
      <c r="BF357" s="48">
        <v>0</v>
      </c>
      <c r="BG357" s="49">
        <v>0</v>
      </c>
      <c r="BH357" s="48">
        <v>0</v>
      </c>
      <c r="BI357" s="49">
        <v>0</v>
      </c>
      <c r="BJ357" s="48">
        <v>17</v>
      </c>
      <c r="BK357" s="49">
        <v>100</v>
      </c>
      <c r="BL357" s="48">
        <v>17</v>
      </c>
    </row>
    <row r="358" spans="1:64" ht="15">
      <c r="A358" s="64" t="s">
        <v>359</v>
      </c>
      <c r="B358" s="64" t="s">
        <v>348</v>
      </c>
      <c r="C358" s="65" t="s">
        <v>4636</v>
      </c>
      <c r="D358" s="66">
        <v>10</v>
      </c>
      <c r="E358" s="67" t="s">
        <v>136</v>
      </c>
      <c r="F358" s="68">
        <v>28.75</v>
      </c>
      <c r="G358" s="65"/>
      <c r="H358" s="69"/>
      <c r="I358" s="70"/>
      <c r="J358" s="70"/>
      <c r="K358" s="34" t="s">
        <v>66</v>
      </c>
      <c r="L358" s="77">
        <v>358</v>
      </c>
      <c r="M358" s="77"/>
      <c r="N358" s="72"/>
      <c r="O358" s="79" t="s">
        <v>485</v>
      </c>
      <c r="P358" s="81">
        <v>43487.650925925926</v>
      </c>
      <c r="Q358" s="79" t="s">
        <v>635</v>
      </c>
      <c r="R358" s="79"/>
      <c r="S358" s="79"/>
      <c r="T358" s="79" t="s">
        <v>801</v>
      </c>
      <c r="U358" s="79"/>
      <c r="V358" s="83" t="s">
        <v>1005</v>
      </c>
      <c r="W358" s="81">
        <v>43487.650925925926</v>
      </c>
      <c r="X358" s="83" t="s">
        <v>1241</v>
      </c>
      <c r="Y358" s="79"/>
      <c r="Z358" s="79"/>
      <c r="AA358" s="85" t="s">
        <v>1489</v>
      </c>
      <c r="AB358" s="79"/>
      <c r="AC358" s="79" t="b">
        <v>0</v>
      </c>
      <c r="AD358" s="79">
        <v>0</v>
      </c>
      <c r="AE358" s="85" t="s">
        <v>1513</v>
      </c>
      <c r="AF358" s="79" t="b">
        <v>0</v>
      </c>
      <c r="AG358" s="79" t="s">
        <v>1517</v>
      </c>
      <c r="AH358" s="79"/>
      <c r="AI358" s="85" t="s">
        <v>1513</v>
      </c>
      <c r="AJ358" s="79" t="b">
        <v>0</v>
      </c>
      <c r="AK358" s="79">
        <v>2</v>
      </c>
      <c r="AL358" s="85" t="s">
        <v>1486</v>
      </c>
      <c r="AM358" s="79" t="s">
        <v>1529</v>
      </c>
      <c r="AN358" s="79" t="b">
        <v>0</v>
      </c>
      <c r="AO358" s="85" t="s">
        <v>1486</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8</v>
      </c>
      <c r="BC358" s="78" t="str">
        <f>REPLACE(INDEX(GroupVertices[Group],MATCH(Edges[[#This Row],[Vertex 2]],GroupVertices[Vertex],0)),1,1,"")</f>
        <v>2</v>
      </c>
      <c r="BD358" s="48">
        <v>0</v>
      </c>
      <c r="BE358" s="49">
        <v>0</v>
      </c>
      <c r="BF358" s="48">
        <v>0</v>
      </c>
      <c r="BG358" s="49">
        <v>0</v>
      </c>
      <c r="BH358" s="48">
        <v>0</v>
      </c>
      <c r="BI358" s="49">
        <v>0</v>
      </c>
      <c r="BJ358" s="48">
        <v>20</v>
      </c>
      <c r="BK358" s="49">
        <v>100</v>
      </c>
      <c r="BL358" s="48">
        <v>20</v>
      </c>
    </row>
    <row r="359" spans="1:64" ht="15">
      <c r="A359" s="64" t="s">
        <v>359</v>
      </c>
      <c r="B359" s="64" t="s">
        <v>348</v>
      </c>
      <c r="C359" s="65" t="s">
        <v>4636</v>
      </c>
      <c r="D359" s="66">
        <v>10</v>
      </c>
      <c r="E359" s="67" t="s">
        <v>136</v>
      </c>
      <c r="F359" s="68">
        <v>28.75</v>
      </c>
      <c r="G359" s="65"/>
      <c r="H359" s="69"/>
      <c r="I359" s="70"/>
      <c r="J359" s="70"/>
      <c r="K359" s="34" t="s">
        <v>66</v>
      </c>
      <c r="L359" s="77">
        <v>359</v>
      </c>
      <c r="M359" s="77"/>
      <c r="N359" s="72"/>
      <c r="O359" s="79" t="s">
        <v>485</v>
      </c>
      <c r="P359" s="81">
        <v>43487.65105324074</v>
      </c>
      <c r="Q359" s="79" t="s">
        <v>634</v>
      </c>
      <c r="R359" s="79"/>
      <c r="S359" s="79"/>
      <c r="T359" s="79" t="s">
        <v>800</v>
      </c>
      <c r="U359" s="79"/>
      <c r="V359" s="83" t="s">
        <v>1005</v>
      </c>
      <c r="W359" s="81">
        <v>43487.65105324074</v>
      </c>
      <c r="X359" s="83" t="s">
        <v>1242</v>
      </c>
      <c r="Y359" s="79"/>
      <c r="Z359" s="79"/>
      <c r="AA359" s="85" t="s">
        <v>1490</v>
      </c>
      <c r="AB359" s="79"/>
      <c r="AC359" s="79" t="b">
        <v>0</v>
      </c>
      <c r="AD359" s="79">
        <v>0</v>
      </c>
      <c r="AE359" s="85" t="s">
        <v>1513</v>
      </c>
      <c r="AF359" s="79" t="b">
        <v>0</v>
      </c>
      <c r="AG359" s="79" t="s">
        <v>1517</v>
      </c>
      <c r="AH359" s="79"/>
      <c r="AI359" s="85" t="s">
        <v>1513</v>
      </c>
      <c r="AJ359" s="79" t="b">
        <v>0</v>
      </c>
      <c r="AK359" s="79">
        <v>3</v>
      </c>
      <c r="AL359" s="85" t="s">
        <v>1487</v>
      </c>
      <c r="AM359" s="79" t="s">
        <v>1529</v>
      </c>
      <c r="AN359" s="79" t="b">
        <v>0</v>
      </c>
      <c r="AO359" s="85" t="s">
        <v>1487</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8</v>
      </c>
      <c r="BC359" s="78" t="str">
        <f>REPLACE(INDEX(GroupVertices[Group],MATCH(Edges[[#This Row],[Vertex 2]],GroupVertices[Vertex],0)),1,1,"")</f>
        <v>2</v>
      </c>
      <c r="BD359" s="48">
        <v>0</v>
      </c>
      <c r="BE359" s="49">
        <v>0</v>
      </c>
      <c r="BF359" s="48">
        <v>0</v>
      </c>
      <c r="BG359" s="49">
        <v>0</v>
      </c>
      <c r="BH359" s="48">
        <v>0</v>
      </c>
      <c r="BI359" s="49">
        <v>0</v>
      </c>
      <c r="BJ359" s="48">
        <v>18</v>
      </c>
      <c r="BK359" s="49">
        <v>100</v>
      </c>
      <c r="BL359" s="48">
        <v>18</v>
      </c>
    </row>
    <row r="360" spans="1:64" ht="15">
      <c r="A360" s="64" t="s">
        <v>400</v>
      </c>
      <c r="B360" s="64" t="s">
        <v>359</v>
      </c>
      <c r="C360" s="65" t="s">
        <v>4635</v>
      </c>
      <c r="D360" s="66">
        <v>3</v>
      </c>
      <c r="E360" s="67" t="s">
        <v>132</v>
      </c>
      <c r="F360" s="68">
        <v>32</v>
      </c>
      <c r="G360" s="65"/>
      <c r="H360" s="69"/>
      <c r="I360" s="70"/>
      <c r="J360" s="70"/>
      <c r="K360" s="34" t="s">
        <v>65</v>
      </c>
      <c r="L360" s="77">
        <v>360</v>
      </c>
      <c r="M360" s="77"/>
      <c r="N360" s="72"/>
      <c r="O360" s="79" t="s">
        <v>485</v>
      </c>
      <c r="P360" s="81">
        <v>43487.81618055556</v>
      </c>
      <c r="Q360" s="79" t="s">
        <v>634</v>
      </c>
      <c r="R360" s="79"/>
      <c r="S360" s="79"/>
      <c r="T360" s="79" t="s">
        <v>800</v>
      </c>
      <c r="U360" s="79"/>
      <c r="V360" s="83" t="s">
        <v>1006</v>
      </c>
      <c r="W360" s="81">
        <v>43487.81618055556</v>
      </c>
      <c r="X360" s="83" t="s">
        <v>1243</v>
      </c>
      <c r="Y360" s="79"/>
      <c r="Z360" s="79"/>
      <c r="AA360" s="85" t="s">
        <v>1491</v>
      </c>
      <c r="AB360" s="79"/>
      <c r="AC360" s="79" t="b">
        <v>0</v>
      </c>
      <c r="AD360" s="79">
        <v>0</v>
      </c>
      <c r="AE360" s="85" t="s">
        <v>1513</v>
      </c>
      <c r="AF360" s="79" t="b">
        <v>0</v>
      </c>
      <c r="AG360" s="79" t="s">
        <v>1517</v>
      </c>
      <c r="AH360" s="79"/>
      <c r="AI360" s="85" t="s">
        <v>1513</v>
      </c>
      <c r="AJ360" s="79" t="b">
        <v>0</v>
      </c>
      <c r="AK360" s="79">
        <v>3</v>
      </c>
      <c r="AL360" s="85" t="s">
        <v>1487</v>
      </c>
      <c r="AM360" s="79" t="s">
        <v>1529</v>
      </c>
      <c r="AN360" s="79" t="b">
        <v>0</v>
      </c>
      <c r="AO360" s="85" t="s">
        <v>1487</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8</v>
      </c>
      <c r="BC360" s="78" t="str">
        <f>REPLACE(INDEX(GroupVertices[Group],MATCH(Edges[[#This Row],[Vertex 2]],GroupVertices[Vertex],0)),1,1,"")</f>
        <v>8</v>
      </c>
      <c r="BD360" s="48"/>
      <c r="BE360" s="49"/>
      <c r="BF360" s="48"/>
      <c r="BG360" s="49"/>
      <c r="BH360" s="48"/>
      <c r="BI360" s="49"/>
      <c r="BJ360" s="48"/>
      <c r="BK360" s="49"/>
      <c r="BL360" s="48"/>
    </row>
    <row r="361" spans="1:64" ht="15">
      <c r="A361" s="64" t="s">
        <v>217</v>
      </c>
      <c r="B361" s="64" t="s">
        <v>348</v>
      </c>
      <c r="C361" s="65" t="s">
        <v>4635</v>
      </c>
      <c r="D361" s="66">
        <v>3</v>
      </c>
      <c r="E361" s="67" t="s">
        <v>132</v>
      </c>
      <c r="F361" s="68">
        <v>32</v>
      </c>
      <c r="G361" s="65"/>
      <c r="H361" s="69"/>
      <c r="I361" s="70"/>
      <c r="J361" s="70"/>
      <c r="K361" s="34" t="s">
        <v>65</v>
      </c>
      <c r="L361" s="77">
        <v>361</v>
      </c>
      <c r="M361" s="77"/>
      <c r="N361" s="72"/>
      <c r="O361" s="79" t="s">
        <v>485</v>
      </c>
      <c r="P361" s="81">
        <v>43486.63366898148</v>
      </c>
      <c r="Q361" s="79" t="s">
        <v>492</v>
      </c>
      <c r="R361" s="83" t="s">
        <v>655</v>
      </c>
      <c r="S361" s="79" t="s">
        <v>708</v>
      </c>
      <c r="T361" s="79" t="s">
        <v>738</v>
      </c>
      <c r="U361" s="79"/>
      <c r="V361" s="83" t="s">
        <v>855</v>
      </c>
      <c r="W361" s="81">
        <v>43486.63366898148</v>
      </c>
      <c r="X361" s="83" t="s">
        <v>1021</v>
      </c>
      <c r="Y361" s="79"/>
      <c r="Z361" s="79"/>
      <c r="AA361" s="85" t="s">
        <v>1269</v>
      </c>
      <c r="AB361" s="79"/>
      <c r="AC361" s="79" t="b">
        <v>0</v>
      </c>
      <c r="AD361" s="79">
        <v>11</v>
      </c>
      <c r="AE361" s="85" t="s">
        <v>1513</v>
      </c>
      <c r="AF361" s="79" t="b">
        <v>0</v>
      </c>
      <c r="AG361" s="79" t="s">
        <v>1517</v>
      </c>
      <c r="AH361" s="79"/>
      <c r="AI361" s="85" t="s">
        <v>1513</v>
      </c>
      <c r="AJ361" s="79" t="b">
        <v>0</v>
      </c>
      <c r="AK361" s="79">
        <v>4</v>
      </c>
      <c r="AL361" s="85" t="s">
        <v>1513</v>
      </c>
      <c r="AM361" s="79" t="s">
        <v>1533</v>
      </c>
      <c r="AN361" s="79" t="b">
        <v>0</v>
      </c>
      <c r="AO361" s="85" t="s">
        <v>1269</v>
      </c>
      <c r="AP361" s="79" t="s">
        <v>1550</v>
      </c>
      <c r="AQ361" s="79">
        <v>0</v>
      </c>
      <c r="AR361" s="79">
        <v>0</v>
      </c>
      <c r="AS361" s="79"/>
      <c r="AT361" s="79"/>
      <c r="AU361" s="79"/>
      <c r="AV361" s="79"/>
      <c r="AW361" s="79"/>
      <c r="AX361" s="79"/>
      <c r="AY361" s="79"/>
      <c r="AZ361" s="79"/>
      <c r="BA361">
        <v>1</v>
      </c>
      <c r="BB361" s="78" t="str">
        <f>REPLACE(INDEX(GroupVertices[Group],MATCH(Edges[[#This Row],[Vertex 1]],GroupVertices[Vertex],0)),1,1,"")</f>
        <v>12</v>
      </c>
      <c r="BC361" s="78" t="str">
        <f>REPLACE(INDEX(GroupVertices[Group],MATCH(Edges[[#This Row],[Vertex 2]],GroupVertices[Vertex],0)),1,1,"")</f>
        <v>2</v>
      </c>
      <c r="BD361" s="48">
        <v>1</v>
      </c>
      <c r="BE361" s="49">
        <v>2.857142857142857</v>
      </c>
      <c r="BF361" s="48">
        <v>2</v>
      </c>
      <c r="BG361" s="49">
        <v>5.714285714285714</v>
      </c>
      <c r="BH361" s="48">
        <v>0</v>
      </c>
      <c r="BI361" s="49">
        <v>0</v>
      </c>
      <c r="BJ361" s="48">
        <v>32</v>
      </c>
      <c r="BK361" s="49">
        <v>91.42857142857143</v>
      </c>
      <c r="BL361" s="48">
        <v>35</v>
      </c>
    </row>
    <row r="362" spans="1:64" ht="15">
      <c r="A362" s="64" t="s">
        <v>218</v>
      </c>
      <c r="B362" s="64" t="s">
        <v>348</v>
      </c>
      <c r="C362" s="65" t="s">
        <v>4635</v>
      </c>
      <c r="D362" s="66">
        <v>3</v>
      </c>
      <c r="E362" s="67" t="s">
        <v>132</v>
      </c>
      <c r="F362" s="68">
        <v>32</v>
      </c>
      <c r="G362" s="65"/>
      <c r="H362" s="69"/>
      <c r="I362" s="70"/>
      <c r="J362" s="70"/>
      <c r="K362" s="34" t="s">
        <v>65</v>
      </c>
      <c r="L362" s="77">
        <v>362</v>
      </c>
      <c r="M362" s="77"/>
      <c r="N362" s="72"/>
      <c r="O362" s="79" t="s">
        <v>485</v>
      </c>
      <c r="P362" s="81">
        <v>43486.3758912037</v>
      </c>
      <c r="Q362" s="79" t="s">
        <v>493</v>
      </c>
      <c r="R362" s="83" t="s">
        <v>656</v>
      </c>
      <c r="S362" s="79" t="s">
        <v>709</v>
      </c>
      <c r="T362" s="79" t="s">
        <v>738</v>
      </c>
      <c r="U362" s="79"/>
      <c r="V362" s="83" t="s">
        <v>856</v>
      </c>
      <c r="W362" s="81">
        <v>43486.3758912037</v>
      </c>
      <c r="X362" s="83" t="s">
        <v>1022</v>
      </c>
      <c r="Y362" s="79"/>
      <c r="Z362" s="79"/>
      <c r="AA362" s="85" t="s">
        <v>1270</v>
      </c>
      <c r="AB362" s="79"/>
      <c r="AC362" s="79" t="b">
        <v>0</v>
      </c>
      <c r="AD362" s="79">
        <v>1</v>
      </c>
      <c r="AE362" s="85" t="s">
        <v>1513</v>
      </c>
      <c r="AF362" s="79" t="b">
        <v>0</v>
      </c>
      <c r="AG362" s="79" t="s">
        <v>1517</v>
      </c>
      <c r="AH362" s="79"/>
      <c r="AI362" s="85" t="s">
        <v>1513</v>
      </c>
      <c r="AJ362" s="79" t="b">
        <v>0</v>
      </c>
      <c r="AK362" s="79">
        <v>2</v>
      </c>
      <c r="AL362" s="85" t="s">
        <v>1513</v>
      </c>
      <c r="AM362" s="79" t="s">
        <v>1530</v>
      </c>
      <c r="AN362" s="79" t="b">
        <v>0</v>
      </c>
      <c r="AO362" s="85" t="s">
        <v>1270</v>
      </c>
      <c r="AP362" s="79" t="s">
        <v>1550</v>
      </c>
      <c r="AQ362" s="79">
        <v>0</v>
      </c>
      <c r="AR362" s="79">
        <v>0</v>
      </c>
      <c r="AS362" s="79"/>
      <c r="AT362" s="79"/>
      <c r="AU362" s="79"/>
      <c r="AV362" s="79"/>
      <c r="AW362" s="79"/>
      <c r="AX362" s="79"/>
      <c r="AY362" s="79"/>
      <c r="AZ362" s="79"/>
      <c r="BA362">
        <v>1</v>
      </c>
      <c r="BB362" s="78" t="str">
        <f>REPLACE(INDEX(GroupVertices[Group],MATCH(Edges[[#This Row],[Vertex 1]],GroupVertices[Vertex],0)),1,1,"")</f>
        <v>15</v>
      </c>
      <c r="BC362" s="78" t="str">
        <f>REPLACE(INDEX(GroupVertices[Group],MATCH(Edges[[#This Row],[Vertex 2]],GroupVertices[Vertex],0)),1,1,"")</f>
        <v>2</v>
      </c>
      <c r="BD362" s="48"/>
      <c r="BE362" s="49"/>
      <c r="BF362" s="48"/>
      <c r="BG362" s="49"/>
      <c r="BH362" s="48"/>
      <c r="BI362" s="49"/>
      <c r="BJ362" s="48"/>
      <c r="BK362" s="49"/>
      <c r="BL362" s="48"/>
    </row>
    <row r="363" spans="1:64" ht="15">
      <c r="A363" s="64" t="s">
        <v>400</v>
      </c>
      <c r="B363" s="64" t="s">
        <v>348</v>
      </c>
      <c r="C363" s="65" t="s">
        <v>4635</v>
      </c>
      <c r="D363" s="66">
        <v>3</v>
      </c>
      <c r="E363" s="67" t="s">
        <v>132</v>
      </c>
      <c r="F363" s="68">
        <v>32</v>
      </c>
      <c r="G363" s="65"/>
      <c r="H363" s="69"/>
      <c r="I363" s="70"/>
      <c r="J363" s="70"/>
      <c r="K363" s="34" t="s">
        <v>65</v>
      </c>
      <c r="L363" s="77">
        <v>363</v>
      </c>
      <c r="M363" s="77"/>
      <c r="N363" s="72"/>
      <c r="O363" s="79" t="s">
        <v>485</v>
      </c>
      <c r="P363" s="81">
        <v>43487.81618055556</v>
      </c>
      <c r="Q363" s="79" t="s">
        <v>634</v>
      </c>
      <c r="R363" s="79"/>
      <c r="S363" s="79"/>
      <c r="T363" s="79" t="s">
        <v>800</v>
      </c>
      <c r="U363" s="79"/>
      <c r="V363" s="83" t="s">
        <v>1006</v>
      </c>
      <c r="W363" s="81">
        <v>43487.81618055556</v>
      </c>
      <c r="X363" s="83" t="s">
        <v>1243</v>
      </c>
      <c r="Y363" s="79"/>
      <c r="Z363" s="79"/>
      <c r="AA363" s="85" t="s">
        <v>1491</v>
      </c>
      <c r="AB363" s="79"/>
      <c r="AC363" s="79" t="b">
        <v>0</v>
      </c>
      <c r="AD363" s="79">
        <v>0</v>
      </c>
      <c r="AE363" s="85" t="s">
        <v>1513</v>
      </c>
      <c r="AF363" s="79" t="b">
        <v>0</v>
      </c>
      <c r="AG363" s="79" t="s">
        <v>1517</v>
      </c>
      <c r="AH363" s="79"/>
      <c r="AI363" s="85" t="s">
        <v>1513</v>
      </c>
      <c r="AJ363" s="79" t="b">
        <v>0</v>
      </c>
      <c r="AK363" s="79">
        <v>3</v>
      </c>
      <c r="AL363" s="85" t="s">
        <v>1487</v>
      </c>
      <c r="AM363" s="79" t="s">
        <v>1529</v>
      </c>
      <c r="AN363" s="79" t="b">
        <v>0</v>
      </c>
      <c r="AO363" s="85" t="s">
        <v>1487</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8</v>
      </c>
      <c r="BC363" s="78" t="str">
        <f>REPLACE(INDEX(GroupVertices[Group],MATCH(Edges[[#This Row],[Vertex 2]],GroupVertices[Vertex],0)),1,1,"")</f>
        <v>2</v>
      </c>
      <c r="BD363" s="48">
        <v>0</v>
      </c>
      <c r="BE363" s="49">
        <v>0</v>
      </c>
      <c r="BF363" s="48">
        <v>0</v>
      </c>
      <c r="BG363" s="49">
        <v>0</v>
      </c>
      <c r="BH363" s="48">
        <v>0</v>
      </c>
      <c r="BI363" s="49">
        <v>0</v>
      </c>
      <c r="BJ363" s="48">
        <v>18</v>
      </c>
      <c r="BK363" s="49">
        <v>100</v>
      </c>
      <c r="BL363" s="48">
        <v>18</v>
      </c>
    </row>
    <row r="364" spans="1:64" ht="15">
      <c r="A364" s="64" t="s">
        <v>401</v>
      </c>
      <c r="B364" s="64" t="s">
        <v>410</v>
      </c>
      <c r="C364" s="65" t="s">
        <v>4635</v>
      </c>
      <c r="D364" s="66">
        <v>3</v>
      </c>
      <c r="E364" s="67" t="s">
        <v>132</v>
      </c>
      <c r="F364" s="68">
        <v>32</v>
      </c>
      <c r="G364" s="65"/>
      <c r="H364" s="69"/>
      <c r="I364" s="70"/>
      <c r="J364" s="70"/>
      <c r="K364" s="34" t="s">
        <v>65</v>
      </c>
      <c r="L364" s="77">
        <v>364</v>
      </c>
      <c r="M364" s="77"/>
      <c r="N364" s="72"/>
      <c r="O364" s="79" t="s">
        <v>485</v>
      </c>
      <c r="P364" s="81">
        <v>43487.82100694445</v>
      </c>
      <c r="Q364" s="79" t="s">
        <v>636</v>
      </c>
      <c r="R364" s="79"/>
      <c r="S364" s="79"/>
      <c r="T364" s="79"/>
      <c r="U364" s="79"/>
      <c r="V364" s="83" t="s">
        <v>1007</v>
      </c>
      <c r="W364" s="81">
        <v>43487.82100694445</v>
      </c>
      <c r="X364" s="83" t="s">
        <v>1244</v>
      </c>
      <c r="Y364" s="79"/>
      <c r="Z364" s="79"/>
      <c r="AA364" s="85" t="s">
        <v>1492</v>
      </c>
      <c r="AB364" s="79"/>
      <c r="AC364" s="79" t="b">
        <v>0</v>
      </c>
      <c r="AD364" s="79">
        <v>0</v>
      </c>
      <c r="AE364" s="85" t="s">
        <v>1513</v>
      </c>
      <c r="AF364" s="79" t="b">
        <v>0</v>
      </c>
      <c r="AG364" s="79" t="s">
        <v>1517</v>
      </c>
      <c r="AH364" s="79"/>
      <c r="AI364" s="85" t="s">
        <v>1513</v>
      </c>
      <c r="AJ364" s="79" t="b">
        <v>0</v>
      </c>
      <c r="AK364" s="79">
        <v>61</v>
      </c>
      <c r="AL364" s="85" t="s">
        <v>1508</v>
      </c>
      <c r="AM364" s="79" t="s">
        <v>1530</v>
      </c>
      <c r="AN364" s="79" t="b">
        <v>0</v>
      </c>
      <c r="AO364" s="85" t="s">
        <v>1508</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v>1</v>
      </c>
      <c r="BE364" s="49">
        <v>4.3478260869565215</v>
      </c>
      <c r="BF364" s="48">
        <v>0</v>
      </c>
      <c r="BG364" s="49">
        <v>0</v>
      </c>
      <c r="BH364" s="48">
        <v>0</v>
      </c>
      <c r="BI364" s="49">
        <v>0</v>
      </c>
      <c r="BJ364" s="48">
        <v>22</v>
      </c>
      <c r="BK364" s="49">
        <v>95.65217391304348</v>
      </c>
      <c r="BL364" s="48">
        <v>23</v>
      </c>
    </row>
    <row r="365" spans="1:64" ht="15">
      <c r="A365" s="64" t="s">
        <v>402</v>
      </c>
      <c r="B365" s="64" t="s">
        <v>410</v>
      </c>
      <c r="C365" s="65" t="s">
        <v>4635</v>
      </c>
      <c r="D365" s="66">
        <v>3</v>
      </c>
      <c r="E365" s="67" t="s">
        <v>132</v>
      </c>
      <c r="F365" s="68">
        <v>32</v>
      </c>
      <c r="G365" s="65"/>
      <c r="H365" s="69"/>
      <c r="I365" s="70"/>
      <c r="J365" s="70"/>
      <c r="K365" s="34" t="s">
        <v>65</v>
      </c>
      <c r="L365" s="77">
        <v>365</v>
      </c>
      <c r="M365" s="77"/>
      <c r="N365" s="72"/>
      <c r="O365" s="79" t="s">
        <v>485</v>
      </c>
      <c r="P365" s="81">
        <v>43487.8287037037</v>
      </c>
      <c r="Q365" s="79" t="s">
        <v>637</v>
      </c>
      <c r="R365" s="83" t="s">
        <v>704</v>
      </c>
      <c r="S365" s="79" t="s">
        <v>709</v>
      </c>
      <c r="T365" s="79" t="s">
        <v>802</v>
      </c>
      <c r="U365" s="83" t="s">
        <v>846</v>
      </c>
      <c r="V365" s="83" t="s">
        <v>846</v>
      </c>
      <c r="W365" s="81">
        <v>43487.8287037037</v>
      </c>
      <c r="X365" s="83" t="s">
        <v>1245</v>
      </c>
      <c r="Y365" s="79"/>
      <c r="Z365" s="79"/>
      <c r="AA365" s="85" t="s">
        <v>1493</v>
      </c>
      <c r="AB365" s="79"/>
      <c r="AC365" s="79" t="b">
        <v>0</v>
      </c>
      <c r="AD365" s="79">
        <v>0</v>
      </c>
      <c r="AE365" s="85" t="s">
        <v>1513</v>
      </c>
      <c r="AF365" s="79" t="b">
        <v>0</v>
      </c>
      <c r="AG365" s="79" t="s">
        <v>1517</v>
      </c>
      <c r="AH365" s="79"/>
      <c r="AI365" s="85" t="s">
        <v>1513</v>
      </c>
      <c r="AJ365" s="79" t="b">
        <v>0</v>
      </c>
      <c r="AK365" s="79">
        <v>1</v>
      </c>
      <c r="AL365" s="85" t="s">
        <v>1513</v>
      </c>
      <c r="AM365" s="79" t="s">
        <v>1533</v>
      </c>
      <c r="AN365" s="79" t="b">
        <v>0</v>
      </c>
      <c r="AO365" s="85" t="s">
        <v>1493</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v>2</v>
      </c>
      <c r="BE365" s="49">
        <v>8.333333333333334</v>
      </c>
      <c r="BF365" s="48">
        <v>2</v>
      </c>
      <c r="BG365" s="49">
        <v>8.333333333333334</v>
      </c>
      <c r="BH365" s="48">
        <v>0</v>
      </c>
      <c r="BI365" s="49">
        <v>0</v>
      </c>
      <c r="BJ365" s="48">
        <v>20</v>
      </c>
      <c r="BK365" s="49">
        <v>83.33333333333333</v>
      </c>
      <c r="BL365" s="48">
        <v>24</v>
      </c>
    </row>
    <row r="366" spans="1:64" ht="15">
      <c r="A366" s="64" t="s">
        <v>403</v>
      </c>
      <c r="B366" s="64" t="s">
        <v>402</v>
      </c>
      <c r="C366" s="65" t="s">
        <v>4635</v>
      </c>
      <c r="D366" s="66">
        <v>3</v>
      </c>
      <c r="E366" s="67" t="s">
        <v>132</v>
      </c>
      <c r="F366" s="68">
        <v>32</v>
      </c>
      <c r="G366" s="65"/>
      <c r="H366" s="69"/>
      <c r="I366" s="70"/>
      <c r="J366" s="70"/>
      <c r="K366" s="34" t="s">
        <v>65</v>
      </c>
      <c r="L366" s="77">
        <v>366</v>
      </c>
      <c r="M366" s="77"/>
      <c r="N366" s="72"/>
      <c r="O366" s="79" t="s">
        <v>485</v>
      </c>
      <c r="P366" s="81">
        <v>43487.83091435185</v>
      </c>
      <c r="Q366" s="79" t="s">
        <v>638</v>
      </c>
      <c r="R366" s="79"/>
      <c r="S366" s="79"/>
      <c r="T366" s="79"/>
      <c r="U366" s="79"/>
      <c r="V366" s="83" t="s">
        <v>1008</v>
      </c>
      <c r="W366" s="81">
        <v>43487.83091435185</v>
      </c>
      <c r="X366" s="83" t="s">
        <v>1246</v>
      </c>
      <c r="Y366" s="79"/>
      <c r="Z366" s="79"/>
      <c r="AA366" s="85" t="s">
        <v>1494</v>
      </c>
      <c r="AB366" s="79"/>
      <c r="AC366" s="79" t="b">
        <v>0</v>
      </c>
      <c r="AD366" s="79">
        <v>0</v>
      </c>
      <c r="AE366" s="85" t="s">
        <v>1513</v>
      </c>
      <c r="AF366" s="79" t="b">
        <v>0</v>
      </c>
      <c r="AG366" s="79" t="s">
        <v>1517</v>
      </c>
      <c r="AH366" s="79"/>
      <c r="AI366" s="85" t="s">
        <v>1513</v>
      </c>
      <c r="AJ366" s="79" t="b">
        <v>0</v>
      </c>
      <c r="AK366" s="79">
        <v>1</v>
      </c>
      <c r="AL366" s="85" t="s">
        <v>1493</v>
      </c>
      <c r="AM366" s="79" t="s">
        <v>1548</v>
      </c>
      <c r="AN366" s="79" t="b">
        <v>0</v>
      </c>
      <c r="AO366" s="85" t="s">
        <v>1493</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403</v>
      </c>
      <c r="B367" s="64" t="s">
        <v>410</v>
      </c>
      <c r="C367" s="65" t="s">
        <v>4635</v>
      </c>
      <c r="D367" s="66">
        <v>3</v>
      </c>
      <c r="E367" s="67" t="s">
        <v>132</v>
      </c>
      <c r="F367" s="68">
        <v>32</v>
      </c>
      <c r="G367" s="65"/>
      <c r="H367" s="69"/>
      <c r="I367" s="70"/>
      <c r="J367" s="70"/>
      <c r="K367" s="34" t="s">
        <v>65</v>
      </c>
      <c r="L367" s="77">
        <v>367</v>
      </c>
      <c r="M367" s="77"/>
      <c r="N367" s="72"/>
      <c r="O367" s="79" t="s">
        <v>485</v>
      </c>
      <c r="P367" s="81">
        <v>43487.83091435185</v>
      </c>
      <c r="Q367" s="79" t="s">
        <v>638</v>
      </c>
      <c r="R367" s="79"/>
      <c r="S367" s="79"/>
      <c r="T367" s="79"/>
      <c r="U367" s="79"/>
      <c r="V367" s="83" t="s">
        <v>1008</v>
      </c>
      <c r="W367" s="81">
        <v>43487.83091435185</v>
      </c>
      <c r="X367" s="83" t="s">
        <v>1246</v>
      </c>
      <c r="Y367" s="79"/>
      <c r="Z367" s="79"/>
      <c r="AA367" s="85" t="s">
        <v>1494</v>
      </c>
      <c r="AB367" s="79"/>
      <c r="AC367" s="79" t="b">
        <v>0</v>
      </c>
      <c r="AD367" s="79">
        <v>0</v>
      </c>
      <c r="AE367" s="85" t="s">
        <v>1513</v>
      </c>
      <c r="AF367" s="79" t="b">
        <v>0</v>
      </c>
      <c r="AG367" s="79" t="s">
        <v>1517</v>
      </c>
      <c r="AH367" s="79"/>
      <c r="AI367" s="85" t="s">
        <v>1513</v>
      </c>
      <c r="AJ367" s="79" t="b">
        <v>0</v>
      </c>
      <c r="AK367" s="79">
        <v>1</v>
      </c>
      <c r="AL367" s="85" t="s">
        <v>1493</v>
      </c>
      <c r="AM367" s="79" t="s">
        <v>1548</v>
      </c>
      <c r="AN367" s="79" t="b">
        <v>0</v>
      </c>
      <c r="AO367" s="85" t="s">
        <v>1493</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1</v>
      </c>
      <c r="BD367" s="48">
        <v>1</v>
      </c>
      <c r="BE367" s="49">
        <v>5</v>
      </c>
      <c r="BF367" s="48">
        <v>2</v>
      </c>
      <c r="BG367" s="49">
        <v>10</v>
      </c>
      <c r="BH367" s="48">
        <v>0</v>
      </c>
      <c r="BI367" s="49">
        <v>0</v>
      </c>
      <c r="BJ367" s="48">
        <v>17</v>
      </c>
      <c r="BK367" s="49">
        <v>85</v>
      </c>
      <c r="BL367" s="48">
        <v>20</v>
      </c>
    </row>
    <row r="368" spans="1:64" ht="15">
      <c r="A368" s="64" t="s">
        <v>404</v>
      </c>
      <c r="B368" s="64" t="s">
        <v>410</v>
      </c>
      <c r="C368" s="65" t="s">
        <v>4635</v>
      </c>
      <c r="D368" s="66">
        <v>3</v>
      </c>
      <c r="E368" s="67" t="s">
        <v>132</v>
      </c>
      <c r="F368" s="68">
        <v>32</v>
      </c>
      <c r="G368" s="65"/>
      <c r="H368" s="69"/>
      <c r="I368" s="70"/>
      <c r="J368" s="70"/>
      <c r="K368" s="34" t="s">
        <v>65</v>
      </c>
      <c r="L368" s="77">
        <v>368</v>
      </c>
      <c r="M368" s="77"/>
      <c r="N368" s="72"/>
      <c r="O368" s="79" t="s">
        <v>485</v>
      </c>
      <c r="P368" s="81">
        <v>43487.830925925926</v>
      </c>
      <c r="Q368" s="79" t="s">
        <v>494</v>
      </c>
      <c r="R368" s="79"/>
      <c r="S368" s="79"/>
      <c r="T368" s="79" t="s">
        <v>741</v>
      </c>
      <c r="U368" s="79"/>
      <c r="V368" s="83" t="s">
        <v>1009</v>
      </c>
      <c r="W368" s="81">
        <v>43487.830925925926</v>
      </c>
      <c r="X368" s="83" t="s">
        <v>1247</v>
      </c>
      <c r="Y368" s="79"/>
      <c r="Z368" s="79"/>
      <c r="AA368" s="85" t="s">
        <v>1495</v>
      </c>
      <c r="AB368" s="79"/>
      <c r="AC368" s="79" t="b">
        <v>0</v>
      </c>
      <c r="AD368" s="79">
        <v>0</v>
      </c>
      <c r="AE368" s="85" t="s">
        <v>1513</v>
      </c>
      <c r="AF368" s="79" t="b">
        <v>0</v>
      </c>
      <c r="AG368" s="79" t="s">
        <v>1517</v>
      </c>
      <c r="AH368" s="79"/>
      <c r="AI368" s="85" t="s">
        <v>1513</v>
      </c>
      <c r="AJ368" s="79" t="b">
        <v>0</v>
      </c>
      <c r="AK368" s="79">
        <v>250</v>
      </c>
      <c r="AL368" s="85" t="s">
        <v>1509</v>
      </c>
      <c r="AM368" s="79" t="s">
        <v>1530</v>
      </c>
      <c r="AN368" s="79" t="b">
        <v>0</v>
      </c>
      <c r="AO368" s="85" t="s">
        <v>1509</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1</v>
      </c>
      <c r="BD368" s="48">
        <v>1</v>
      </c>
      <c r="BE368" s="49">
        <v>4.545454545454546</v>
      </c>
      <c r="BF368" s="48">
        <v>0</v>
      </c>
      <c r="BG368" s="49">
        <v>0</v>
      </c>
      <c r="BH368" s="48">
        <v>0</v>
      </c>
      <c r="BI368" s="49">
        <v>0</v>
      </c>
      <c r="BJ368" s="48">
        <v>21</v>
      </c>
      <c r="BK368" s="49">
        <v>95.45454545454545</v>
      </c>
      <c r="BL368" s="48">
        <v>22</v>
      </c>
    </row>
    <row r="369" spans="1:64" ht="15">
      <c r="A369" s="64" t="s">
        <v>405</v>
      </c>
      <c r="B369" s="64" t="s">
        <v>410</v>
      </c>
      <c r="C369" s="65" t="s">
        <v>4635</v>
      </c>
      <c r="D369" s="66">
        <v>3</v>
      </c>
      <c r="E369" s="67" t="s">
        <v>132</v>
      </c>
      <c r="F369" s="68">
        <v>32</v>
      </c>
      <c r="G369" s="65"/>
      <c r="H369" s="69"/>
      <c r="I369" s="70"/>
      <c r="J369" s="70"/>
      <c r="K369" s="34" t="s">
        <v>65</v>
      </c>
      <c r="L369" s="77">
        <v>369</v>
      </c>
      <c r="M369" s="77"/>
      <c r="N369" s="72"/>
      <c r="O369" s="79" t="s">
        <v>486</v>
      </c>
      <c r="P369" s="81">
        <v>43487.83142361111</v>
      </c>
      <c r="Q369" s="79" t="s">
        <v>639</v>
      </c>
      <c r="R369" s="83" t="s">
        <v>705</v>
      </c>
      <c r="S369" s="79" t="s">
        <v>735</v>
      </c>
      <c r="T369" s="79" t="s">
        <v>797</v>
      </c>
      <c r="U369" s="83" t="s">
        <v>843</v>
      </c>
      <c r="V369" s="83" t="s">
        <v>843</v>
      </c>
      <c r="W369" s="81">
        <v>43487.83142361111</v>
      </c>
      <c r="X369" s="83" t="s">
        <v>1248</v>
      </c>
      <c r="Y369" s="79"/>
      <c r="Z369" s="79"/>
      <c r="AA369" s="85" t="s">
        <v>1496</v>
      </c>
      <c r="AB369" s="79"/>
      <c r="AC369" s="79" t="b">
        <v>0</v>
      </c>
      <c r="AD369" s="79">
        <v>0</v>
      </c>
      <c r="AE369" s="85" t="s">
        <v>1516</v>
      </c>
      <c r="AF369" s="79" t="b">
        <v>0</v>
      </c>
      <c r="AG369" s="79" t="s">
        <v>1517</v>
      </c>
      <c r="AH369" s="79"/>
      <c r="AI369" s="85" t="s">
        <v>1513</v>
      </c>
      <c r="AJ369" s="79" t="b">
        <v>0</v>
      </c>
      <c r="AK369" s="79">
        <v>0</v>
      </c>
      <c r="AL369" s="85" t="s">
        <v>1513</v>
      </c>
      <c r="AM369" s="79" t="s">
        <v>1549</v>
      </c>
      <c r="AN369" s="79" t="b">
        <v>0</v>
      </c>
      <c r="AO369" s="85" t="s">
        <v>1496</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v>1</v>
      </c>
      <c r="BE369" s="49">
        <v>2.857142857142857</v>
      </c>
      <c r="BF369" s="48">
        <v>0</v>
      </c>
      <c r="BG369" s="49">
        <v>0</v>
      </c>
      <c r="BH369" s="48">
        <v>0</v>
      </c>
      <c r="BI369" s="49">
        <v>0</v>
      </c>
      <c r="BJ369" s="48">
        <v>34</v>
      </c>
      <c r="BK369" s="49">
        <v>97.14285714285714</v>
      </c>
      <c r="BL369" s="48">
        <v>35</v>
      </c>
    </row>
    <row r="370" spans="1:64" ht="15">
      <c r="A370" s="64" t="s">
        <v>406</v>
      </c>
      <c r="B370" s="64" t="s">
        <v>410</v>
      </c>
      <c r="C370" s="65" t="s">
        <v>4635</v>
      </c>
      <c r="D370" s="66">
        <v>3</v>
      </c>
      <c r="E370" s="67" t="s">
        <v>132</v>
      </c>
      <c r="F370" s="68">
        <v>32</v>
      </c>
      <c r="G370" s="65"/>
      <c r="H370" s="69"/>
      <c r="I370" s="70"/>
      <c r="J370" s="70"/>
      <c r="K370" s="34" t="s">
        <v>65</v>
      </c>
      <c r="L370" s="77">
        <v>370</v>
      </c>
      <c r="M370" s="77"/>
      <c r="N370" s="72"/>
      <c r="O370" s="79" t="s">
        <v>485</v>
      </c>
      <c r="P370" s="81">
        <v>43487.85260416667</v>
      </c>
      <c r="Q370" s="79" t="s">
        <v>499</v>
      </c>
      <c r="R370" s="79"/>
      <c r="S370" s="79"/>
      <c r="T370" s="79"/>
      <c r="U370" s="79"/>
      <c r="V370" s="83" t="s">
        <v>1010</v>
      </c>
      <c r="W370" s="81">
        <v>43487.85260416667</v>
      </c>
      <c r="X370" s="83" t="s">
        <v>1249</v>
      </c>
      <c r="Y370" s="79"/>
      <c r="Z370" s="79"/>
      <c r="AA370" s="85" t="s">
        <v>1497</v>
      </c>
      <c r="AB370" s="79"/>
      <c r="AC370" s="79" t="b">
        <v>0</v>
      </c>
      <c r="AD370" s="79">
        <v>0</v>
      </c>
      <c r="AE370" s="85" t="s">
        <v>1513</v>
      </c>
      <c r="AF370" s="79" t="b">
        <v>0</v>
      </c>
      <c r="AG370" s="79" t="s">
        <v>1517</v>
      </c>
      <c r="AH370" s="79"/>
      <c r="AI370" s="85" t="s">
        <v>1513</v>
      </c>
      <c r="AJ370" s="79" t="b">
        <v>0</v>
      </c>
      <c r="AK370" s="79">
        <v>3881</v>
      </c>
      <c r="AL370" s="85" t="s">
        <v>1510</v>
      </c>
      <c r="AM370" s="79" t="s">
        <v>1532</v>
      </c>
      <c r="AN370" s="79" t="b">
        <v>0</v>
      </c>
      <c r="AO370" s="85" t="s">
        <v>1510</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v>0</v>
      </c>
      <c r="BE370" s="49">
        <v>0</v>
      </c>
      <c r="BF370" s="48">
        <v>0</v>
      </c>
      <c r="BG370" s="49">
        <v>0</v>
      </c>
      <c r="BH370" s="48">
        <v>0</v>
      </c>
      <c r="BI370" s="49">
        <v>0</v>
      </c>
      <c r="BJ370" s="48">
        <v>23</v>
      </c>
      <c r="BK370" s="49">
        <v>100</v>
      </c>
      <c r="BL370" s="48">
        <v>23</v>
      </c>
    </row>
    <row r="371" spans="1:64" ht="15">
      <c r="A371" s="64" t="s">
        <v>407</v>
      </c>
      <c r="B371" s="64" t="s">
        <v>482</v>
      </c>
      <c r="C371" s="65" t="s">
        <v>4635</v>
      </c>
      <c r="D371" s="66">
        <v>3</v>
      </c>
      <c r="E371" s="67" t="s">
        <v>132</v>
      </c>
      <c r="F371" s="68">
        <v>32</v>
      </c>
      <c r="G371" s="65"/>
      <c r="H371" s="69"/>
      <c r="I371" s="70"/>
      <c r="J371" s="70"/>
      <c r="K371" s="34" t="s">
        <v>65</v>
      </c>
      <c r="L371" s="77">
        <v>371</v>
      </c>
      <c r="M371" s="77"/>
      <c r="N371" s="72"/>
      <c r="O371" s="79" t="s">
        <v>485</v>
      </c>
      <c r="P371" s="81">
        <v>43487.85842592592</v>
      </c>
      <c r="Q371" s="79" t="s">
        <v>640</v>
      </c>
      <c r="R371" s="79"/>
      <c r="S371" s="79"/>
      <c r="T371" s="79"/>
      <c r="U371" s="79"/>
      <c r="V371" s="83" t="s">
        <v>1011</v>
      </c>
      <c r="W371" s="81">
        <v>43487.85842592592</v>
      </c>
      <c r="X371" s="83" t="s">
        <v>1250</v>
      </c>
      <c r="Y371" s="79"/>
      <c r="Z371" s="79"/>
      <c r="AA371" s="85" t="s">
        <v>1498</v>
      </c>
      <c r="AB371" s="79"/>
      <c r="AC371" s="79" t="b">
        <v>0</v>
      </c>
      <c r="AD371" s="79">
        <v>0</v>
      </c>
      <c r="AE371" s="85" t="s">
        <v>1513</v>
      </c>
      <c r="AF371" s="79" t="b">
        <v>0</v>
      </c>
      <c r="AG371" s="79" t="s">
        <v>1517</v>
      </c>
      <c r="AH371" s="79"/>
      <c r="AI371" s="85" t="s">
        <v>1513</v>
      </c>
      <c r="AJ371" s="79" t="b">
        <v>0</v>
      </c>
      <c r="AK371" s="79">
        <v>4</v>
      </c>
      <c r="AL371" s="85" t="s">
        <v>1269</v>
      </c>
      <c r="AM371" s="79" t="s">
        <v>1532</v>
      </c>
      <c r="AN371" s="79" t="b">
        <v>0</v>
      </c>
      <c r="AO371" s="85" t="s">
        <v>1269</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12</v>
      </c>
      <c r="BC371" s="78" t="str">
        <f>REPLACE(INDEX(GroupVertices[Group],MATCH(Edges[[#This Row],[Vertex 2]],GroupVertices[Vertex],0)),1,1,"")</f>
        <v>12</v>
      </c>
      <c r="BD371" s="48">
        <v>1</v>
      </c>
      <c r="BE371" s="49">
        <v>4.166666666666667</v>
      </c>
      <c r="BF371" s="48">
        <v>2</v>
      </c>
      <c r="BG371" s="49">
        <v>8.333333333333334</v>
      </c>
      <c r="BH371" s="48">
        <v>0</v>
      </c>
      <c r="BI371" s="49">
        <v>0</v>
      </c>
      <c r="BJ371" s="48">
        <v>21</v>
      </c>
      <c r="BK371" s="49">
        <v>87.5</v>
      </c>
      <c r="BL371" s="48">
        <v>24</v>
      </c>
    </row>
    <row r="372" spans="1:64" ht="15">
      <c r="A372" s="64" t="s">
        <v>407</v>
      </c>
      <c r="B372" s="64" t="s">
        <v>217</v>
      </c>
      <c r="C372" s="65" t="s">
        <v>4635</v>
      </c>
      <c r="D372" s="66">
        <v>3</v>
      </c>
      <c r="E372" s="67" t="s">
        <v>132</v>
      </c>
      <c r="F372" s="68">
        <v>32</v>
      </c>
      <c r="G372" s="65"/>
      <c r="H372" s="69"/>
      <c r="I372" s="70"/>
      <c r="J372" s="70"/>
      <c r="K372" s="34" t="s">
        <v>65</v>
      </c>
      <c r="L372" s="77">
        <v>372</v>
      </c>
      <c r="M372" s="77"/>
      <c r="N372" s="72"/>
      <c r="O372" s="79" t="s">
        <v>485</v>
      </c>
      <c r="P372" s="81">
        <v>43487.85842592592</v>
      </c>
      <c r="Q372" s="79" t="s">
        <v>640</v>
      </c>
      <c r="R372" s="79"/>
      <c r="S372" s="79"/>
      <c r="T372" s="79"/>
      <c r="U372" s="79"/>
      <c r="V372" s="83" t="s">
        <v>1011</v>
      </c>
      <c r="W372" s="81">
        <v>43487.85842592592</v>
      </c>
      <c r="X372" s="83" t="s">
        <v>1250</v>
      </c>
      <c r="Y372" s="79"/>
      <c r="Z372" s="79"/>
      <c r="AA372" s="85" t="s">
        <v>1498</v>
      </c>
      <c r="AB372" s="79"/>
      <c r="AC372" s="79" t="b">
        <v>0</v>
      </c>
      <c r="AD372" s="79">
        <v>0</v>
      </c>
      <c r="AE372" s="85" t="s">
        <v>1513</v>
      </c>
      <c r="AF372" s="79" t="b">
        <v>0</v>
      </c>
      <c r="AG372" s="79" t="s">
        <v>1517</v>
      </c>
      <c r="AH372" s="79"/>
      <c r="AI372" s="85" t="s">
        <v>1513</v>
      </c>
      <c r="AJ372" s="79" t="b">
        <v>0</v>
      </c>
      <c r="AK372" s="79">
        <v>4</v>
      </c>
      <c r="AL372" s="85" t="s">
        <v>1269</v>
      </c>
      <c r="AM372" s="79" t="s">
        <v>1532</v>
      </c>
      <c r="AN372" s="79" t="b">
        <v>0</v>
      </c>
      <c r="AO372" s="85" t="s">
        <v>1269</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12</v>
      </c>
      <c r="BC372" s="78" t="str">
        <f>REPLACE(INDEX(GroupVertices[Group],MATCH(Edges[[#This Row],[Vertex 2]],GroupVertices[Vertex],0)),1,1,"")</f>
        <v>12</v>
      </c>
      <c r="BD372" s="48"/>
      <c r="BE372" s="49"/>
      <c r="BF372" s="48"/>
      <c r="BG372" s="49"/>
      <c r="BH372" s="48"/>
      <c r="BI372" s="49"/>
      <c r="BJ372" s="48"/>
      <c r="BK372" s="49"/>
      <c r="BL372" s="48"/>
    </row>
    <row r="373" spans="1:64" ht="15">
      <c r="A373" s="64" t="s">
        <v>218</v>
      </c>
      <c r="B373" s="64" t="s">
        <v>483</v>
      </c>
      <c r="C373" s="65" t="s">
        <v>4635</v>
      </c>
      <c r="D373" s="66">
        <v>3</v>
      </c>
      <c r="E373" s="67" t="s">
        <v>132</v>
      </c>
      <c r="F373" s="68">
        <v>32</v>
      </c>
      <c r="G373" s="65"/>
      <c r="H373" s="69"/>
      <c r="I373" s="70"/>
      <c r="J373" s="70"/>
      <c r="K373" s="34" t="s">
        <v>65</v>
      </c>
      <c r="L373" s="77">
        <v>373</v>
      </c>
      <c r="M373" s="77"/>
      <c r="N373" s="72"/>
      <c r="O373" s="79" t="s">
        <v>485</v>
      </c>
      <c r="P373" s="81">
        <v>43486.3758912037</v>
      </c>
      <c r="Q373" s="79" t="s">
        <v>493</v>
      </c>
      <c r="R373" s="83" t="s">
        <v>656</v>
      </c>
      <c r="S373" s="79" t="s">
        <v>709</v>
      </c>
      <c r="T373" s="79" t="s">
        <v>738</v>
      </c>
      <c r="U373" s="79"/>
      <c r="V373" s="83" t="s">
        <v>856</v>
      </c>
      <c r="W373" s="81">
        <v>43486.3758912037</v>
      </c>
      <c r="X373" s="83" t="s">
        <v>1022</v>
      </c>
      <c r="Y373" s="79"/>
      <c r="Z373" s="79"/>
      <c r="AA373" s="85" t="s">
        <v>1270</v>
      </c>
      <c r="AB373" s="79"/>
      <c r="AC373" s="79" t="b">
        <v>0</v>
      </c>
      <c r="AD373" s="79">
        <v>1</v>
      </c>
      <c r="AE373" s="85" t="s">
        <v>1513</v>
      </c>
      <c r="AF373" s="79" t="b">
        <v>0</v>
      </c>
      <c r="AG373" s="79" t="s">
        <v>1517</v>
      </c>
      <c r="AH373" s="79"/>
      <c r="AI373" s="85" t="s">
        <v>1513</v>
      </c>
      <c r="AJ373" s="79" t="b">
        <v>0</v>
      </c>
      <c r="AK373" s="79">
        <v>2</v>
      </c>
      <c r="AL373" s="85" t="s">
        <v>1513</v>
      </c>
      <c r="AM373" s="79" t="s">
        <v>1530</v>
      </c>
      <c r="AN373" s="79" t="b">
        <v>0</v>
      </c>
      <c r="AO373" s="85" t="s">
        <v>1270</v>
      </c>
      <c r="AP373" s="79" t="s">
        <v>1550</v>
      </c>
      <c r="AQ373" s="79">
        <v>0</v>
      </c>
      <c r="AR373" s="79">
        <v>0</v>
      </c>
      <c r="AS373" s="79"/>
      <c r="AT373" s="79"/>
      <c r="AU373" s="79"/>
      <c r="AV373" s="79"/>
      <c r="AW373" s="79"/>
      <c r="AX373" s="79"/>
      <c r="AY373" s="79"/>
      <c r="AZ373" s="79"/>
      <c r="BA373">
        <v>1</v>
      </c>
      <c r="BB373" s="78" t="str">
        <f>REPLACE(INDEX(GroupVertices[Group],MATCH(Edges[[#This Row],[Vertex 1]],GroupVertices[Vertex],0)),1,1,"")</f>
        <v>15</v>
      </c>
      <c r="BC373" s="78" t="str">
        <f>REPLACE(INDEX(GroupVertices[Group],MATCH(Edges[[#This Row],[Vertex 2]],GroupVertices[Vertex],0)),1,1,"")</f>
        <v>15</v>
      </c>
      <c r="BD373" s="48">
        <v>0</v>
      </c>
      <c r="BE373" s="49">
        <v>0</v>
      </c>
      <c r="BF373" s="48">
        <v>0</v>
      </c>
      <c r="BG373" s="49">
        <v>0</v>
      </c>
      <c r="BH373" s="48">
        <v>0</v>
      </c>
      <c r="BI373" s="49">
        <v>0</v>
      </c>
      <c r="BJ373" s="48">
        <v>27</v>
      </c>
      <c r="BK373" s="49">
        <v>100</v>
      </c>
      <c r="BL373" s="48">
        <v>27</v>
      </c>
    </row>
    <row r="374" spans="1:64" ht="15">
      <c r="A374" s="64" t="s">
        <v>408</v>
      </c>
      <c r="B374" s="64" t="s">
        <v>483</v>
      </c>
      <c r="C374" s="65" t="s">
        <v>4635</v>
      </c>
      <c r="D374" s="66">
        <v>3</v>
      </c>
      <c r="E374" s="67" t="s">
        <v>132</v>
      </c>
      <c r="F374" s="68">
        <v>32</v>
      </c>
      <c r="G374" s="65"/>
      <c r="H374" s="69"/>
      <c r="I374" s="70"/>
      <c r="J374" s="70"/>
      <c r="K374" s="34" t="s">
        <v>65</v>
      </c>
      <c r="L374" s="77">
        <v>374</v>
      </c>
      <c r="M374" s="77"/>
      <c r="N374" s="72"/>
      <c r="O374" s="79" t="s">
        <v>485</v>
      </c>
      <c r="P374" s="81">
        <v>43487.85921296296</v>
      </c>
      <c r="Q374" s="79" t="s">
        <v>641</v>
      </c>
      <c r="R374" s="79"/>
      <c r="S374" s="79"/>
      <c r="T374" s="79" t="s">
        <v>738</v>
      </c>
      <c r="U374" s="79"/>
      <c r="V374" s="83" t="s">
        <v>1012</v>
      </c>
      <c r="W374" s="81">
        <v>43487.85921296296</v>
      </c>
      <c r="X374" s="83" t="s">
        <v>1251</v>
      </c>
      <c r="Y374" s="79"/>
      <c r="Z374" s="79"/>
      <c r="AA374" s="85" t="s">
        <v>1499</v>
      </c>
      <c r="AB374" s="79"/>
      <c r="AC374" s="79" t="b">
        <v>0</v>
      </c>
      <c r="AD374" s="79">
        <v>0</v>
      </c>
      <c r="AE374" s="85" t="s">
        <v>1513</v>
      </c>
      <c r="AF374" s="79" t="b">
        <v>0</v>
      </c>
      <c r="AG374" s="79" t="s">
        <v>1517</v>
      </c>
      <c r="AH374" s="79"/>
      <c r="AI374" s="85" t="s">
        <v>1513</v>
      </c>
      <c r="AJ374" s="79" t="b">
        <v>0</v>
      </c>
      <c r="AK374" s="79">
        <v>2</v>
      </c>
      <c r="AL374" s="85" t="s">
        <v>1270</v>
      </c>
      <c r="AM374" s="79" t="s">
        <v>1529</v>
      </c>
      <c r="AN374" s="79" t="b">
        <v>0</v>
      </c>
      <c r="AO374" s="85" t="s">
        <v>1270</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15</v>
      </c>
      <c r="BC374" s="78" t="str">
        <f>REPLACE(INDEX(GroupVertices[Group],MATCH(Edges[[#This Row],[Vertex 2]],GroupVertices[Vertex],0)),1,1,"")</f>
        <v>15</v>
      </c>
      <c r="BD374" s="48"/>
      <c r="BE374" s="49"/>
      <c r="BF374" s="48"/>
      <c r="BG374" s="49"/>
      <c r="BH374" s="48"/>
      <c r="BI374" s="49"/>
      <c r="BJ374" s="48"/>
      <c r="BK374" s="49"/>
      <c r="BL374" s="48"/>
    </row>
    <row r="375" spans="1:64" ht="15">
      <c r="A375" s="64" t="s">
        <v>408</v>
      </c>
      <c r="B375" s="64" t="s">
        <v>218</v>
      </c>
      <c r="C375" s="65" t="s">
        <v>4635</v>
      </c>
      <c r="D375" s="66">
        <v>3</v>
      </c>
      <c r="E375" s="67" t="s">
        <v>132</v>
      </c>
      <c r="F375" s="68">
        <v>32</v>
      </c>
      <c r="G375" s="65"/>
      <c r="H375" s="69"/>
      <c r="I375" s="70"/>
      <c r="J375" s="70"/>
      <c r="K375" s="34" t="s">
        <v>65</v>
      </c>
      <c r="L375" s="77">
        <v>375</v>
      </c>
      <c r="M375" s="77"/>
      <c r="N375" s="72"/>
      <c r="O375" s="79" t="s">
        <v>485</v>
      </c>
      <c r="P375" s="81">
        <v>43487.85921296296</v>
      </c>
      <c r="Q375" s="79" t="s">
        <v>641</v>
      </c>
      <c r="R375" s="79"/>
      <c r="S375" s="79"/>
      <c r="T375" s="79" t="s">
        <v>738</v>
      </c>
      <c r="U375" s="79"/>
      <c r="V375" s="83" t="s">
        <v>1012</v>
      </c>
      <c r="W375" s="81">
        <v>43487.85921296296</v>
      </c>
      <c r="X375" s="83" t="s">
        <v>1251</v>
      </c>
      <c r="Y375" s="79"/>
      <c r="Z375" s="79"/>
      <c r="AA375" s="85" t="s">
        <v>1499</v>
      </c>
      <c r="AB375" s="79"/>
      <c r="AC375" s="79" t="b">
        <v>0</v>
      </c>
      <c r="AD375" s="79">
        <v>0</v>
      </c>
      <c r="AE375" s="85" t="s">
        <v>1513</v>
      </c>
      <c r="AF375" s="79" t="b">
        <v>0</v>
      </c>
      <c r="AG375" s="79" t="s">
        <v>1517</v>
      </c>
      <c r="AH375" s="79"/>
      <c r="AI375" s="85" t="s">
        <v>1513</v>
      </c>
      <c r="AJ375" s="79" t="b">
        <v>0</v>
      </c>
      <c r="AK375" s="79">
        <v>2</v>
      </c>
      <c r="AL375" s="85" t="s">
        <v>1270</v>
      </c>
      <c r="AM375" s="79" t="s">
        <v>1529</v>
      </c>
      <c r="AN375" s="79" t="b">
        <v>0</v>
      </c>
      <c r="AO375" s="85" t="s">
        <v>1270</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15</v>
      </c>
      <c r="BC375" s="78" t="str">
        <f>REPLACE(INDEX(GroupVertices[Group],MATCH(Edges[[#This Row],[Vertex 2]],GroupVertices[Vertex],0)),1,1,"")</f>
        <v>15</v>
      </c>
      <c r="BD375" s="48">
        <v>0</v>
      </c>
      <c r="BE375" s="49">
        <v>0</v>
      </c>
      <c r="BF375" s="48">
        <v>0</v>
      </c>
      <c r="BG375" s="49">
        <v>0</v>
      </c>
      <c r="BH375" s="48">
        <v>0</v>
      </c>
      <c r="BI375" s="49">
        <v>0</v>
      </c>
      <c r="BJ375" s="48">
        <v>20</v>
      </c>
      <c r="BK375" s="49">
        <v>100</v>
      </c>
      <c r="BL375" s="48">
        <v>20</v>
      </c>
    </row>
    <row r="376" spans="1:64" ht="15">
      <c r="A376" s="64" t="s">
        <v>307</v>
      </c>
      <c r="B376" s="64" t="s">
        <v>484</v>
      </c>
      <c r="C376" s="65" t="s">
        <v>4635</v>
      </c>
      <c r="D376" s="66">
        <v>3</v>
      </c>
      <c r="E376" s="67" t="s">
        <v>132</v>
      </c>
      <c r="F376" s="68">
        <v>32</v>
      </c>
      <c r="G376" s="65"/>
      <c r="H376" s="69"/>
      <c r="I376" s="70"/>
      <c r="J376" s="70"/>
      <c r="K376" s="34" t="s">
        <v>65</v>
      </c>
      <c r="L376" s="77">
        <v>376</v>
      </c>
      <c r="M376" s="77"/>
      <c r="N376" s="72"/>
      <c r="O376" s="79" t="s">
        <v>485</v>
      </c>
      <c r="P376" s="81">
        <v>43485.355266203704</v>
      </c>
      <c r="Q376" s="79" t="s">
        <v>642</v>
      </c>
      <c r="R376" s="79"/>
      <c r="S376" s="79"/>
      <c r="T376" s="79" t="s">
        <v>803</v>
      </c>
      <c r="U376" s="83" t="s">
        <v>847</v>
      </c>
      <c r="V376" s="83" t="s">
        <v>847</v>
      </c>
      <c r="W376" s="81">
        <v>43485.355266203704</v>
      </c>
      <c r="X376" s="83" t="s">
        <v>1252</v>
      </c>
      <c r="Y376" s="79"/>
      <c r="Z376" s="79"/>
      <c r="AA376" s="85" t="s">
        <v>1500</v>
      </c>
      <c r="AB376" s="79"/>
      <c r="AC376" s="79" t="b">
        <v>0</v>
      </c>
      <c r="AD376" s="79">
        <v>19</v>
      </c>
      <c r="AE376" s="85" t="s">
        <v>1513</v>
      </c>
      <c r="AF376" s="79" t="b">
        <v>0</v>
      </c>
      <c r="AG376" s="79" t="s">
        <v>1517</v>
      </c>
      <c r="AH376" s="79"/>
      <c r="AI376" s="85" t="s">
        <v>1513</v>
      </c>
      <c r="AJ376" s="79" t="b">
        <v>0</v>
      </c>
      <c r="AK376" s="79">
        <v>10</v>
      </c>
      <c r="AL376" s="85" t="s">
        <v>1513</v>
      </c>
      <c r="AM376" s="79" t="s">
        <v>1534</v>
      </c>
      <c r="AN376" s="79" t="b">
        <v>0</v>
      </c>
      <c r="AO376" s="85" t="s">
        <v>1500</v>
      </c>
      <c r="AP376" s="79" t="s">
        <v>1550</v>
      </c>
      <c r="AQ376" s="79">
        <v>0</v>
      </c>
      <c r="AR376" s="79">
        <v>0</v>
      </c>
      <c r="AS376" s="79" t="s">
        <v>1554</v>
      </c>
      <c r="AT376" s="79" t="s">
        <v>1556</v>
      </c>
      <c r="AU376" s="79" t="s">
        <v>1558</v>
      </c>
      <c r="AV376" s="79" t="s">
        <v>1562</v>
      </c>
      <c r="AW376" s="79" t="s">
        <v>1566</v>
      </c>
      <c r="AX376" s="79" t="s">
        <v>1569</v>
      </c>
      <c r="AY376" s="79" t="s">
        <v>1570</v>
      </c>
      <c r="AZ376" s="83" t="s">
        <v>1575</v>
      </c>
      <c r="BA376">
        <v>1</v>
      </c>
      <c r="BB376" s="78" t="str">
        <f>REPLACE(INDEX(GroupVertices[Group],MATCH(Edges[[#This Row],[Vertex 1]],GroupVertices[Vertex],0)),1,1,"")</f>
        <v>5</v>
      </c>
      <c r="BC376" s="78" t="str">
        <f>REPLACE(INDEX(GroupVertices[Group],MATCH(Edges[[#This Row],[Vertex 2]],GroupVertices[Vertex],0)),1,1,"")</f>
        <v>5</v>
      </c>
      <c r="BD376" s="48">
        <v>3</v>
      </c>
      <c r="BE376" s="49">
        <v>16.666666666666668</v>
      </c>
      <c r="BF376" s="48">
        <v>0</v>
      </c>
      <c r="BG376" s="49">
        <v>0</v>
      </c>
      <c r="BH376" s="48">
        <v>0</v>
      </c>
      <c r="BI376" s="49">
        <v>0</v>
      </c>
      <c r="BJ376" s="48">
        <v>15</v>
      </c>
      <c r="BK376" s="49">
        <v>83.33333333333333</v>
      </c>
      <c r="BL376" s="48">
        <v>18</v>
      </c>
    </row>
    <row r="377" spans="1:64" ht="15">
      <c r="A377" s="64" t="s">
        <v>409</v>
      </c>
      <c r="B377" s="64" t="s">
        <v>484</v>
      </c>
      <c r="C377" s="65" t="s">
        <v>4635</v>
      </c>
      <c r="D377" s="66">
        <v>3</v>
      </c>
      <c r="E377" s="67" t="s">
        <v>132</v>
      </c>
      <c r="F377" s="68">
        <v>32</v>
      </c>
      <c r="G377" s="65"/>
      <c r="H377" s="69"/>
      <c r="I377" s="70"/>
      <c r="J377" s="70"/>
      <c r="K377" s="34" t="s">
        <v>65</v>
      </c>
      <c r="L377" s="77">
        <v>377</v>
      </c>
      <c r="M377" s="77"/>
      <c r="N377" s="72"/>
      <c r="O377" s="79" t="s">
        <v>485</v>
      </c>
      <c r="P377" s="81">
        <v>43487.86892361111</v>
      </c>
      <c r="Q377" s="79" t="s">
        <v>643</v>
      </c>
      <c r="R377" s="79"/>
      <c r="S377" s="79"/>
      <c r="T377" s="79" t="s">
        <v>804</v>
      </c>
      <c r="U377" s="79"/>
      <c r="V377" s="83" t="s">
        <v>1013</v>
      </c>
      <c r="W377" s="81">
        <v>43487.86892361111</v>
      </c>
      <c r="X377" s="83" t="s">
        <v>1253</v>
      </c>
      <c r="Y377" s="79"/>
      <c r="Z377" s="79"/>
      <c r="AA377" s="85" t="s">
        <v>1501</v>
      </c>
      <c r="AB377" s="79"/>
      <c r="AC377" s="79" t="b">
        <v>0</v>
      </c>
      <c r="AD377" s="79">
        <v>0</v>
      </c>
      <c r="AE377" s="85" t="s">
        <v>1513</v>
      </c>
      <c r="AF377" s="79" t="b">
        <v>0</v>
      </c>
      <c r="AG377" s="79" t="s">
        <v>1517</v>
      </c>
      <c r="AH377" s="79"/>
      <c r="AI377" s="85" t="s">
        <v>1513</v>
      </c>
      <c r="AJ377" s="79" t="b">
        <v>0</v>
      </c>
      <c r="AK377" s="79">
        <v>10</v>
      </c>
      <c r="AL377" s="85" t="s">
        <v>1500</v>
      </c>
      <c r="AM377" s="79" t="s">
        <v>1530</v>
      </c>
      <c r="AN377" s="79" t="b">
        <v>0</v>
      </c>
      <c r="AO377" s="85" t="s">
        <v>1500</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5</v>
      </c>
      <c r="BC377" s="78" t="str">
        <f>REPLACE(INDEX(GroupVertices[Group],MATCH(Edges[[#This Row],[Vertex 2]],GroupVertices[Vertex],0)),1,1,"")</f>
        <v>5</v>
      </c>
      <c r="BD377" s="48"/>
      <c r="BE377" s="49"/>
      <c r="BF377" s="48"/>
      <c r="BG377" s="49"/>
      <c r="BH377" s="48"/>
      <c r="BI377" s="49"/>
      <c r="BJ377" s="48"/>
      <c r="BK377" s="49"/>
      <c r="BL377" s="48"/>
    </row>
    <row r="378" spans="1:64" ht="15">
      <c r="A378" s="64" t="s">
        <v>307</v>
      </c>
      <c r="B378" s="64" t="s">
        <v>479</v>
      </c>
      <c r="C378" s="65" t="s">
        <v>4635</v>
      </c>
      <c r="D378" s="66">
        <v>3</v>
      </c>
      <c r="E378" s="67" t="s">
        <v>132</v>
      </c>
      <c r="F378" s="68">
        <v>32</v>
      </c>
      <c r="G378" s="65"/>
      <c r="H378" s="69"/>
      <c r="I378" s="70"/>
      <c r="J378" s="70"/>
      <c r="K378" s="34" t="s">
        <v>65</v>
      </c>
      <c r="L378" s="77">
        <v>378</v>
      </c>
      <c r="M378" s="77"/>
      <c r="N378" s="72"/>
      <c r="O378" s="79" t="s">
        <v>485</v>
      </c>
      <c r="P378" s="81">
        <v>43485.355266203704</v>
      </c>
      <c r="Q378" s="79" t="s">
        <v>642</v>
      </c>
      <c r="R378" s="79"/>
      <c r="S378" s="79"/>
      <c r="T378" s="79" t="s">
        <v>803</v>
      </c>
      <c r="U378" s="83" t="s">
        <v>847</v>
      </c>
      <c r="V378" s="83" t="s">
        <v>847</v>
      </c>
      <c r="W378" s="81">
        <v>43485.355266203704</v>
      </c>
      <c r="X378" s="83" t="s">
        <v>1252</v>
      </c>
      <c r="Y378" s="79"/>
      <c r="Z378" s="79"/>
      <c r="AA378" s="85" t="s">
        <v>1500</v>
      </c>
      <c r="AB378" s="79"/>
      <c r="AC378" s="79" t="b">
        <v>0</v>
      </c>
      <c r="AD378" s="79">
        <v>19</v>
      </c>
      <c r="AE378" s="85" t="s">
        <v>1513</v>
      </c>
      <c r="AF378" s="79" t="b">
        <v>0</v>
      </c>
      <c r="AG378" s="79" t="s">
        <v>1517</v>
      </c>
      <c r="AH378" s="79"/>
      <c r="AI378" s="85" t="s">
        <v>1513</v>
      </c>
      <c r="AJ378" s="79" t="b">
        <v>0</v>
      </c>
      <c r="AK378" s="79">
        <v>10</v>
      </c>
      <c r="AL378" s="85" t="s">
        <v>1513</v>
      </c>
      <c r="AM378" s="79" t="s">
        <v>1534</v>
      </c>
      <c r="AN378" s="79" t="b">
        <v>0</v>
      </c>
      <c r="AO378" s="85" t="s">
        <v>1500</v>
      </c>
      <c r="AP378" s="79" t="s">
        <v>1550</v>
      </c>
      <c r="AQ378" s="79">
        <v>0</v>
      </c>
      <c r="AR378" s="79">
        <v>0</v>
      </c>
      <c r="AS378" s="79" t="s">
        <v>1554</v>
      </c>
      <c r="AT378" s="79" t="s">
        <v>1556</v>
      </c>
      <c r="AU378" s="79" t="s">
        <v>1558</v>
      </c>
      <c r="AV378" s="79" t="s">
        <v>1562</v>
      </c>
      <c r="AW378" s="79" t="s">
        <v>1566</v>
      </c>
      <c r="AX378" s="79" t="s">
        <v>1569</v>
      </c>
      <c r="AY378" s="79" t="s">
        <v>1570</v>
      </c>
      <c r="AZ378" s="83" t="s">
        <v>1575</v>
      </c>
      <c r="BA378">
        <v>1</v>
      </c>
      <c r="BB378" s="78" t="str">
        <f>REPLACE(INDEX(GroupVertices[Group],MATCH(Edges[[#This Row],[Vertex 1]],GroupVertices[Vertex],0)),1,1,"")</f>
        <v>5</v>
      </c>
      <c r="BC378" s="78" t="str">
        <f>REPLACE(INDEX(GroupVertices[Group],MATCH(Edges[[#This Row],[Vertex 2]],GroupVertices[Vertex],0)),1,1,"")</f>
        <v>5</v>
      </c>
      <c r="BD378" s="48"/>
      <c r="BE378" s="49"/>
      <c r="BF378" s="48"/>
      <c r="BG378" s="49"/>
      <c r="BH378" s="48"/>
      <c r="BI378" s="49"/>
      <c r="BJ378" s="48"/>
      <c r="BK378" s="49"/>
      <c r="BL378" s="48"/>
    </row>
    <row r="379" spans="1:64" ht="15">
      <c r="A379" s="64" t="s">
        <v>409</v>
      </c>
      <c r="B379" s="64" t="s">
        <v>479</v>
      </c>
      <c r="C379" s="65" t="s">
        <v>4635</v>
      </c>
      <c r="D379" s="66">
        <v>3</v>
      </c>
      <c r="E379" s="67" t="s">
        <v>132</v>
      </c>
      <c r="F379" s="68">
        <v>32</v>
      </c>
      <c r="G379" s="65"/>
      <c r="H379" s="69"/>
      <c r="I379" s="70"/>
      <c r="J379" s="70"/>
      <c r="K379" s="34" t="s">
        <v>65</v>
      </c>
      <c r="L379" s="77">
        <v>379</v>
      </c>
      <c r="M379" s="77"/>
      <c r="N379" s="72"/>
      <c r="O379" s="79" t="s">
        <v>485</v>
      </c>
      <c r="P379" s="81">
        <v>43487.86892361111</v>
      </c>
      <c r="Q379" s="79" t="s">
        <v>643</v>
      </c>
      <c r="R379" s="79"/>
      <c r="S379" s="79"/>
      <c r="T379" s="79" t="s">
        <v>804</v>
      </c>
      <c r="U379" s="79"/>
      <c r="V379" s="83" t="s">
        <v>1013</v>
      </c>
      <c r="W379" s="81">
        <v>43487.86892361111</v>
      </c>
      <c r="X379" s="83" t="s">
        <v>1253</v>
      </c>
      <c r="Y379" s="79"/>
      <c r="Z379" s="79"/>
      <c r="AA379" s="85" t="s">
        <v>1501</v>
      </c>
      <c r="AB379" s="79"/>
      <c r="AC379" s="79" t="b">
        <v>0</v>
      </c>
      <c r="AD379" s="79">
        <v>0</v>
      </c>
      <c r="AE379" s="85" t="s">
        <v>1513</v>
      </c>
      <c r="AF379" s="79" t="b">
        <v>0</v>
      </c>
      <c r="AG379" s="79" t="s">
        <v>1517</v>
      </c>
      <c r="AH379" s="79"/>
      <c r="AI379" s="85" t="s">
        <v>1513</v>
      </c>
      <c r="AJ379" s="79" t="b">
        <v>0</v>
      </c>
      <c r="AK379" s="79">
        <v>10</v>
      </c>
      <c r="AL379" s="85" t="s">
        <v>1500</v>
      </c>
      <c r="AM379" s="79" t="s">
        <v>1530</v>
      </c>
      <c r="AN379" s="79" t="b">
        <v>0</v>
      </c>
      <c r="AO379" s="85" t="s">
        <v>1500</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5</v>
      </c>
      <c r="BC379" s="78" t="str">
        <f>REPLACE(INDEX(GroupVertices[Group],MATCH(Edges[[#This Row],[Vertex 2]],GroupVertices[Vertex],0)),1,1,"")</f>
        <v>5</v>
      </c>
      <c r="BD379" s="48"/>
      <c r="BE379" s="49"/>
      <c r="BF379" s="48"/>
      <c r="BG379" s="49"/>
      <c r="BH379" s="48"/>
      <c r="BI379" s="49"/>
      <c r="BJ379" s="48"/>
      <c r="BK379" s="49"/>
      <c r="BL379" s="48"/>
    </row>
    <row r="380" spans="1:64" ht="15">
      <c r="A380" s="64" t="s">
        <v>409</v>
      </c>
      <c r="B380" s="64" t="s">
        <v>307</v>
      </c>
      <c r="C380" s="65" t="s">
        <v>4635</v>
      </c>
      <c r="D380" s="66">
        <v>3</v>
      </c>
      <c r="E380" s="67" t="s">
        <v>132</v>
      </c>
      <c r="F380" s="68">
        <v>32</v>
      </c>
      <c r="G380" s="65"/>
      <c r="H380" s="69"/>
      <c r="I380" s="70"/>
      <c r="J380" s="70"/>
      <c r="K380" s="34" t="s">
        <v>65</v>
      </c>
      <c r="L380" s="77">
        <v>380</v>
      </c>
      <c r="M380" s="77"/>
      <c r="N380" s="72"/>
      <c r="O380" s="79" t="s">
        <v>485</v>
      </c>
      <c r="P380" s="81">
        <v>43487.86892361111</v>
      </c>
      <c r="Q380" s="79" t="s">
        <v>643</v>
      </c>
      <c r="R380" s="79"/>
      <c r="S380" s="79"/>
      <c r="T380" s="79" t="s">
        <v>804</v>
      </c>
      <c r="U380" s="79"/>
      <c r="V380" s="83" t="s">
        <v>1013</v>
      </c>
      <c r="W380" s="81">
        <v>43487.86892361111</v>
      </c>
      <c r="X380" s="83" t="s">
        <v>1253</v>
      </c>
      <c r="Y380" s="79"/>
      <c r="Z380" s="79"/>
      <c r="AA380" s="85" t="s">
        <v>1501</v>
      </c>
      <c r="AB380" s="79"/>
      <c r="AC380" s="79" t="b">
        <v>0</v>
      </c>
      <c r="AD380" s="79">
        <v>0</v>
      </c>
      <c r="AE380" s="85" t="s">
        <v>1513</v>
      </c>
      <c r="AF380" s="79" t="b">
        <v>0</v>
      </c>
      <c r="AG380" s="79" t="s">
        <v>1517</v>
      </c>
      <c r="AH380" s="79"/>
      <c r="AI380" s="85" t="s">
        <v>1513</v>
      </c>
      <c r="AJ380" s="79" t="b">
        <v>0</v>
      </c>
      <c r="AK380" s="79">
        <v>10</v>
      </c>
      <c r="AL380" s="85" t="s">
        <v>1500</v>
      </c>
      <c r="AM380" s="79" t="s">
        <v>1530</v>
      </c>
      <c r="AN380" s="79" t="b">
        <v>0</v>
      </c>
      <c r="AO380" s="85" t="s">
        <v>1500</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5</v>
      </c>
      <c r="BC380" s="78" t="str">
        <f>REPLACE(INDEX(GroupVertices[Group],MATCH(Edges[[#This Row],[Vertex 2]],GroupVertices[Vertex],0)),1,1,"")</f>
        <v>5</v>
      </c>
      <c r="BD380" s="48">
        <v>3</v>
      </c>
      <c r="BE380" s="49">
        <v>15.789473684210526</v>
      </c>
      <c r="BF380" s="48">
        <v>0</v>
      </c>
      <c r="BG380" s="49">
        <v>0</v>
      </c>
      <c r="BH380" s="48">
        <v>0</v>
      </c>
      <c r="BI380" s="49">
        <v>0</v>
      </c>
      <c r="BJ380" s="48">
        <v>16</v>
      </c>
      <c r="BK380" s="49">
        <v>84.21052631578948</v>
      </c>
      <c r="BL380" s="48">
        <v>19</v>
      </c>
    </row>
    <row r="381" spans="1:64" ht="15">
      <c r="A381" s="64" t="s">
        <v>410</v>
      </c>
      <c r="B381" s="64" t="s">
        <v>410</v>
      </c>
      <c r="C381" s="65" t="s">
        <v>4638</v>
      </c>
      <c r="D381" s="66">
        <v>10</v>
      </c>
      <c r="E381" s="67" t="s">
        <v>136</v>
      </c>
      <c r="F381" s="68">
        <v>6</v>
      </c>
      <c r="G381" s="65"/>
      <c r="H381" s="69"/>
      <c r="I381" s="70"/>
      <c r="J381" s="70"/>
      <c r="K381" s="34" t="s">
        <v>65</v>
      </c>
      <c r="L381" s="77">
        <v>381</v>
      </c>
      <c r="M381" s="77"/>
      <c r="N381" s="72"/>
      <c r="O381" s="79" t="s">
        <v>176</v>
      </c>
      <c r="P381" s="81">
        <v>43487.06454861111</v>
      </c>
      <c r="Q381" s="79" t="s">
        <v>644</v>
      </c>
      <c r="R381" s="79"/>
      <c r="S381" s="79"/>
      <c r="T381" s="79" t="s">
        <v>797</v>
      </c>
      <c r="U381" s="83" t="s">
        <v>843</v>
      </c>
      <c r="V381" s="83" t="s">
        <v>843</v>
      </c>
      <c r="W381" s="81">
        <v>43487.06454861111</v>
      </c>
      <c r="X381" s="83" t="s">
        <v>1254</v>
      </c>
      <c r="Y381" s="79"/>
      <c r="Z381" s="79"/>
      <c r="AA381" s="85" t="s">
        <v>1502</v>
      </c>
      <c r="AB381" s="79"/>
      <c r="AC381" s="79" t="b">
        <v>0</v>
      </c>
      <c r="AD381" s="79">
        <v>24</v>
      </c>
      <c r="AE381" s="85" t="s">
        <v>1513</v>
      </c>
      <c r="AF381" s="79" t="b">
        <v>0</v>
      </c>
      <c r="AG381" s="79" t="s">
        <v>1517</v>
      </c>
      <c r="AH381" s="79"/>
      <c r="AI381" s="85" t="s">
        <v>1513</v>
      </c>
      <c r="AJ381" s="79" t="b">
        <v>0</v>
      </c>
      <c r="AK381" s="79">
        <v>10</v>
      </c>
      <c r="AL381" s="85" t="s">
        <v>1513</v>
      </c>
      <c r="AM381" s="79" t="s">
        <v>1533</v>
      </c>
      <c r="AN381" s="79" t="b">
        <v>0</v>
      </c>
      <c r="AO381" s="85" t="s">
        <v>1502</v>
      </c>
      <c r="AP381" s="79" t="s">
        <v>1550</v>
      </c>
      <c r="AQ381" s="79">
        <v>0</v>
      </c>
      <c r="AR381" s="79">
        <v>0</v>
      </c>
      <c r="AS381" s="79"/>
      <c r="AT381" s="79"/>
      <c r="AU381" s="79"/>
      <c r="AV381" s="79"/>
      <c r="AW381" s="79"/>
      <c r="AX381" s="79"/>
      <c r="AY381" s="79"/>
      <c r="AZ381" s="79"/>
      <c r="BA381">
        <v>9</v>
      </c>
      <c r="BB381" s="78" t="str">
        <f>REPLACE(INDEX(GroupVertices[Group],MATCH(Edges[[#This Row],[Vertex 1]],GroupVertices[Vertex],0)),1,1,"")</f>
        <v>1</v>
      </c>
      <c r="BC381" s="78" t="str">
        <f>REPLACE(INDEX(GroupVertices[Group],MATCH(Edges[[#This Row],[Vertex 2]],GroupVertices[Vertex],0)),1,1,"")</f>
        <v>1</v>
      </c>
      <c r="BD381" s="48">
        <v>1</v>
      </c>
      <c r="BE381" s="49">
        <v>3.3333333333333335</v>
      </c>
      <c r="BF381" s="48">
        <v>0</v>
      </c>
      <c r="BG381" s="49">
        <v>0</v>
      </c>
      <c r="BH381" s="48">
        <v>0</v>
      </c>
      <c r="BI381" s="49">
        <v>0</v>
      </c>
      <c r="BJ381" s="48">
        <v>29</v>
      </c>
      <c r="BK381" s="49">
        <v>96.66666666666667</v>
      </c>
      <c r="BL381" s="48">
        <v>30</v>
      </c>
    </row>
    <row r="382" spans="1:64" ht="15">
      <c r="A382" s="64" t="s">
        <v>410</v>
      </c>
      <c r="B382" s="64" t="s">
        <v>410</v>
      </c>
      <c r="C382" s="65" t="s">
        <v>4638</v>
      </c>
      <c r="D382" s="66">
        <v>10</v>
      </c>
      <c r="E382" s="67" t="s">
        <v>136</v>
      </c>
      <c r="F382" s="68">
        <v>6</v>
      </c>
      <c r="G382" s="65"/>
      <c r="H382" s="69"/>
      <c r="I382" s="70"/>
      <c r="J382" s="70"/>
      <c r="K382" s="34" t="s">
        <v>65</v>
      </c>
      <c r="L382" s="77">
        <v>382</v>
      </c>
      <c r="M382" s="77"/>
      <c r="N382" s="72"/>
      <c r="O382" s="79" t="s">
        <v>176</v>
      </c>
      <c r="P382" s="81">
        <v>43485.48173611111</v>
      </c>
      <c r="Q382" s="79" t="s">
        <v>645</v>
      </c>
      <c r="R382" s="79"/>
      <c r="S382" s="79"/>
      <c r="T382" s="79" t="s">
        <v>741</v>
      </c>
      <c r="U382" s="83" t="s">
        <v>848</v>
      </c>
      <c r="V382" s="83" t="s">
        <v>848</v>
      </c>
      <c r="W382" s="81">
        <v>43485.48173611111</v>
      </c>
      <c r="X382" s="83" t="s">
        <v>1255</v>
      </c>
      <c r="Y382" s="79"/>
      <c r="Z382" s="79"/>
      <c r="AA382" s="85" t="s">
        <v>1503</v>
      </c>
      <c r="AB382" s="79"/>
      <c r="AC382" s="79" t="b">
        <v>0</v>
      </c>
      <c r="AD382" s="79">
        <v>25</v>
      </c>
      <c r="AE382" s="85" t="s">
        <v>1513</v>
      </c>
      <c r="AF382" s="79" t="b">
        <v>0</v>
      </c>
      <c r="AG382" s="79" t="s">
        <v>1517</v>
      </c>
      <c r="AH382" s="79"/>
      <c r="AI382" s="85" t="s">
        <v>1513</v>
      </c>
      <c r="AJ382" s="79" t="b">
        <v>0</v>
      </c>
      <c r="AK382" s="79">
        <v>8</v>
      </c>
      <c r="AL382" s="85" t="s">
        <v>1513</v>
      </c>
      <c r="AM382" s="79" t="s">
        <v>1533</v>
      </c>
      <c r="AN382" s="79" t="b">
        <v>0</v>
      </c>
      <c r="AO382" s="85" t="s">
        <v>1503</v>
      </c>
      <c r="AP382" s="79" t="s">
        <v>1550</v>
      </c>
      <c r="AQ382" s="79">
        <v>0</v>
      </c>
      <c r="AR382" s="79">
        <v>0</v>
      </c>
      <c r="AS382" s="79"/>
      <c r="AT382" s="79"/>
      <c r="AU382" s="79"/>
      <c r="AV382" s="79"/>
      <c r="AW382" s="79"/>
      <c r="AX382" s="79"/>
      <c r="AY382" s="79"/>
      <c r="AZ382" s="79"/>
      <c r="BA382">
        <v>9</v>
      </c>
      <c r="BB382" s="78" t="str">
        <f>REPLACE(INDEX(GroupVertices[Group],MATCH(Edges[[#This Row],[Vertex 1]],GroupVertices[Vertex],0)),1,1,"")</f>
        <v>1</v>
      </c>
      <c r="BC382" s="78" t="str">
        <f>REPLACE(INDEX(GroupVertices[Group],MATCH(Edges[[#This Row],[Vertex 2]],GroupVertices[Vertex],0)),1,1,"")</f>
        <v>1</v>
      </c>
      <c r="BD382" s="48">
        <v>2</v>
      </c>
      <c r="BE382" s="49">
        <v>3.9215686274509802</v>
      </c>
      <c r="BF382" s="48">
        <v>1</v>
      </c>
      <c r="BG382" s="49">
        <v>1.9607843137254901</v>
      </c>
      <c r="BH382" s="48">
        <v>0</v>
      </c>
      <c r="BI382" s="49">
        <v>0</v>
      </c>
      <c r="BJ382" s="48">
        <v>48</v>
      </c>
      <c r="BK382" s="49">
        <v>94.11764705882354</v>
      </c>
      <c r="BL382" s="48">
        <v>51</v>
      </c>
    </row>
    <row r="383" spans="1:64" ht="15">
      <c r="A383" s="64" t="s">
        <v>410</v>
      </c>
      <c r="B383" s="64" t="s">
        <v>410</v>
      </c>
      <c r="C383" s="65" t="s">
        <v>4638</v>
      </c>
      <c r="D383" s="66">
        <v>10</v>
      </c>
      <c r="E383" s="67" t="s">
        <v>136</v>
      </c>
      <c r="F383" s="68">
        <v>6</v>
      </c>
      <c r="G383" s="65"/>
      <c r="H383" s="69"/>
      <c r="I383" s="70"/>
      <c r="J383" s="70"/>
      <c r="K383" s="34" t="s">
        <v>65</v>
      </c>
      <c r="L383" s="77">
        <v>383</v>
      </c>
      <c r="M383" s="77"/>
      <c r="N383" s="72"/>
      <c r="O383" s="79" t="s">
        <v>176</v>
      </c>
      <c r="P383" s="81">
        <v>43485.47604166667</v>
      </c>
      <c r="Q383" s="79" t="s">
        <v>646</v>
      </c>
      <c r="R383" s="79"/>
      <c r="S383" s="79"/>
      <c r="T383" s="79" t="s">
        <v>805</v>
      </c>
      <c r="U383" s="79"/>
      <c r="V383" s="83" t="s">
        <v>1014</v>
      </c>
      <c r="W383" s="81">
        <v>43485.47604166667</v>
      </c>
      <c r="X383" s="83" t="s">
        <v>1256</v>
      </c>
      <c r="Y383" s="79"/>
      <c r="Z383" s="79"/>
      <c r="AA383" s="85" t="s">
        <v>1504</v>
      </c>
      <c r="AB383" s="79"/>
      <c r="AC383" s="79" t="b">
        <v>0</v>
      </c>
      <c r="AD383" s="79">
        <v>64</v>
      </c>
      <c r="AE383" s="85" t="s">
        <v>1513</v>
      </c>
      <c r="AF383" s="79" t="b">
        <v>0</v>
      </c>
      <c r="AG383" s="79" t="s">
        <v>1517</v>
      </c>
      <c r="AH383" s="79"/>
      <c r="AI383" s="85" t="s">
        <v>1513</v>
      </c>
      <c r="AJ383" s="79" t="b">
        <v>0</v>
      </c>
      <c r="AK383" s="79">
        <v>50</v>
      </c>
      <c r="AL383" s="85" t="s">
        <v>1513</v>
      </c>
      <c r="AM383" s="79" t="s">
        <v>1533</v>
      </c>
      <c r="AN383" s="79" t="b">
        <v>0</v>
      </c>
      <c r="AO383" s="85" t="s">
        <v>1504</v>
      </c>
      <c r="AP383" s="79" t="s">
        <v>1550</v>
      </c>
      <c r="AQ383" s="79">
        <v>0</v>
      </c>
      <c r="AR383" s="79">
        <v>0</v>
      </c>
      <c r="AS383" s="79"/>
      <c r="AT383" s="79"/>
      <c r="AU383" s="79"/>
      <c r="AV383" s="79"/>
      <c r="AW383" s="79"/>
      <c r="AX383" s="79"/>
      <c r="AY383" s="79"/>
      <c r="AZ383" s="79"/>
      <c r="BA383">
        <v>9</v>
      </c>
      <c r="BB383" s="78" t="str">
        <f>REPLACE(INDEX(GroupVertices[Group],MATCH(Edges[[#This Row],[Vertex 1]],GroupVertices[Vertex],0)),1,1,"")</f>
        <v>1</v>
      </c>
      <c r="BC383" s="78" t="str">
        <f>REPLACE(INDEX(GroupVertices[Group],MATCH(Edges[[#This Row],[Vertex 2]],GroupVertices[Vertex],0)),1,1,"")</f>
        <v>1</v>
      </c>
      <c r="BD383" s="48">
        <v>1</v>
      </c>
      <c r="BE383" s="49">
        <v>2.7027027027027026</v>
      </c>
      <c r="BF383" s="48">
        <v>0</v>
      </c>
      <c r="BG383" s="49">
        <v>0</v>
      </c>
      <c r="BH383" s="48">
        <v>0</v>
      </c>
      <c r="BI383" s="49">
        <v>0</v>
      </c>
      <c r="BJ383" s="48">
        <v>36</v>
      </c>
      <c r="BK383" s="49">
        <v>97.29729729729729</v>
      </c>
      <c r="BL383" s="48">
        <v>37</v>
      </c>
    </row>
    <row r="384" spans="1:64" ht="15">
      <c r="A384" s="64" t="s">
        <v>410</v>
      </c>
      <c r="B384" s="64" t="s">
        <v>410</v>
      </c>
      <c r="C384" s="65" t="s">
        <v>4638</v>
      </c>
      <c r="D384" s="66">
        <v>10</v>
      </c>
      <c r="E384" s="67" t="s">
        <v>136</v>
      </c>
      <c r="F384" s="68">
        <v>6</v>
      </c>
      <c r="G384" s="65"/>
      <c r="H384" s="69"/>
      <c r="I384" s="70"/>
      <c r="J384" s="70"/>
      <c r="K384" s="34" t="s">
        <v>65</v>
      </c>
      <c r="L384" s="77">
        <v>384</v>
      </c>
      <c r="M384" s="77"/>
      <c r="N384" s="72"/>
      <c r="O384" s="79" t="s">
        <v>176</v>
      </c>
      <c r="P384" s="81">
        <v>43485.4803125</v>
      </c>
      <c r="Q384" s="79" t="s">
        <v>647</v>
      </c>
      <c r="R384" s="79"/>
      <c r="S384" s="79"/>
      <c r="T384" s="79" t="s">
        <v>741</v>
      </c>
      <c r="U384" s="79"/>
      <c r="V384" s="83" t="s">
        <v>1014</v>
      </c>
      <c r="W384" s="81">
        <v>43485.4803125</v>
      </c>
      <c r="X384" s="83" t="s">
        <v>1257</v>
      </c>
      <c r="Y384" s="79"/>
      <c r="Z384" s="79"/>
      <c r="AA384" s="85" t="s">
        <v>1505</v>
      </c>
      <c r="AB384" s="79"/>
      <c r="AC384" s="79" t="b">
        <v>0</v>
      </c>
      <c r="AD384" s="79">
        <v>223</v>
      </c>
      <c r="AE384" s="85" t="s">
        <v>1513</v>
      </c>
      <c r="AF384" s="79" t="b">
        <v>0</v>
      </c>
      <c r="AG384" s="79" t="s">
        <v>1517</v>
      </c>
      <c r="AH384" s="79"/>
      <c r="AI384" s="85" t="s">
        <v>1513</v>
      </c>
      <c r="AJ384" s="79" t="b">
        <v>0</v>
      </c>
      <c r="AK384" s="79">
        <v>102</v>
      </c>
      <c r="AL384" s="85" t="s">
        <v>1513</v>
      </c>
      <c r="AM384" s="79" t="s">
        <v>1533</v>
      </c>
      <c r="AN384" s="79" t="b">
        <v>0</v>
      </c>
      <c r="AO384" s="85" t="s">
        <v>1505</v>
      </c>
      <c r="AP384" s="79" t="s">
        <v>1550</v>
      </c>
      <c r="AQ384" s="79">
        <v>0</v>
      </c>
      <c r="AR384" s="79">
        <v>0</v>
      </c>
      <c r="AS384" s="79"/>
      <c r="AT384" s="79"/>
      <c r="AU384" s="79"/>
      <c r="AV384" s="79"/>
      <c r="AW384" s="79"/>
      <c r="AX384" s="79"/>
      <c r="AY384" s="79"/>
      <c r="AZ384" s="79"/>
      <c r="BA384">
        <v>9</v>
      </c>
      <c r="BB384" s="78" t="str">
        <f>REPLACE(INDEX(GroupVertices[Group],MATCH(Edges[[#This Row],[Vertex 1]],GroupVertices[Vertex],0)),1,1,"")</f>
        <v>1</v>
      </c>
      <c r="BC384" s="78" t="str">
        <f>REPLACE(INDEX(GroupVertices[Group],MATCH(Edges[[#This Row],[Vertex 2]],GroupVertices[Vertex],0)),1,1,"")</f>
        <v>1</v>
      </c>
      <c r="BD384" s="48">
        <v>1</v>
      </c>
      <c r="BE384" s="49">
        <v>2.127659574468085</v>
      </c>
      <c r="BF384" s="48">
        <v>0</v>
      </c>
      <c r="BG384" s="49">
        <v>0</v>
      </c>
      <c r="BH384" s="48">
        <v>0</v>
      </c>
      <c r="BI384" s="49">
        <v>0</v>
      </c>
      <c r="BJ384" s="48">
        <v>46</v>
      </c>
      <c r="BK384" s="49">
        <v>97.87234042553192</v>
      </c>
      <c r="BL384" s="48">
        <v>47</v>
      </c>
    </row>
    <row r="385" spans="1:64" ht="15">
      <c r="A385" s="64" t="s">
        <v>410</v>
      </c>
      <c r="B385" s="64" t="s">
        <v>410</v>
      </c>
      <c r="C385" s="65" t="s">
        <v>4638</v>
      </c>
      <c r="D385" s="66">
        <v>10</v>
      </c>
      <c r="E385" s="67" t="s">
        <v>136</v>
      </c>
      <c r="F385" s="68">
        <v>6</v>
      </c>
      <c r="G385" s="65"/>
      <c r="H385" s="69"/>
      <c r="I385" s="70"/>
      <c r="J385" s="70"/>
      <c r="K385" s="34" t="s">
        <v>65</v>
      </c>
      <c r="L385" s="77">
        <v>385</v>
      </c>
      <c r="M385" s="77"/>
      <c r="N385" s="72"/>
      <c r="O385" s="79" t="s">
        <v>176</v>
      </c>
      <c r="P385" s="81">
        <v>43487.06828703704</v>
      </c>
      <c r="Q385" s="79" t="s">
        <v>648</v>
      </c>
      <c r="R385" s="79"/>
      <c r="S385" s="79"/>
      <c r="T385" s="79" t="s">
        <v>806</v>
      </c>
      <c r="U385" s="83" t="s">
        <v>842</v>
      </c>
      <c r="V385" s="83" t="s">
        <v>842</v>
      </c>
      <c r="W385" s="81">
        <v>43487.06828703704</v>
      </c>
      <c r="X385" s="83" t="s">
        <v>1258</v>
      </c>
      <c r="Y385" s="79"/>
      <c r="Z385" s="79"/>
      <c r="AA385" s="85" t="s">
        <v>1506</v>
      </c>
      <c r="AB385" s="79"/>
      <c r="AC385" s="79" t="b">
        <v>0</v>
      </c>
      <c r="AD385" s="79">
        <v>71</v>
      </c>
      <c r="AE385" s="85" t="s">
        <v>1513</v>
      </c>
      <c r="AF385" s="79" t="b">
        <v>0</v>
      </c>
      <c r="AG385" s="79" t="s">
        <v>1517</v>
      </c>
      <c r="AH385" s="79"/>
      <c r="AI385" s="85" t="s">
        <v>1513</v>
      </c>
      <c r="AJ385" s="79" t="b">
        <v>0</v>
      </c>
      <c r="AK385" s="79">
        <v>22</v>
      </c>
      <c r="AL385" s="85" t="s">
        <v>1513</v>
      </c>
      <c r="AM385" s="79" t="s">
        <v>1533</v>
      </c>
      <c r="AN385" s="79" t="b">
        <v>0</v>
      </c>
      <c r="AO385" s="85" t="s">
        <v>1506</v>
      </c>
      <c r="AP385" s="79" t="s">
        <v>1550</v>
      </c>
      <c r="AQ385" s="79">
        <v>0</v>
      </c>
      <c r="AR385" s="79">
        <v>0</v>
      </c>
      <c r="AS385" s="79"/>
      <c r="AT385" s="79"/>
      <c r="AU385" s="79"/>
      <c r="AV385" s="79"/>
      <c r="AW385" s="79"/>
      <c r="AX385" s="79"/>
      <c r="AY385" s="79"/>
      <c r="AZ385" s="79"/>
      <c r="BA385">
        <v>9</v>
      </c>
      <c r="BB385" s="78" t="str">
        <f>REPLACE(INDEX(GroupVertices[Group],MATCH(Edges[[#This Row],[Vertex 1]],GroupVertices[Vertex],0)),1,1,"")</f>
        <v>1</v>
      </c>
      <c r="BC385" s="78" t="str">
        <f>REPLACE(INDEX(GroupVertices[Group],MATCH(Edges[[#This Row],[Vertex 2]],GroupVertices[Vertex],0)),1,1,"")</f>
        <v>1</v>
      </c>
      <c r="BD385" s="48">
        <v>0</v>
      </c>
      <c r="BE385" s="49">
        <v>0</v>
      </c>
      <c r="BF385" s="48">
        <v>0</v>
      </c>
      <c r="BG385" s="49">
        <v>0</v>
      </c>
      <c r="BH385" s="48">
        <v>0</v>
      </c>
      <c r="BI385" s="49">
        <v>0</v>
      </c>
      <c r="BJ385" s="48">
        <v>49</v>
      </c>
      <c r="BK385" s="49">
        <v>100</v>
      </c>
      <c r="BL385" s="48">
        <v>49</v>
      </c>
    </row>
    <row r="386" spans="1:64" ht="15">
      <c r="A386" s="64" t="s">
        <v>410</v>
      </c>
      <c r="B386" s="64" t="s">
        <v>410</v>
      </c>
      <c r="C386" s="65" t="s">
        <v>4638</v>
      </c>
      <c r="D386" s="66">
        <v>10</v>
      </c>
      <c r="E386" s="67" t="s">
        <v>136</v>
      </c>
      <c r="F386" s="68">
        <v>6</v>
      </c>
      <c r="G386" s="65"/>
      <c r="H386" s="69"/>
      <c r="I386" s="70"/>
      <c r="J386" s="70"/>
      <c r="K386" s="34" t="s">
        <v>65</v>
      </c>
      <c r="L386" s="77">
        <v>386</v>
      </c>
      <c r="M386" s="77"/>
      <c r="N386" s="72"/>
      <c r="O386" s="79" t="s">
        <v>176</v>
      </c>
      <c r="P386" s="81">
        <v>43487.090416666666</v>
      </c>
      <c r="Q386" s="79" t="s">
        <v>649</v>
      </c>
      <c r="R386" s="79"/>
      <c r="S386" s="79"/>
      <c r="T386" s="79" t="s">
        <v>797</v>
      </c>
      <c r="U386" s="83" t="s">
        <v>849</v>
      </c>
      <c r="V386" s="83" t="s">
        <v>849</v>
      </c>
      <c r="W386" s="81">
        <v>43487.090416666666</v>
      </c>
      <c r="X386" s="83" t="s">
        <v>1259</v>
      </c>
      <c r="Y386" s="79"/>
      <c r="Z386" s="79"/>
      <c r="AA386" s="85" t="s">
        <v>1507</v>
      </c>
      <c r="AB386" s="79"/>
      <c r="AC386" s="79" t="b">
        <v>0</v>
      </c>
      <c r="AD386" s="79">
        <v>28</v>
      </c>
      <c r="AE386" s="85" t="s">
        <v>1513</v>
      </c>
      <c r="AF386" s="79" t="b">
        <v>0</v>
      </c>
      <c r="AG386" s="79" t="s">
        <v>1517</v>
      </c>
      <c r="AH386" s="79"/>
      <c r="AI386" s="85" t="s">
        <v>1513</v>
      </c>
      <c r="AJ386" s="79" t="b">
        <v>0</v>
      </c>
      <c r="AK386" s="79">
        <v>13</v>
      </c>
      <c r="AL386" s="85" t="s">
        <v>1513</v>
      </c>
      <c r="AM386" s="79" t="s">
        <v>1533</v>
      </c>
      <c r="AN386" s="79" t="b">
        <v>0</v>
      </c>
      <c r="AO386" s="85" t="s">
        <v>1507</v>
      </c>
      <c r="AP386" s="79" t="s">
        <v>1550</v>
      </c>
      <c r="AQ386" s="79">
        <v>0</v>
      </c>
      <c r="AR386" s="79">
        <v>0</v>
      </c>
      <c r="AS386" s="79"/>
      <c r="AT386" s="79"/>
      <c r="AU386" s="79"/>
      <c r="AV386" s="79"/>
      <c r="AW386" s="79"/>
      <c r="AX386" s="79"/>
      <c r="AY386" s="79"/>
      <c r="AZ386" s="79"/>
      <c r="BA386">
        <v>9</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36</v>
      </c>
      <c r="BK386" s="49">
        <v>100</v>
      </c>
      <c r="BL386" s="48">
        <v>36</v>
      </c>
    </row>
    <row r="387" spans="1:64" ht="15">
      <c r="A387" s="64" t="s">
        <v>410</v>
      </c>
      <c r="B387" s="64" t="s">
        <v>410</v>
      </c>
      <c r="C387" s="65" t="s">
        <v>4638</v>
      </c>
      <c r="D387" s="66">
        <v>10</v>
      </c>
      <c r="E387" s="67" t="s">
        <v>136</v>
      </c>
      <c r="F387" s="68">
        <v>6</v>
      </c>
      <c r="G387" s="65"/>
      <c r="H387" s="69"/>
      <c r="I387" s="70"/>
      <c r="J387" s="70"/>
      <c r="K387" s="34" t="s">
        <v>65</v>
      </c>
      <c r="L387" s="77">
        <v>387</v>
      </c>
      <c r="M387" s="77"/>
      <c r="N387" s="72"/>
      <c r="O387" s="79" t="s">
        <v>176</v>
      </c>
      <c r="P387" s="81">
        <v>43485.49847222222</v>
      </c>
      <c r="Q387" s="79" t="s">
        <v>650</v>
      </c>
      <c r="R387" s="79"/>
      <c r="S387" s="79"/>
      <c r="T387" s="79" t="s">
        <v>807</v>
      </c>
      <c r="U387" s="83" t="s">
        <v>850</v>
      </c>
      <c r="V387" s="83" t="s">
        <v>850</v>
      </c>
      <c r="W387" s="81">
        <v>43485.49847222222</v>
      </c>
      <c r="X387" s="83" t="s">
        <v>1260</v>
      </c>
      <c r="Y387" s="79"/>
      <c r="Z387" s="79"/>
      <c r="AA387" s="85" t="s">
        <v>1508</v>
      </c>
      <c r="AB387" s="79"/>
      <c r="AC387" s="79" t="b">
        <v>0</v>
      </c>
      <c r="AD387" s="79">
        <v>167</v>
      </c>
      <c r="AE387" s="85" t="s">
        <v>1513</v>
      </c>
      <c r="AF387" s="79" t="b">
        <v>0</v>
      </c>
      <c r="AG387" s="79" t="s">
        <v>1517</v>
      </c>
      <c r="AH387" s="79"/>
      <c r="AI387" s="85" t="s">
        <v>1513</v>
      </c>
      <c r="AJ387" s="79" t="b">
        <v>0</v>
      </c>
      <c r="AK387" s="79">
        <v>61</v>
      </c>
      <c r="AL387" s="85" t="s">
        <v>1513</v>
      </c>
      <c r="AM387" s="79" t="s">
        <v>1533</v>
      </c>
      <c r="AN387" s="79" t="b">
        <v>0</v>
      </c>
      <c r="AO387" s="85" t="s">
        <v>1508</v>
      </c>
      <c r="AP387" s="79" t="s">
        <v>1550</v>
      </c>
      <c r="AQ387" s="79">
        <v>0</v>
      </c>
      <c r="AR387" s="79">
        <v>0</v>
      </c>
      <c r="AS387" s="79"/>
      <c r="AT387" s="79"/>
      <c r="AU387" s="79"/>
      <c r="AV387" s="79"/>
      <c r="AW387" s="79"/>
      <c r="AX387" s="79"/>
      <c r="AY387" s="79"/>
      <c r="AZ387" s="79"/>
      <c r="BA387">
        <v>9</v>
      </c>
      <c r="BB387" s="78" t="str">
        <f>REPLACE(INDEX(GroupVertices[Group],MATCH(Edges[[#This Row],[Vertex 1]],GroupVertices[Vertex],0)),1,1,"")</f>
        <v>1</v>
      </c>
      <c r="BC387" s="78" t="str">
        <f>REPLACE(INDEX(GroupVertices[Group],MATCH(Edges[[#This Row],[Vertex 2]],GroupVertices[Vertex],0)),1,1,"")</f>
        <v>1</v>
      </c>
      <c r="BD387" s="48">
        <v>2</v>
      </c>
      <c r="BE387" s="49">
        <v>4.25531914893617</v>
      </c>
      <c r="BF387" s="48">
        <v>0</v>
      </c>
      <c r="BG387" s="49">
        <v>0</v>
      </c>
      <c r="BH387" s="48">
        <v>0</v>
      </c>
      <c r="BI387" s="49">
        <v>0</v>
      </c>
      <c r="BJ387" s="48">
        <v>45</v>
      </c>
      <c r="BK387" s="49">
        <v>95.74468085106383</v>
      </c>
      <c r="BL387" s="48">
        <v>47</v>
      </c>
    </row>
    <row r="388" spans="1:64" ht="15">
      <c r="A388" s="64" t="s">
        <v>410</v>
      </c>
      <c r="B388" s="64" t="s">
        <v>410</v>
      </c>
      <c r="C388" s="65" t="s">
        <v>4638</v>
      </c>
      <c r="D388" s="66">
        <v>10</v>
      </c>
      <c r="E388" s="67" t="s">
        <v>136</v>
      </c>
      <c r="F388" s="68">
        <v>6</v>
      </c>
      <c r="G388" s="65"/>
      <c r="H388" s="69"/>
      <c r="I388" s="70"/>
      <c r="J388" s="70"/>
      <c r="K388" s="34" t="s">
        <v>65</v>
      </c>
      <c r="L388" s="77">
        <v>388</v>
      </c>
      <c r="M388" s="77"/>
      <c r="N388" s="72"/>
      <c r="O388" s="79" t="s">
        <v>176</v>
      </c>
      <c r="P388" s="81">
        <v>43484.56197916667</v>
      </c>
      <c r="Q388" s="79" t="s">
        <v>651</v>
      </c>
      <c r="R388" s="79"/>
      <c r="S388" s="79"/>
      <c r="T388" s="79" t="s">
        <v>741</v>
      </c>
      <c r="U388" s="83" t="s">
        <v>851</v>
      </c>
      <c r="V388" s="83" t="s">
        <v>851</v>
      </c>
      <c r="W388" s="81">
        <v>43484.56197916667</v>
      </c>
      <c r="X388" s="83" t="s">
        <v>1261</v>
      </c>
      <c r="Y388" s="79"/>
      <c r="Z388" s="79"/>
      <c r="AA388" s="85" t="s">
        <v>1509</v>
      </c>
      <c r="AB388" s="79"/>
      <c r="AC388" s="79" t="b">
        <v>0</v>
      </c>
      <c r="AD388" s="79">
        <v>426</v>
      </c>
      <c r="AE388" s="85" t="s">
        <v>1513</v>
      </c>
      <c r="AF388" s="79" t="b">
        <v>0</v>
      </c>
      <c r="AG388" s="79" t="s">
        <v>1517</v>
      </c>
      <c r="AH388" s="79"/>
      <c r="AI388" s="85" t="s">
        <v>1513</v>
      </c>
      <c r="AJ388" s="79" t="b">
        <v>0</v>
      </c>
      <c r="AK388" s="79">
        <v>250</v>
      </c>
      <c r="AL388" s="85" t="s">
        <v>1513</v>
      </c>
      <c r="AM388" s="79" t="s">
        <v>1533</v>
      </c>
      <c r="AN388" s="79" t="b">
        <v>0</v>
      </c>
      <c r="AO388" s="85" t="s">
        <v>1509</v>
      </c>
      <c r="AP388" s="79" t="s">
        <v>1550</v>
      </c>
      <c r="AQ388" s="79">
        <v>0</v>
      </c>
      <c r="AR388" s="79">
        <v>0</v>
      </c>
      <c r="AS388" s="79"/>
      <c r="AT388" s="79"/>
      <c r="AU388" s="79"/>
      <c r="AV388" s="79"/>
      <c r="AW388" s="79"/>
      <c r="AX388" s="79"/>
      <c r="AY388" s="79"/>
      <c r="AZ388" s="79"/>
      <c r="BA388">
        <v>9</v>
      </c>
      <c r="BB388" s="78" t="str">
        <f>REPLACE(INDEX(GroupVertices[Group],MATCH(Edges[[#This Row],[Vertex 1]],GroupVertices[Vertex],0)),1,1,"")</f>
        <v>1</v>
      </c>
      <c r="BC388" s="78" t="str">
        <f>REPLACE(INDEX(GroupVertices[Group],MATCH(Edges[[#This Row],[Vertex 2]],GroupVertices[Vertex],0)),1,1,"")</f>
        <v>1</v>
      </c>
      <c r="BD388" s="48">
        <v>1</v>
      </c>
      <c r="BE388" s="49">
        <v>5</v>
      </c>
      <c r="BF388" s="48">
        <v>0</v>
      </c>
      <c r="BG388" s="49">
        <v>0</v>
      </c>
      <c r="BH388" s="48">
        <v>0</v>
      </c>
      <c r="BI388" s="49">
        <v>0</v>
      </c>
      <c r="BJ388" s="48">
        <v>19</v>
      </c>
      <c r="BK388" s="49">
        <v>95</v>
      </c>
      <c r="BL388" s="48">
        <v>20</v>
      </c>
    </row>
    <row r="389" spans="1:64" ht="15">
      <c r="A389" s="64" t="s">
        <v>410</v>
      </c>
      <c r="B389" s="64" t="s">
        <v>410</v>
      </c>
      <c r="C389" s="65" t="s">
        <v>4638</v>
      </c>
      <c r="D389" s="66">
        <v>10</v>
      </c>
      <c r="E389" s="67" t="s">
        <v>136</v>
      </c>
      <c r="F389" s="68">
        <v>6</v>
      </c>
      <c r="G389" s="65"/>
      <c r="H389" s="69"/>
      <c r="I389" s="70"/>
      <c r="J389" s="70"/>
      <c r="K389" s="34" t="s">
        <v>65</v>
      </c>
      <c r="L389" s="77">
        <v>389</v>
      </c>
      <c r="M389" s="77"/>
      <c r="N389" s="72"/>
      <c r="O389" s="79" t="s">
        <v>176</v>
      </c>
      <c r="P389" s="81">
        <v>43484.54369212963</v>
      </c>
      <c r="Q389" s="79" t="s">
        <v>652</v>
      </c>
      <c r="R389" s="79"/>
      <c r="S389" s="79"/>
      <c r="T389" s="79" t="s">
        <v>738</v>
      </c>
      <c r="U389" s="79"/>
      <c r="V389" s="83" t="s">
        <v>1014</v>
      </c>
      <c r="W389" s="81">
        <v>43484.54369212963</v>
      </c>
      <c r="X389" s="83" t="s">
        <v>1262</v>
      </c>
      <c r="Y389" s="79"/>
      <c r="Z389" s="79"/>
      <c r="AA389" s="85" t="s">
        <v>1510</v>
      </c>
      <c r="AB389" s="79"/>
      <c r="AC389" s="79" t="b">
        <v>0</v>
      </c>
      <c r="AD389" s="79">
        <v>9470</v>
      </c>
      <c r="AE389" s="85" t="s">
        <v>1513</v>
      </c>
      <c r="AF389" s="79" t="b">
        <v>0</v>
      </c>
      <c r="AG389" s="79" t="s">
        <v>1517</v>
      </c>
      <c r="AH389" s="79"/>
      <c r="AI389" s="85" t="s">
        <v>1513</v>
      </c>
      <c r="AJ389" s="79" t="b">
        <v>0</v>
      </c>
      <c r="AK389" s="79">
        <v>3881</v>
      </c>
      <c r="AL389" s="85" t="s">
        <v>1513</v>
      </c>
      <c r="AM389" s="79" t="s">
        <v>1533</v>
      </c>
      <c r="AN389" s="79" t="b">
        <v>0</v>
      </c>
      <c r="AO389" s="85" t="s">
        <v>1510</v>
      </c>
      <c r="AP389" s="79" t="s">
        <v>1550</v>
      </c>
      <c r="AQ389" s="79">
        <v>0</v>
      </c>
      <c r="AR389" s="79">
        <v>0</v>
      </c>
      <c r="AS389" s="79"/>
      <c r="AT389" s="79"/>
      <c r="AU389" s="79"/>
      <c r="AV389" s="79"/>
      <c r="AW389" s="79"/>
      <c r="AX389" s="79"/>
      <c r="AY389" s="79"/>
      <c r="AZ389" s="79"/>
      <c r="BA389">
        <v>9</v>
      </c>
      <c r="BB389" s="78" t="str">
        <f>REPLACE(INDEX(GroupVertices[Group],MATCH(Edges[[#This Row],[Vertex 1]],GroupVertices[Vertex],0)),1,1,"")</f>
        <v>1</v>
      </c>
      <c r="BC389" s="78" t="str">
        <f>REPLACE(INDEX(GroupVertices[Group],MATCH(Edges[[#This Row],[Vertex 2]],GroupVertices[Vertex],0)),1,1,"")</f>
        <v>1</v>
      </c>
      <c r="BD389" s="48">
        <v>1</v>
      </c>
      <c r="BE389" s="49">
        <v>2.127659574468085</v>
      </c>
      <c r="BF389" s="48">
        <v>0</v>
      </c>
      <c r="BG389" s="49">
        <v>0</v>
      </c>
      <c r="BH389" s="48">
        <v>0</v>
      </c>
      <c r="BI389" s="49">
        <v>0</v>
      </c>
      <c r="BJ389" s="48">
        <v>46</v>
      </c>
      <c r="BK389" s="49">
        <v>97.87234042553192</v>
      </c>
      <c r="BL389" s="48">
        <v>47</v>
      </c>
    </row>
    <row r="390" spans="1:64" ht="15">
      <c r="A390" s="64" t="s">
        <v>411</v>
      </c>
      <c r="B390" s="64" t="s">
        <v>410</v>
      </c>
      <c r="C390" s="65" t="s">
        <v>4635</v>
      </c>
      <c r="D390" s="66">
        <v>3</v>
      </c>
      <c r="E390" s="67" t="s">
        <v>132</v>
      </c>
      <c r="F390" s="68">
        <v>32</v>
      </c>
      <c r="G390" s="65"/>
      <c r="H390" s="69"/>
      <c r="I390" s="70"/>
      <c r="J390" s="70"/>
      <c r="K390" s="34" t="s">
        <v>65</v>
      </c>
      <c r="L390" s="77">
        <v>390</v>
      </c>
      <c r="M390" s="77"/>
      <c r="N390" s="72"/>
      <c r="O390" s="79" t="s">
        <v>485</v>
      </c>
      <c r="P390" s="81">
        <v>43487.87712962963</v>
      </c>
      <c r="Q390" s="79" t="s">
        <v>499</v>
      </c>
      <c r="R390" s="79"/>
      <c r="S390" s="79"/>
      <c r="T390" s="79"/>
      <c r="U390" s="79"/>
      <c r="V390" s="83" t="s">
        <v>1015</v>
      </c>
      <c r="W390" s="81">
        <v>43487.87712962963</v>
      </c>
      <c r="X390" s="83" t="s">
        <v>1263</v>
      </c>
      <c r="Y390" s="79"/>
      <c r="Z390" s="79"/>
      <c r="AA390" s="85" t="s">
        <v>1511</v>
      </c>
      <c r="AB390" s="79"/>
      <c r="AC390" s="79" t="b">
        <v>0</v>
      </c>
      <c r="AD390" s="79">
        <v>0</v>
      </c>
      <c r="AE390" s="85" t="s">
        <v>1513</v>
      </c>
      <c r="AF390" s="79" t="b">
        <v>0</v>
      </c>
      <c r="AG390" s="79" t="s">
        <v>1517</v>
      </c>
      <c r="AH390" s="79"/>
      <c r="AI390" s="85" t="s">
        <v>1513</v>
      </c>
      <c r="AJ390" s="79" t="b">
        <v>0</v>
      </c>
      <c r="AK390" s="79">
        <v>3881</v>
      </c>
      <c r="AL390" s="85" t="s">
        <v>1510</v>
      </c>
      <c r="AM390" s="79" t="s">
        <v>1530</v>
      </c>
      <c r="AN390" s="79" t="b">
        <v>0</v>
      </c>
      <c r="AO390" s="85" t="s">
        <v>1510</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v>0</v>
      </c>
      <c r="BE390" s="49">
        <v>0</v>
      </c>
      <c r="BF390" s="48">
        <v>0</v>
      </c>
      <c r="BG390" s="49">
        <v>0</v>
      </c>
      <c r="BH390" s="48">
        <v>0</v>
      </c>
      <c r="BI390" s="49">
        <v>0</v>
      </c>
      <c r="BJ390" s="48">
        <v>23</v>
      </c>
      <c r="BK390" s="49">
        <v>100</v>
      </c>
      <c r="BL390"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0"/>
    <dataValidation allowBlank="1" showErrorMessage="1" sqref="N2:N3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0"/>
    <dataValidation allowBlank="1" showInputMessage="1" promptTitle="Edge Color" prompt="To select an optional edge color, right-click and select Select Color on the right-click menu." sqref="C3:C390"/>
    <dataValidation allowBlank="1" showInputMessage="1" promptTitle="Edge Width" prompt="Enter an optional edge width between 1 and 10." errorTitle="Invalid Edge Width" error="The optional edge width must be a whole number between 1 and 10." sqref="D3:D390"/>
    <dataValidation allowBlank="1" showInputMessage="1" promptTitle="Edge Opacity" prompt="Enter an optional edge opacity between 0 (transparent) and 100 (opaque)." errorTitle="Invalid Edge Opacity" error="The optional edge opacity must be a whole number between 0 and 10." sqref="F3:F3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0">
      <formula1>ValidEdgeVisibilities</formula1>
    </dataValidation>
    <dataValidation allowBlank="1" showInputMessage="1" showErrorMessage="1" promptTitle="Vertex 1 Name" prompt="Enter the name of the edge's first vertex." sqref="A3:A390"/>
    <dataValidation allowBlank="1" showInputMessage="1" showErrorMessage="1" promptTitle="Vertex 2 Name" prompt="Enter the name of the edge's second vertex." sqref="B3:B390"/>
    <dataValidation allowBlank="1" showInputMessage="1" showErrorMessage="1" promptTitle="Edge Label" prompt="Enter an optional edge label." errorTitle="Invalid Edge Visibility" error="You have entered an unrecognized edge visibility.  Try selecting from the drop-down list instead." sqref="H3:H3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0"/>
  </dataValidations>
  <hyperlinks>
    <hyperlink ref="R3" r:id="rId1" display="https://medium.com/m/global-identity?redirectUrl=https%3A%2F%2Fjournalofbeautifulbusiness.com%2Fthe-state-of-artificial-intelligence-8df0ed358547"/>
    <hyperlink ref="R4" r:id="rId2" display="https://medium.com/m/global-identity?redirectUrl=https%3A%2F%2Fjournalofbeautifulbusiness.com%2Fthe-state-of-artificial-intelligence-8df0ed358547"/>
    <hyperlink ref="R5" r:id="rId3" display="https://www.de-hub.de/blog/d/digital-hub-initiative-pitch-night-2019/"/>
    <hyperlink ref="R10" r:id="rId4" display="https://www.youtube.com/watch?v=TtY-NrGAtDM&amp;feature=youtu.be"/>
    <hyperlink ref="R11" r:id="rId5" display="https://www.youtube.com/watch?v=TtY-NrGAtDM&amp;feature=youtu.be"/>
    <hyperlink ref="R12" r:id="rId6" display="https://dld-conference.com/"/>
    <hyperlink ref="R23" r:id="rId7" display="https://medium.com/m/global-identity?redirectUrl=https%3A%2F%2Fjournalofbeautifulbusiness.com%2Fthe-state-of-artificial-intelligence-8df0ed358547"/>
    <hyperlink ref="R29" r:id="rId8" display="https://basecamp.telefonica.de/event/dld-konferenz-2019-datentransparenz-und-privatsphaere-sind-europas-staerken/"/>
    <hyperlink ref="R55" r:id="rId9" display="https://twitter.com/Text100de/status/1087631779312427008"/>
    <hyperlink ref="R56" r:id="rId10" display="https://www.faz.net/membership/premium?redirectUrl=L2FrdHVlbGwvd2lydHNjaGFmdC9uZXR6a29uZmVyZW56LWRsZC93aWUtbW96aWxsYS11bmQtY28tZ2VnZW4tZ29vZ2xlLXVuZC1mYWNlYm9vay1iZXN0ZWhlbi0xNTk5NDQwOC5odG1sP3ByZW1pdW0="/>
    <hyperlink ref="R57" r:id="rId11" display="https://www.faz.net/membership/premium?redirectUrl=L2FrdHVlbGwvd2lydHNjaGFmdC9uZXR6a29uZmVyZW56LWRsZC93aWUtbW96aWxsYS11bmQtY28tZ2VnZW4tZ29vZ2xlLXVuZC1mYWNlYm9vay1iZXN0ZWhlbi0xNTk5NDQwOC5odG1sP3ByZW1pdW0="/>
    <hyperlink ref="R58" r:id="rId12" display="https://www.faz.net/membership/premium?redirectUrl=L2FrdHVlbGwvd2lydHNjaGFmdC9uZXR6a29uZmVyZW56LWRsZC93aWUtbW96aWxsYS11bmQtY28tZ2VnZW4tZ29vZ2xlLXVuZC1mYWNlYm9vay1iZXN0ZWhlbi0xNTk5NDQwOC5odG1sP3ByZW1pdW0="/>
    <hyperlink ref="R59" r:id="rId13" display="https://www.faz.net/membership/premium?redirectUrl=L2FrdHVlbGwvd2lydHNjaGFmdC9uZXR6a29uZmVyZW56LWRsZC93aWUtbW96aWxsYS11bmQtY28tZ2VnZW4tZ29vZ2xlLXVuZC1mYWNlYm9vay1iZXN0ZWhlbi0xNTk5NDQwOC5odG1sP3ByZW1pdW0="/>
    <hyperlink ref="R60" r:id="rId14" display="https://www.faz.net/membership/premium?redirectUrl=L2FrdHVlbGwvd2lydHNjaGFmdC9uZXR6a29uZmVyZW56LWRsZC93aWUtbW96aWxsYS11bmQtY28tZ2VnZW4tZ29vZ2xlLXVuZC1mYWNlYm9vay1iZXN0ZWhlbi0xNTk5NDQwOC5odG1sP3ByZW1pdW0="/>
    <hyperlink ref="R61" r:id="rId15" display="https://www.faz.net/membership/premium?redirectUrl=L2FrdHVlbGwvd2lydHNjaGFmdC9uZXR6a29uZmVyZW56LWRsZC93aWUtbW96aWxsYS11bmQtY28tZ2VnZW4tZ29vZ2xlLXVuZC1mYWNlYm9vay1iZXN0ZWhlbi0xNTk5NDQwOC5odG1sP3ByZW1pdW0="/>
    <hyperlink ref="R63" r:id="rId16" display="https://twitter.com/czoeps/status/1087318104588386304"/>
    <hyperlink ref="R65" r:id="rId17" display="https://www.l2inc.com/daily-insights/no-mercy-no-malice/2019-predictions"/>
    <hyperlink ref="R66" r:id="rId18" display="https://www.l2inc.com/daily-insights/no-mercy-no-malice/2019-predictions"/>
    <hyperlink ref="R67" r:id="rId19" display="https://www.l2inc.com/daily-insights/no-mercy-no-malice/2019-predictions"/>
    <hyperlink ref="R74" r:id="rId20" display="https://www.everis.com/spain/es/whatwedo/operations/cloud-SaaS"/>
    <hyperlink ref="R76" r:id="rId21" display="https://www.linkedin.com/showcase/pplos-production"/>
    <hyperlink ref="R85" r:id="rId22" display="https://twitter.com/base_campberlin/status/1087662323559530496"/>
    <hyperlink ref="R88" r:id="rId23" display="https://www.youtube.com/watch?v=l93S99rkDg4"/>
    <hyperlink ref="R91" r:id="rId24" display="https://www.youtube.com/watch?v=aIukJlB9QFs&amp;feature=youtu.be"/>
    <hyperlink ref="R92" r:id="rId25" display="https://www.youtube.com/watch?v=aIukJlB9QFs&amp;feature=youtu.be"/>
    <hyperlink ref="R93" r:id="rId26" display="https://www.marketingdirecto.com/anunciantes-general/medios/el-30-del-contenido-de-bloomberg-se-genera-con-inteligencia-artificial"/>
    <hyperlink ref="R95" r:id="rId27" display="https://id.handelsblatt.com/login?service=https%3A%2F%2Fwww.handelsblatt.com%2Funternehmen%2Fit-medien%2Fdigitalkonferenz-dld-scott-galloway-facebook-hat-eine-korrupte-kultur%2F23893690.html&amp;gateway=true"/>
    <hyperlink ref="R100" r:id="rId28" display="https://twitter.com/InsurTechMunich/status/1087660893348028416"/>
    <hyperlink ref="R101" r:id="rId29" display="https://id.handelsblatt.com/login?service=https%3A%2F%2Fwww.handelsblatt.com%2Funternehmen%2Fit-medien%2Fdld19-afrikanische-start-ups-hoffen-auf-den-grossen-durchbruch%2F23891166.html&amp;gateway=true"/>
    <hyperlink ref="R105" r:id="rId30" display="https://www.youtube.com/watch?v=4CyhW1cq1UM&amp;feature=youtu.be"/>
    <hyperlink ref="R108" r:id="rId31" display="https://twitter.com/profgalloway/status/1087166335266754561"/>
    <hyperlink ref="R112" r:id="rId32" display="https://paper.li/tontxita/1366022864?edition_id=40136e30-1e46-11e9-aee0-002590a5ba2d"/>
    <hyperlink ref="R117" r:id="rId33" display="https://twitter.com/WFPInnovation/status/1087381674344808448"/>
    <hyperlink ref="R118" r:id="rId34" display="https://twitter.com/WFPInnovation/status/1087381674344808448"/>
    <hyperlink ref="R119" r:id="rId35" display="https://twitter.com/WFPInnovation/status/1087381674344808448"/>
    <hyperlink ref="R120" r:id="rId36" display="https://twitter.com/WFPInnovation/status/1087381674344808448"/>
    <hyperlink ref="R121" r:id="rId37" display="https://twitter.com/WFPInnovation/status/1087381674344808448"/>
    <hyperlink ref="R129" r:id="rId38" display="https://www.wiwo.de/unternehmen/it/digitalkonferenz-dld-viel-mantra-fuer-optimismus-und-mut-aber-wenig-aufbruch/23888250.html"/>
    <hyperlink ref="R130" r:id="rId39" display="https://www.wiwo.de/unternehmen/it/digitalkonferenz-dld-viel-mantra-fuer-optimismus-und-mut-aber-wenig-aufbruch/23888250.html"/>
    <hyperlink ref="R134" r:id="rId40" display="https://dach.inspiringfifty.org/dach-2019"/>
    <hyperlink ref="R138" r:id="rId41" display="https://dach.inspiringfifty.org/dach-2019"/>
    <hyperlink ref="R147" r:id="rId42" display="https://lnkd.in/dbJRiRz"/>
    <hyperlink ref="R159" r:id="rId43" display="https://www.marketingdirecto.com/anunciantes-general/medios/el-30-del-contenido-de-bloomberg-se-genera-con-inteligencia-artificial"/>
    <hyperlink ref="R163" r:id="rId44" display="https://www.marketingdirecto.com/anunciantes-general/medios/el-30-del-contenido-de-bloomberg-se-genera-con-inteligencia-artificial"/>
    <hyperlink ref="R165" r:id="rId45" display="https://twitter.com/mkdirecto/status/1087653651215253505"/>
    <hyperlink ref="R166" r:id="rId46" display="https://twitter.com/mkdirecto/status/1087703544378085376"/>
    <hyperlink ref="R167" r:id="rId47" display="https://twitter.com/mkdirecto/status/1087677872158973953"/>
    <hyperlink ref="R175" r:id="rId48" display="https://www.youtube.com/watch?v=MnT_Uz5wQJk"/>
    <hyperlink ref="R177" r:id="rId49" display="https://www.youtube.com/watch?v=MnT_Uz5wQJk"/>
    <hyperlink ref="R179" r:id="rId50" display="https://www.youtube.com/watch?v=MnT_Uz5wQJk"/>
    <hyperlink ref="R180" r:id="rId51" display="https://www.youtube.com/watch?v=4CyhW1cq1UM&amp;feature=youtu.be"/>
    <hyperlink ref="R181" r:id="rId52" display="https://www.youtube.com/watch?v=Tj4hfpXAP10&amp;feature=youtu.be"/>
    <hyperlink ref="R182" r:id="rId53" display="https://www.youtube.com/watch?v=MnT_Uz5wQJk"/>
    <hyperlink ref="R183" r:id="rId54" display="https://www.youtube.com/watch?v=MnT_Uz5wQJk"/>
    <hyperlink ref="R184" r:id="rId55" display="https://www.youtube.com/watch?v=MnT_Uz5wQJk"/>
    <hyperlink ref="R185" r:id="rId56" display="https://www.youtube.com/watch?v=MnT_Uz5wQJk"/>
    <hyperlink ref="R186" r:id="rId57" display="https://www.youtube.com/watch?v=MnT_Uz5wQJk"/>
    <hyperlink ref="R187" r:id="rId58" display="https://www.youtube.com/watch?v=4CyhW1cq1UM&amp;feature=youtu.be"/>
    <hyperlink ref="R188" r:id="rId59" display="https://www.youtube.com/watch?v=Tj4hfpXAP10&amp;feature=youtu.be"/>
    <hyperlink ref="R194" r:id="rId60" display="http://www.handelsblatt.com/23888704.html"/>
    <hyperlink ref="R196" r:id="rId61" display="https://goo.gl/NuCiyL"/>
    <hyperlink ref="R198" r:id="rId62" display="https://goo.gl/NuCiyL"/>
    <hyperlink ref="R201" r:id="rId63" display="http://www.mediennetzwerk-bayern.de/16074/vertrauen-ist-der-schluessel/"/>
    <hyperlink ref="R204" r:id="rId64" display="https://id.handelsblatt.com/login?service=https%3A%2F%2Fwww.handelsblatt.com%2Funternehmen%2Fit-medien%2Fdigitalkonferenz-dld-europa-sucht-neue-antworten-auf-amazon-und-google%2F23891144.html&amp;gateway=true"/>
    <hyperlink ref="R224" r:id="rId65" display="https://www.netzoekonom.de/2019/01/21/wenn-daten-das-neue-oel-sind-dann-ist-china-die-neue-opec/"/>
    <hyperlink ref="R228" r:id="rId66" display="https://ciokurator.com/2019/01/22/wird-zuckerberg-in-den-facebook-aufsichtsrat-verbannt-9vor9-dld19-digitalnaiv-profgalloway/"/>
    <hyperlink ref="R229" r:id="rId67" display="https://ciokurator.com/2019/01/22/wird-zuckerberg-in-den-facebook-aufsichtsrat-verbannt-9vor9-dld19-digitalnaiv-profgalloway/"/>
    <hyperlink ref="R232" r:id="rId68" display="https://www.flickr.com/short_urls.gne?photoset=aHskQTqfNw"/>
    <hyperlink ref="R241" r:id="rId69" display="https://www.l2inc.com/daily-insights/no-mercy-no-malice/2019-predictions"/>
    <hyperlink ref="R250" r:id="rId70" display="https://www.de-hub.de/blog/d/digital-hub-initiative-pitch-night-2019/"/>
    <hyperlink ref="R268" r:id="rId71" display="https://www.faz.net/aktuell/wirtschaft/netzkonferenz-dld/ist-facebook-noch-zu-retten-frau-sandberg-15996354.html"/>
    <hyperlink ref="R269" r:id="rId72" display="https://www.faz.net/aktuell/wirtschaft/netzkonferenz-dld/ist-facebook-noch-zu-retten-frau-sandberg-15996354.html"/>
    <hyperlink ref="R270" r:id="rId73" display="https://www.faz.net/aktuell/wirtschaft/netzkonferenz-dld/ist-facebook-noch-zu-retten-frau-sandberg-15996354.html"/>
    <hyperlink ref="R271" r:id="rId74" display="https://www.faz.net/aktuell/wirtschaft/netzkonferenz-dld/ist-facebook-noch-zu-retten-frau-sandberg-15996354.html"/>
    <hyperlink ref="R272" r:id="rId75" display="https://www.faz.net/aktuell/wirtschaft/netzkonferenz-dld/ist-facebook-noch-zu-retten-frau-sandberg-15996354.html"/>
    <hyperlink ref="R273" r:id="rId76" display="https://www.faz.net/aktuell/wirtschaft/netzkonferenz-dld/ist-facebook-noch-zu-retten-frau-sandberg-15996354.html"/>
    <hyperlink ref="R274" r:id="rId77" display="https://www.faz.net/aktuell/wirtschaft/netzkonferenz-dld/ist-facebook-noch-zu-retten-frau-sandberg-15996354.html"/>
    <hyperlink ref="R276" r:id="rId78" display="https://www.faz.net/aktuell/wirtschaft/netzkonferenz-dld/ist-facebook-noch-zu-retten-frau-sandberg-15996354.html"/>
    <hyperlink ref="R277" r:id="rId79" display="https://www.faz.net/aktuell/wirtschaft/netzkonferenz-dld/ist-facebook-noch-zu-retten-frau-sandberg-15996354.html"/>
    <hyperlink ref="R278" r:id="rId80" display="https://www.pinterest.de/pin/270145677634469163/sent/?sfo=1&amp;sender=270145815056485152&amp;invite_code=d2d5aba408bd40ed8fb91ced5dedfb1a"/>
    <hyperlink ref="R279" r:id="rId81" display="https://www.pinterest.de/pin/270145677634469163/sent/?sfo=1&amp;sender=270145815056485152&amp;invite_code=d2d5aba408bd40ed8fb91ced5dedfb1a"/>
    <hyperlink ref="R280" r:id="rId82" display="https://meedia.de/2019/01/20/scott-galloway-beim-dld-twitter-pinterest-buzzfeed-und-vice-sind-auf-dem-weg-in-die-pleite-sie-wissen-es-nur-noch-nicht/"/>
    <hyperlink ref="R281" r:id="rId83" display="https://twitter.com/Bill_Gross/status/1086986046401847297"/>
    <hyperlink ref="R283" r:id="rId84" display="https://twitter.com/Bill_Gross/status/1086986046401847297"/>
    <hyperlink ref="R288" r:id="rId85" display="https://www.horizont.net/medien/nachrichten/pro-sieben-sat-1-chef-max-conze-tv-sender-sollten-nicht-netflix-kopieren-172370?platform=hootsuite"/>
    <hyperlink ref="R289" r:id="rId86" display="https://www.pinterest.com/pin/270145677634470272/"/>
    <hyperlink ref="R290" r:id="rId87" display="https://ciokurator.com/2019/01/22/wird-zuckerberg-in-den-facebook-aufsichtsrat-verbannt-9vor9-dld19-digitalnaiv-profgalloway/"/>
    <hyperlink ref="R291" r:id="rId88" display="https://ciokurator.com/2019/01/22/wird-zuckerberg-in-den-facebook-aufsichtsrat-verbannt-9vor9-dld19-digitalnaiv-profgalloway/"/>
    <hyperlink ref="R292" r:id="rId89" display="https://ciokurator.com/2019/01/22/wird-zuckerberg-in-den-facebook-aufsichtsrat-verbannt-9vor9-dld19-digitalnaiv-profgalloway/"/>
    <hyperlink ref="R295" r:id="rId90" display="https://dld-conference.com/DLDMunich19"/>
    <hyperlink ref="R299" r:id="rId91" display="https://www.youtube.com/watch?v=f_nLtyzdbVs"/>
    <hyperlink ref="R314" r:id="rId92" display="https://twitter.com/Bill_Gross/status/1086986046401847297"/>
    <hyperlink ref="R315" r:id="rId93" display="https://www.youtube.com/watch?v=-vbPXbm8eTw&amp;feature=youtu.be"/>
    <hyperlink ref="R320" r:id="rId94" display="https://okt.to/IJnS5H"/>
    <hyperlink ref="R322" r:id="rId95" display="https://okt.to/IJnS5H"/>
    <hyperlink ref="R337" r:id="rId96" display="https://www.youtube.com/watch?v=zbHabKniYIQ&amp;feature=youtu.be"/>
    <hyperlink ref="R338" r:id="rId97" display="https://www.l2inc.com/daily-insights/no-mercy-no-malice/2019-predictions"/>
    <hyperlink ref="R341" r:id="rId98" display="https://stefanpfeiffer.blog/2019/01/22/9vor9-amazon-google-und-facebook-zerschlagen/"/>
    <hyperlink ref="R342" r:id="rId99" display="https://www.pinterest.com/pin/270145677634470272/"/>
    <hyperlink ref="R343" r:id="rId100" display="https://ne-na.me/2019/01/22/wird-zuckerberg-in-den-facebook-aufsichtsrat-verbannt-9vor9-dld19-digitalnaiv-profgalloway-cio-kurator/"/>
    <hyperlink ref="R345" r:id="rId101" display="https://meedia.de/2019/01/20/scott-galloway-beim-dld-twitter-pinterest-buzzfeed-und-vice-sind-auf-dem-weg-in-die-pleite-sie-wissen-es-nur-noch-nicht/"/>
    <hyperlink ref="R348" r:id="rId102" display="https://ne-na.me/2019/01/22/wird-zuckerberg-in-den-facebook-aufsichtsrat-verbannt-9vor9-dld19-digitalnaiv-profgalloway-cio-kurator/"/>
    <hyperlink ref="R361" r:id="rId103" display="https://www.youtube.com/watch?v=TtY-NrGAtDM&amp;feature=youtu.be"/>
    <hyperlink ref="R362" r:id="rId104" display="https://dld-conference.com/"/>
    <hyperlink ref="R365" r:id="rId105" display="https://dld-conference.com/videos/jxGo-yoAf1c"/>
    <hyperlink ref="R369" r:id="rId106" display="http://tweetedtimes.com/v/1156"/>
    <hyperlink ref="R373" r:id="rId107" display="https://dld-conference.com/"/>
    <hyperlink ref="U6" r:id="rId108" display="https://pbs.twimg.com/media/DxcAamYWoAIvjbV.jpg"/>
    <hyperlink ref="U9" r:id="rId109" display="https://pbs.twimg.com/media/DxWrx4FXcAIxBIx.jpg"/>
    <hyperlink ref="U14" r:id="rId110" display="https://pbs.twimg.com/media/DxbGe4XUwAAOpPs.jpg"/>
    <hyperlink ref="U15" r:id="rId111" display="https://pbs.twimg.com/media/DxbGe4XUwAAOpPs.jpg"/>
    <hyperlink ref="U16" r:id="rId112" display="https://pbs.twimg.com/media/DxbGe4XUwAAOpPs.jpg"/>
    <hyperlink ref="U29" r:id="rId113" display="https://pbs.twimg.com/media/DxgmxRKXQAE38Aj.jpg"/>
    <hyperlink ref="U30" r:id="rId114" display="https://pbs.twimg.com/media/Dxcp8hKW0AE8O12.jpg"/>
    <hyperlink ref="U31" r:id="rId115" display="https://pbs.twimg.com/media/Dxcp8hKW0AE8O12.jpg"/>
    <hyperlink ref="U32" r:id="rId116" display="https://pbs.twimg.com/media/Dxcp8hKW0AE8O12.jpg"/>
    <hyperlink ref="U33" r:id="rId117" display="https://pbs.twimg.com/media/Dxcp8hKW0AE8O12.jpg"/>
    <hyperlink ref="U34" r:id="rId118" display="https://pbs.twimg.com/media/Dxcp8hKW0AE8O12.jpg"/>
    <hyperlink ref="U35" r:id="rId119" display="https://pbs.twimg.com/media/Dxcp8hKW0AE8O12.jpg"/>
    <hyperlink ref="U36" r:id="rId120" display="https://pbs.twimg.com/media/Dxcp8hKW0AE8O12.jpg"/>
    <hyperlink ref="U37" r:id="rId121" display="https://pbs.twimg.com/media/Dxcp8hKW0AE8O12.jpg"/>
    <hyperlink ref="U93" r:id="rId122" display="https://pbs.twimg.com/media/Dxge_eEWoAA6we8.jpg"/>
    <hyperlink ref="U94" r:id="rId123" display="https://pbs.twimg.com/media/Dxg1KNWXQAA3ElO.jpg"/>
    <hyperlink ref="U95" r:id="rId124" display="https://pbs.twimg.com/media/Dxg-8UiXgAU7KWg.jpg"/>
    <hyperlink ref="U110" r:id="rId125" display="https://pbs.twimg.com/media/DxgSgXBX0AAsRNW.jpg"/>
    <hyperlink ref="U113" r:id="rId126" display="https://pbs.twimg.com/media/DxXbqQHXgAA14Zi.jpg"/>
    <hyperlink ref="U122" r:id="rId127" display="https://pbs.twimg.com/media/DxhDI3bX0AEFIyM.jpg"/>
    <hyperlink ref="U124" r:id="rId128" display="https://pbs.twimg.com/media/Dxdqn5DWoAA5iqH.jpg"/>
    <hyperlink ref="U134" r:id="rId129" display="https://pbs.twimg.com/media/DxhMVlOXgAEtZWP.jpg"/>
    <hyperlink ref="U138" r:id="rId130" display="https://pbs.twimg.com/media/DxhMVlOXgAEtZWP.jpg"/>
    <hyperlink ref="U148" r:id="rId131" display="https://pbs.twimg.com/media/DxbC3dxWsAA5K34.jpg"/>
    <hyperlink ref="U149" r:id="rId132" display="https://pbs.twimg.com/media/DxbC3dxWsAA5K34.jpg"/>
    <hyperlink ref="U150" r:id="rId133" display="https://pbs.twimg.com/media/DxbC3dxWsAA5K34.jpg"/>
    <hyperlink ref="U157" r:id="rId134" display="https://pbs.twimg.com/media/DxhRB-iX4AIajfF.jpg"/>
    <hyperlink ref="U163" r:id="rId135" display="https://pbs.twimg.com/media/Dxge_eEWoAA6we8.jpg"/>
    <hyperlink ref="U164" r:id="rId136" display="https://pbs.twimg.com/media/Dxg1KNWXQAA3ElO.jpg"/>
    <hyperlink ref="U168" r:id="rId137" display="https://pbs.twimg.com/media/DxSWzA6XQAAONSh.jpg"/>
    <hyperlink ref="U171" r:id="rId138" display="https://pbs.twimg.com/ext_tw_video_thumb/1087711754170351616/pu/img/QYMUbD97K9ZMnaLE.jpg"/>
    <hyperlink ref="U172" r:id="rId139" display="https://pbs.twimg.com/ext_tw_video_thumb/1087711754170351616/pu/img/QYMUbD97K9ZMnaLE.jpg"/>
    <hyperlink ref="U173" r:id="rId140" display="https://pbs.twimg.com/ext_tw_video_thumb/1087711754170351616/pu/img/QYMUbD97K9ZMnaLE.jpg"/>
    <hyperlink ref="U174" r:id="rId141" display="https://pbs.twimg.com/media/DxcAamYWoAIvjbV.jpg"/>
    <hyperlink ref="U176" r:id="rId142" display="https://pbs.twimg.com/media/DxcAamYWoAIvjbV.jpg"/>
    <hyperlink ref="U178" r:id="rId143" display="https://pbs.twimg.com/media/DxcAamYWoAIvjbV.jpg"/>
    <hyperlink ref="U196" r:id="rId144" display="https://pbs.twimg.com/ext_tw_video_thumb/1087147423690944512/pu/img/Wmgy-2Jq6ACjIBY0.jpg"/>
    <hyperlink ref="U198" r:id="rId145" display="https://pbs.twimg.com/ext_tw_video_thumb/1087147423690944512/pu/img/Wmgy-2Jq6ACjIBY0.jpg"/>
    <hyperlink ref="U207" r:id="rId146" display="https://pbs.twimg.com/media/Dxhb9e8WwAM9y91.jpg"/>
    <hyperlink ref="U208" r:id="rId147" display="https://pbs.twimg.com/media/Dxhb9e8WwAM9y91.jpg"/>
    <hyperlink ref="U209" r:id="rId148" display="https://pbs.twimg.com/media/DxcAamYWoAIvjbV.jpg"/>
    <hyperlink ref="U210" r:id="rId149" display="https://pbs.twimg.com/media/Dxhb9e8WwAM9y91.jpg"/>
    <hyperlink ref="U211" r:id="rId150" display="https://pbs.twimg.com/media/DxcAamYWoAIvjbV.jpg"/>
    <hyperlink ref="U212" r:id="rId151" display="https://pbs.twimg.com/media/Dxhb9e8WwAM9y91.jpg"/>
    <hyperlink ref="U213" r:id="rId152" display="https://pbs.twimg.com/media/DxcAamYWoAIvjbV.jpg"/>
    <hyperlink ref="U214" r:id="rId153" display="https://pbs.twimg.com/media/Dxhb9e8WwAM9y91.jpg"/>
    <hyperlink ref="U215" r:id="rId154" display="https://pbs.twimg.com/media/Dxhb9e8WwAM9y91.jpg"/>
    <hyperlink ref="U216" r:id="rId155" display="https://pbs.twimg.com/media/DxcAamYWoAIvjbV.jpg"/>
    <hyperlink ref="U217" r:id="rId156" display="https://pbs.twimg.com/media/Dxhb9e8WwAM9y91.jpg"/>
    <hyperlink ref="U218" r:id="rId157" display="https://pbs.twimg.com/media/Dxhb9e8WwAM9y91.jpg"/>
    <hyperlink ref="U228" r:id="rId158" display="https://pbs.twimg.com/media/DxhkqlFUwAAEtrN.jpg"/>
    <hyperlink ref="U229" r:id="rId159" display="https://pbs.twimg.com/media/DxhkqlFUwAAEtrN.jpg"/>
    <hyperlink ref="U233" r:id="rId160" display="https://pbs.twimg.com/media/DxXNYjpXgAAQvnw.jpg"/>
    <hyperlink ref="U234" r:id="rId161" display="https://pbs.twimg.com/media/DxXNYjpXgAAQvnw.jpg"/>
    <hyperlink ref="U236" r:id="rId162" display="https://pbs.twimg.com/media/DxbsheXWwAIwMh6.jpg"/>
    <hyperlink ref="U238" r:id="rId163" display="https://pbs.twimg.com/media/DxbsheXWwAIwMh6.jpg"/>
    <hyperlink ref="U239" r:id="rId164" display="https://pbs.twimg.com/media/DxbY7mIWoAEeCvh.jpg"/>
    <hyperlink ref="U240" r:id="rId165" display="https://pbs.twimg.com/media/DxbY7mIWoAEeCvh.jpg"/>
    <hyperlink ref="U241" r:id="rId166" display="https://pbs.twimg.com/media/Dxa8CAeW0AEhtEP.jpg"/>
    <hyperlink ref="U242" r:id="rId167" display="https://pbs.twimg.com/media/Dxa6vGyWsAIAVku.jpg"/>
    <hyperlink ref="U243" r:id="rId168" display="https://pbs.twimg.com/media/Dxa6vGyWsAIAVku.jpg"/>
    <hyperlink ref="U244" r:id="rId169" display="https://pbs.twimg.com/media/DxbC3dxWsAA5K34.jpg"/>
    <hyperlink ref="U245" r:id="rId170" display="https://pbs.twimg.com/media/DxbC3dxWsAA5K34.jpg"/>
    <hyperlink ref="U246" r:id="rId171" display="https://pbs.twimg.com/media/DxXbxeVWsAAZ5I_.jpg"/>
    <hyperlink ref="U247" r:id="rId172" display="https://pbs.twimg.com/media/DxbLbWzWsAAnaYM.jpg"/>
    <hyperlink ref="U252" r:id="rId173" display="https://pbs.twimg.com/media/DxbMZlHXcAAGvkr.jpg"/>
    <hyperlink ref="U253" r:id="rId174" display="https://pbs.twimg.com/media/DxbQD3rWkAAdBt9.jpg"/>
    <hyperlink ref="U261" r:id="rId175" display="https://pbs.twimg.com/media/DxbVkolXQAAI7Em.jpg"/>
    <hyperlink ref="U262" r:id="rId176" display="https://pbs.twimg.com/media/DxbVkolXQAAI7Em.jpg"/>
    <hyperlink ref="U263" r:id="rId177" display="https://pbs.twimg.com/media/DxbVkolXQAAI7Em.jpg"/>
    <hyperlink ref="U264" r:id="rId178" display="https://pbs.twimg.com/media/DxbVkolXQAAI7Em.jpg"/>
    <hyperlink ref="U275" r:id="rId179" display="https://pbs.twimg.com/media/Dxa6vGyWsAIAVku.jpg"/>
    <hyperlink ref="U285" r:id="rId180" display="https://pbs.twimg.com/media/DxXbxeVWsAAZ5I_.jpg"/>
    <hyperlink ref="U320" r:id="rId181" display="https://pbs.twimg.com/media/Dxf-AYJW0AEwecF.jpg"/>
    <hyperlink ref="U322" r:id="rId182" display="https://pbs.twimg.com/media/Dxf-AYJW0AEwecF.jpg"/>
    <hyperlink ref="U325" r:id="rId183" display="https://pbs.twimg.com/media/C5cRT7pWMAAK2hp.jpg"/>
    <hyperlink ref="U327" r:id="rId184" display="https://pbs.twimg.com/media/DxWHDGjXgAESgyw.jpg"/>
    <hyperlink ref="U330" r:id="rId185" display="https://pbs.twimg.com/media/DxWHDGjXgAESgyw.jpg"/>
    <hyperlink ref="U337" r:id="rId186" display="https://pbs.twimg.com/media/DxchDHcX0AANrmt.jpg"/>
    <hyperlink ref="U338" r:id="rId187" display="https://pbs.twimg.com/media/Dxa8CAeW0AEhtEP.jpg"/>
    <hyperlink ref="U339" r:id="rId188" display="https://pbs.twimg.com/media/Dxa6vGyWsAIAVku.jpg"/>
    <hyperlink ref="U346" r:id="rId189" display="https://pbs.twimg.com/media/DxeqAlpU0AE4to7.jpg"/>
    <hyperlink ref="U347" r:id="rId190" display="https://pbs.twimg.com/media/Dxeo0H3U0AExjSv.jpg"/>
    <hyperlink ref="U349" r:id="rId191" display="https://pbs.twimg.com/media/DxbR4OPXQAA_vlI.jpg"/>
    <hyperlink ref="U350" r:id="rId192" display="https://pbs.twimg.com/media/DxbSpiEXcAA13WM.jpg"/>
    <hyperlink ref="U356" r:id="rId193" display="https://pbs.twimg.com/media/DxbR4OPXQAA_vlI.jpg"/>
    <hyperlink ref="U357" r:id="rId194" display="https://pbs.twimg.com/media/DxbSpiEXcAA13WM.jpg"/>
    <hyperlink ref="U365" r:id="rId195" display="https://pbs.twimg.com/media/DxikZGuUUAAdCn1.jpg"/>
    <hyperlink ref="U369" r:id="rId196" display="https://pbs.twimg.com/media/Dxeo0H3U0AExjSv.jpg"/>
    <hyperlink ref="U376" r:id="rId197" display="https://pbs.twimg.com/media/DxV1eZKW0AAa8Mt.jpg"/>
    <hyperlink ref="U378" r:id="rId198" display="https://pbs.twimg.com/media/DxV1eZKW0AAa8Mt.jpg"/>
    <hyperlink ref="U381" r:id="rId199" display="https://pbs.twimg.com/media/Dxeo0H3U0AExjSv.jpg"/>
    <hyperlink ref="U382" r:id="rId200" display="https://pbs.twimg.com/media/DxWfI2hWwAAZfIL.jpg"/>
    <hyperlink ref="U385" r:id="rId201" display="https://pbs.twimg.com/media/DxeqAlpU0AE4to7.jpg"/>
    <hyperlink ref="U386" r:id="rId202" display="https://pbs.twimg.com/media/DxexLKXUcAAp17t.jpg"/>
    <hyperlink ref="U387" r:id="rId203" display="https://pbs.twimg.com/media/DxWkfPHWoAESrzt.jpg"/>
    <hyperlink ref="U388" r:id="rId204" display="https://pbs.twimg.com/media/DxRv8oKWsAAF7fB.jpg"/>
    <hyperlink ref="V3" r:id="rId205" display="http://pbs.twimg.com/profile_images/1050412409675046914/FkrGTIH2_normal.jpg"/>
    <hyperlink ref="V4" r:id="rId206" display="http://pbs.twimg.com/profile_images/1050412409675046914/FkrGTIH2_normal.jpg"/>
    <hyperlink ref="V5" r:id="rId207" display="http://pbs.twimg.com/profile_images/925044875707535360/0mGjwlih_normal.jpg"/>
    <hyperlink ref="V6" r:id="rId208" display="https://pbs.twimg.com/media/DxcAamYWoAIvjbV.jpg"/>
    <hyperlink ref="V7" r:id="rId209" display="http://pbs.twimg.com/profile_images/835901301624082434/DKIZM4Ai_normal.jpg"/>
    <hyperlink ref="V8" r:id="rId210" display="http://pbs.twimg.com/profile_images/835901301624082434/DKIZM4Ai_normal.jpg"/>
    <hyperlink ref="V9" r:id="rId211" display="https://pbs.twimg.com/media/DxWrx4FXcAIxBIx.jpg"/>
    <hyperlink ref="V10" r:id="rId212" display="http://pbs.twimg.com/profile_images/3085704096/f2c3c707a10a4b3eca56215a4c667448_normal.jpeg"/>
    <hyperlink ref="V11" r:id="rId213" display="http://pbs.twimg.com/profile_images/3085704096/f2c3c707a10a4b3eca56215a4c667448_normal.jpeg"/>
    <hyperlink ref="V12" r:id="rId214" display="http://pbs.twimg.com/profile_images/874276857629290497/wf0dbxsJ_normal.jpg"/>
    <hyperlink ref="V13" r:id="rId215" display="http://pbs.twimg.com/profile_images/881437817087418369/oNteiO0R_normal.jpg"/>
    <hyperlink ref="V14" r:id="rId216" display="https://pbs.twimg.com/media/DxbGe4XUwAAOpPs.jpg"/>
    <hyperlink ref="V15" r:id="rId217" display="https://pbs.twimg.com/media/DxbGe4XUwAAOpPs.jpg"/>
    <hyperlink ref="V16" r:id="rId218" display="https://pbs.twimg.com/media/DxbGe4XUwAAOpPs.jpg"/>
    <hyperlink ref="V17" r:id="rId219" display="http://pbs.twimg.com/profile_images/1030420714799751168/q-_6tVdT_normal.jpg"/>
    <hyperlink ref="V18" r:id="rId220" display="http://pbs.twimg.com/profile_images/1037774346289393664/28PrwHC7_normal.jpg"/>
    <hyperlink ref="V19" r:id="rId221" display="http://pbs.twimg.com/profile_images/1176668883/Tas_Face_small_normal.jpg"/>
    <hyperlink ref="V20" r:id="rId222" display="http://pbs.twimg.com/profile_images/1037614094050832384/Yd_uOno4_normal.jpg"/>
    <hyperlink ref="V21" r:id="rId223" display="http://pbs.twimg.com/profile_images/688993901508595712/2A4g_2V3_normal.png"/>
    <hyperlink ref="V22" r:id="rId224" display="http://pbs.twimg.com/profile_images/942749041758228480/TupBRYOE_normal.jpg"/>
    <hyperlink ref="V23" r:id="rId225" display="http://pbs.twimg.com/profile_images/1050412409675046914/FkrGTIH2_normal.jpg"/>
    <hyperlink ref="V24" r:id="rId226" display="http://pbs.twimg.com/profile_images/942749041758228480/TupBRYOE_normal.jpg"/>
    <hyperlink ref="V25" r:id="rId227" display="http://pbs.twimg.com/profile_images/942749041758228480/TupBRYOE_normal.jpg"/>
    <hyperlink ref="V26" r:id="rId228" display="http://pbs.twimg.com/profile_images/682218300328161281/wwWox9zS_normal.jpg"/>
    <hyperlink ref="V27" r:id="rId229" display="http://pbs.twimg.com/profile_images/1463555721/sharkeatingpandaeagle_normal.png"/>
    <hyperlink ref="V28" r:id="rId230" display="http://pbs.twimg.com/profile_images/877231654661742592/lIWa2_lD_normal.jpg"/>
    <hyperlink ref="V29" r:id="rId231" display="https://pbs.twimg.com/media/DxgmxRKXQAE38Aj.jpg"/>
    <hyperlink ref="V30" r:id="rId232" display="https://pbs.twimg.com/media/Dxcp8hKW0AE8O12.jpg"/>
    <hyperlink ref="V31" r:id="rId233" display="https://pbs.twimg.com/media/Dxcp8hKW0AE8O12.jpg"/>
    <hyperlink ref="V32" r:id="rId234" display="https://pbs.twimg.com/media/Dxcp8hKW0AE8O12.jpg"/>
    <hyperlink ref="V33" r:id="rId235" display="https://pbs.twimg.com/media/Dxcp8hKW0AE8O12.jpg"/>
    <hyperlink ref="V34" r:id="rId236" display="https://pbs.twimg.com/media/Dxcp8hKW0AE8O12.jpg"/>
    <hyperlink ref="V35" r:id="rId237" display="https://pbs.twimg.com/media/Dxcp8hKW0AE8O12.jpg"/>
    <hyperlink ref="V36" r:id="rId238" display="https://pbs.twimg.com/media/Dxcp8hKW0AE8O12.jpg"/>
    <hyperlink ref="V37" r:id="rId239" display="https://pbs.twimg.com/media/Dxcp8hKW0AE8O12.jpg"/>
    <hyperlink ref="V38" r:id="rId240" display="http://pbs.twimg.com/profile_images/736101034037116930/unQ0yWnm_normal.jpg"/>
    <hyperlink ref="V39" r:id="rId241" display="http://pbs.twimg.com/profile_images/600205644419969024/PEIFYvWC_normal.jpg"/>
    <hyperlink ref="V40" r:id="rId242" display="http://pbs.twimg.com/profile_images/600205644419969024/PEIFYvWC_normal.jpg"/>
    <hyperlink ref="V41" r:id="rId243" display="http://pbs.twimg.com/profile_images/823539129011044352/Xnd_b9tj_normal.jpg"/>
    <hyperlink ref="V42" r:id="rId244" display="http://abs.twimg.com/sticky/default_profile_images/default_profile_normal.png"/>
    <hyperlink ref="V43" r:id="rId245" display="http://pbs.twimg.com/profile_images/864850500088455169/RhrXxWdw_normal.jpg"/>
    <hyperlink ref="V44" r:id="rId246" display="http://pbs.twimg.com/profile_images/3566104038/8a47999ec6e048fb22297aa39080ee86_normal.jpeg"/>
    <hyperlink ref="V45" r:id="rId247" display="http://pbs.twimg.com/profile_images/999619782482640897/iHE5dxAc_normal.jpg"/>
    <hyperlink ref="V46" r:id="rId248" display="http://pbs.twimg.com/profile_images/760272898/DSC00033_normal.JPG"/>
    <hyperlink ref="V47" r:id="rId249" display="http://pbs.twimg.com/profile_images/3081663228/88abc0ec2a86ff1dd93450e6ce519418_normal.jpeg"/>
    <hyperlink ref="V48" r:id="rId250" display="http://pbs.twimg.com/profile_images/989101718037295104/RnavgxFR_normal.jpg"/>
    <hyperlink ref="V49" r:id="rId251" display="http://pbs.twimg.com/profile_images/772791731410665472/wEQoc3dl_normal.jpg"/>
    <hyperlink ref="V50" r:id="rId252" display="http://pbs.twimg.com/profile_images/1019175812627664897/WhLyz-Ec_normal.jpg"/>
    <hyperlink ref="V51" r:id="rId253" display="http://pbs.twimg.com/profile_images/777605190035865600/g1OgkAwv_normal.jpg"/>
    <hyperlink ref="V52" r:id="rId254" display="http://pbs.twimg.com/profile_images/941240896451997696/x5a6yojl_normal.jpg"/>
    <hyperlink ref="V53" r:id="rId255" display="http://pbs.twimg.com/profile_images/717023999398711296/4BRcXOQD_normal.jpg"/>
    <hyperlink ref="V54" r:id="rId256" display="http://pbs.twimg.com/profile_images/1087337562660921345/lXmDwAzf_normal.jpg"/>
    <hyperlink ref="V55" r:id="rId257" display="http://pbs.twimg.com/profile_images/1087337562660921345/lXmDwAzf_normal.jpg"/>
    <hyperlink ref="V56" r:id="rId258" display="http://pbs.twimg.com/profile_images/477439590232358913/xbZaJ1Ms_normal.jpeg"/>
    <hyperlink ref="V57" r:id="rId259" display="http://pbs.twimg.com/profile_images/477439590232358913/xbZaJ1Ms_normal.jpeg"/>
    <hyperlink ref="V58" r:id="rId260" display="http://pbs.twimg.com/profile_images/477440204932796419/Ubdok5z2_normal.jpeg"/>
    <hyperlink ref="V59" r:id="rId261" display="http://pbs.twimg.com/profile_images/477440204932796419/Ubdok5z2_normal.jpeg"/>
    <hyperlink ref="V60" r:id="rId262" display="http://pbs.twimg.com/profile_images/477443424241463296/bKWNQp65_normal.jpeg"/>
    <hyperlink ref="V61" r:id="rId263" display="http://pbs.twimg.com/profile_images/477443424241463296/bKWNQp65_normal.jpeg"/>
    <hyperlink ref="V62" r:id="rId264" display="http://pbs.twimg.com/profile_images/1834219958/Romy_web_normal.jpg"/>
    <hyperlink ref="V63" r:id="rId265" display="http://pbs.twimg.com/profile_images/1043809751648411648/HeiPDzRk_normal.jpg"/>
    <hyperlink ref="V64" r:id="rId266" display="http://pbs.twimg.com/profile_images/1076489363918389248/wMXbzwy4_normal.jpg"/>
    <hyperlink ref="V65" r:id="rId267" display="http://pbs.twimg.com/profile_images/750702345227501568/-GjKAtau_normal.jpg"/>
    <hyperlink ref="V66" r:id="rId268" display="http://pbs.twimg.com/profile_images/750702345227501568/-GjKAtau_normal.jpg"/>
    <hyperlink ref="V67" r:id="rId269" display="http://pbs.twimg.com/profile_images/750702345227501568/-GjKAtau_normal.jpg"/>
    <hyperlink ref="V68" r:id="rId270" display="http://pbs.twimg.com/profile_images/1067032932123070465/1Jubub_-_normal.jpg"/>
    <hyperlink ref="V69" r:id="rId271" display="http://pbs.twimg.com/profile_images/1052311287244283904/PIiPwkfr_normal.jpg"/>
    <hyperlink ref="V70" r:id="rId272" display="http://abs.twimg.com/sticky/default_profile_images/default_profile_normal.png"/>
    <hyperlink ref="V71" r:id="rId273" display="http://pbs.twimg.com/profile_images/1085669473430847488/KQKL53C2_normal.jpg"/>
    <hyperlink ref="V72" r:id="rId274" display="http://pbs.twimg.com/profile_images/3296258792/7852b77f95bc153cf32db2ba07fb879c_normal.jpeg"/>
    <hyperlink ref="V73" r:id="rId275" display="http://pbs.twimg.com/profile_images/984025408902397953/ufly33dP_normal.jpg"/>
    <hyperlink ref="V74" r:id="rId276" display="http://pbs.twimg.com/profile_images/1076613841767796736/ToTG7bpg_normal.jpg"/>
    <hyperlink ref="V75" r:id="rId277" display="http://pbs.twimg.com/profile_images/1049632829980758016/mst1fy_e_normal.jpg"/>
    <hyperlink ref="V76" r:id="rId278" display="http://pbs.twimg.com/profile_images/982530166676180993/fou0xrKn_normal.jpg"/>
    <hyperlink ref="V77" r:id="rId279" display="http://pbs.twimg.com/profile_images/751449557691686912/XemNbw72_normal.jpg"/>
    <hyperlink ref="V78" r:id="rId280" display="http://pbs.twimg.com/profile_images/751449557691686912/XemNbw72_normal.jpg"/>
    <hyperlink ref="V79" r:id="rId281" display="http://pbs.twimg.com/profile_images/751449557691686912/XemNbw72_normal.jpg"/>
    <hyperlink ref="V80" r:id="rId282" display="http://pbs.twimg.com/profile_images/751449557691686912/XemNbw72_normal.jpg"/>
    <hyperlink ref="V81" r:id="rId283" display="http://pbs.twimg.com/profile_images/751449557691686912/XemNbw72_normal.jpg"/>
    <hyperlink ref="V82" r:id="rId284" display="http://pbs.twimg.com/profile_images/1087149907582935041/yf6vTvqw_normal.jpg"/>
    <hyperlink ref="V83" r:id="rId285" display="http://pbs.twimg.com/profile_images/923983433872920577/coLmvD2z_normal.jpg"/>
    <hyperlink ref="V84" r:id="rId286" display="http://pbs.twimg.com/profile_images/923983433872920577/coLmvD2z_normal.jpg"/>
    <hyperlink ref="V85" r:id="rId287" display="http://pbs.twimg.com/profile_images/1078019589290819586/BdViXTbB_normal.jpg"/>
    <hyperlink ref="V86" r:id="rId288" display="http://pbs.twimg.com/profile_images/887229370108182528/X9fTsiOe_normal.jpg"/>
    <hyperlink ref="V87" r:id="rId289" display="http://pbs.twimg.com/profile_images/906742702628159488/H-I6JdRp_normal.jpg"/>
    <hyperlink ref="V88" r:id="rId290" display="http://pbs.twimg.com/profile_images/1068765654822596608/1W7LYNRC_normal.jpg"/>
    <hyperlink ref="V89" r:id="rId291" display="http://pbs.twimg.com/profile_images/378800000620056856/36ce8fe5afb430b8b3e3fc45a7ffde67_normal.jpeg"/>
    <hyperlink ref="V90" r:id="rId292" display="http://pbs.twimg.com/profile_images/1076306874759372800/AzQgbrvq_normal.jpg"/>
    <hyperlink ref="V91" r:id="rId293" display="http://pbs.twimg.com/profile_images/733147454757998592/_CmN-q0B_normal.jpg"/>
    <hyperlink ref="V92" r:id="rId294" display="http://pbs.twimg.com/profile_images/733147454757998592/_CmN-q0B_normal.jpg"/>
    <hyperlink ref="V93" r:id="rId295" display="https://pbs.twimg.com/media/Dxge_eEWoAA6we8.jpg"/>
    <hyperlink ref="V94" r:id="rId296" display="https://pbs.twimg.com/media/Dxg1KNWXQAA3ElO.jpg"/>
    <hyperlink ref="V95" r:id="rId297" display="https://pbs.twimg.com/media/Dxg-8UiXgAU7KWg.jpg"/>
    <hyperlink ref="V96" r:id="rId298" display="http://pbs.twimg.com/profile_images/820909632105414657/rCG19lPu_normal.jpg"/>
    <hyperlink ref="V97" r:id="rId299" display="http://pbs.twimg.com/profile_images/1035939148199329794/avJf7YSx_normal.jpg"/>
    <hyperlink ref="V98" r:id="rId300" display="http://pbs.twimg.com/profile_images/1035939148199329794/avJf7YSx_normal.jpg"/>
    <hyperlink ref="V99" r:id="rId301" display="http://pbs.twimg.com/profile_images/1035939148199329794/avJf7YSx_normal.jpg"/>
    <hyperlink ref="V100" r:id="rId302" display="http://pbs.twimg.com/profile_images/1046815424225202177/wY0lIQFY_normal.jpg"/>
    <hyperlink ref="V101" r:id="rId303" display="http://pbs.twimg.com/profile_images/884754616029777920/YrtUPQ7g_normal.jpg"/>
    <hyperlink ref="V102" r:id="rId304" display="http://pbs.twimg.com/profile_images/793839490569793536/jKBIMbZP_normal.jpg"/>
    <hyperlink ref="V103" r:id="rId305" display="http://pbs.twimg.com/profile_images/840266898373767168/7tNBOQuN_normal.jpg"/>
    <hyperlink ref="V104" r:id="rId306" display="http://abs.twimg.com/sticky/default_profile_images/default_profile_normal.png"/>
    <hyperlink ref="V105" r:id="rId307" display="http://abs.twimg.com/sticky/default_profile_images/default_profile_normal.png"/>
    <hyperlink ref="V106" r:id="rId308" display="http://pbs.twimg.com/profile_images/2276476145/syhci9z667uqe9fn0uoo_normal.jpeg"/>
    <hyperlink ref="V107" r:id="rId309" display="http://pbs.twimg.com/profile_images/623192492029022208/Yx-kbGbI_normal.jpg"/>
    <hyperlink ref="V108" r:id="rId310" display="http://pbs.twimg.com/profile_images/1021750757119459328/e0we6gLt_normal.jpg"/>
    <hyperlink ref="V109" r:id="rId311" display="http://pbs.twimg.com/profile_images/1080127915839365120/bduw_6vA_normal.jpg"/>
    <hyperlink ref="V110" r:id="rId312" display="https://pbs.twimg.com/media/DxgSgXBX0AAsRNW.jpg"/>
    <hyperlink ref="V111" r:id="rId313" display="http://pbs.twimg.com/profile_images/852142549800292352/SvosEyQX_normal.jpg"/>
    <hyperlink ref="V112" r:id="rId314" display="http://pbs.twimg.com/profile_images/857976514981355520/QF4t2dPZ_normal.jpg"/>
    <hyperlink ref="V113" r:id="rId315" display="https://pbs.twimg.com/media/DxXbqQHXgAA14Zi.jpg"/>
    <hyperlink ref="V114" r:id="rId316" display="http://pbs.twimg.com/profile_images/799210873604763648/fDJafzSX_normal.jpg"/>
    <hyperlink ref="V115" r:id="rId317" display="http://pbs.twimg.com/profile_images/799210873604763648/fDJafzSX_normal.jpg"/>
    <hyperlink ref="V116" r:id="rId318" display="http://pbs.twimg.com/profile_images/992830427088982016/rh9YShtl_normal.jpg"/>
    <hyperlink ref="V117" r:id="rId319" display="http://pbs.twimg.com/profile_images/847016533276721152/z9gAkrO5_normal.jpg"/>
    <hyperlink ref="V118" r:id="rId320" display="http://pbs.twimg.com/profile_images/847016533276721152/z9gAkrO5_normal.jpg"/>
    <hyperlink ref="V119" r:id="rId321" display="http://pbs.twimg.com/profile_images/847016533276721152/z9gAkrO5_normal.jpg"/>
    <hyperlink ref="V120" r:id="rId322" display="http://pbs.twimg.com/profile_images/847016533276721152/z9gAkrO5_normal.jpg"/>
    <hyperlink ref="V121" r:id="rId323" display="http://pbs.twimg.com/profile_images/847016533276721152/z9gAkrO5_normal.jpg"/>
    <hyperlink ref="V122" r:id="rId324" display="https://pbs.twimg.com/media/DxhDI3bX0AEFIyM.jpg"/>
    <hyperlink ref="V123" r:id="rId325" display="http://pbs.twimg.com/profile_images/442580660591403008/UsaK6C1-_normal.jpeg"/>
    <hyperlink ref="V124" r:id="rId326" display="https://pbs.twimg.com/media/Dxdqn5DWoAA5iqH.jpg"/>
    <hyperlink ref="V125" r:id="rId327" display="http://pbs.twimg.com/profile_images/2680842524/670d37ad52e65bd3fd63266af8afa0aa_normal.png"/>
    <hyperlink ref="V126" r:id="rId328" display="http://abs.twimg.com/sticky/default_profile_images/default_profile_normal.png"/>
    <hyperlink ref="V127" r:id="rId329" display="http://abs.twimg.com/sticky/default_profile_images/default_profile_normal.png"/>
    <hyperlink ref="V128" r:id="rId330" display="http://abs.twimg.com/sticky/default_profile_images/default_profile_normal.png"/>
    <hyperlink ref="V129" r:id="rId331" display="http://pbs.twimg.com/profile_images/963682098614808576/XbhTNDIc_normal.jpg"/>
    <hyperlink ref="V130" r:id="rId332" display="http://pbs.twimg.com/profile_images/864883396006354945/kHdwMbU3_normal.jpg"/>
    <hyperlink ref="V131" r:id="rId333" display="http://abs.twimg.com/sticky/default_profile_images/default_profile_normal.png"/>
    <hyperlink ref="V132" r:id="rId334" display="http://pbs.twimg.com/profile_images/1019316878467129344/d9lyktfy_normal.jpg"/>
    <hyperlink ref="V133" r:id="rId335" display="http://pbs.twimg.com/profile_images/3051524219/c767bab24eca22ae4c9d730c72c5a10e_normal.jpeg"/>
    <hyperlink ref="V134" r:id="rId336" display="https://pbs.twimg.com/media/DxhMVlOXgAEtZWP.jpg"/>
    <hyperlink ref="V135" r:id="rId337" display="http://pbs.twimg.com/profile_images/1043809751648411648/HeiPDzRk_normal.jpg"/>
    <hyperlink ref="V136" r:id="rId338" display="http://pbs.twimg.com/profile_images/1043809751648411648/HeiPDzRk_normal.jpg"/>
    <hyperlink ref="V137" r:id="rId339" display="http://pbs.twimg.com/profile_images/1043809751648411648/HeiPDzRk_normal.jpg"/>
    <hyperlink ref="V138" r:id="rId340" display="https://pbs.twimg.com/media/DxhMVlOXgAEtZWP.jpg"/>
    <hyperlink ref="V139" r:id="rId341" display="http://pbs.twimg.com/profile_images/459310596354109441/7SDvEB0-_normal.jpeg"/>
    <hyperlink ref="V140" r:id="rId342" display="http://pbs.twimg.com/profile_images/857019737011781633/Ce19eTKc_normal.jpg"/>
    <hyperlink ref="V141" r:id="rId343" display="http://pbs.twimg.com/profile_images/1008797832785092608/paO50ZES_normal.jpg"/>
    <hyperlink ref="V142" r:id="rId344" display="http://pbs.twimg.com/profile_images/1008797832785092608/paO50ZES_normal.jpg"/>
    <hyperlink ref="V143" r:id="rId345" display="http://pbs.twimg.com/profile_images/1008797832785092608/paO50ZES_normal.jpg"/>
    <hyperlink ref="V144" r:id="rId346" display="http://pbs.twimg.com/profile_images/581821098003681280/ym_OIlTB_normal.jpg"/>
    <hyperlink ref="V145" r:id="rId347" display="http://pbs.twimg.com/profile_images/581821098003681280/ym_OIlTB_normal.jpg"/>
    <hyperlink ref="V146" r:id="rId348" display="http://pbs.twimg.com/profile_images/581821098003681280/ym_OIlTB_normal.jpg"/>
    <hyperlink ref="V147" r:id="rId349" display="http://pbs.twimg.com/profile_images/1086013423425601536/Uq3tHdGz_normal.jpg"/>
    <hyperlink ref="V148" r:id="rId350" display="https://pbs.twimg.com/media/DxbC3dxWsAA5K34.jpg"/>
    <hyperlink ref="V149" r:id="rId351" display="https://pbs.twimg.com/media/DxbC3dxWsAA5K34.jpg"/>
    <hyperlink ref="V150" r:id="rId352" display="https://pbs.twimg.com/media/DxbC3dxWsAA5K34.jpg"/>
    <hyperlink ref="V151" r:id="rId353" display="http://pbs.twimg.com/profile_images/519843521587474433/T41m2pAp_normal.jpeg"/>
    <hyperlink ref="V152" r:id="rId354" display="http://pbs.twimg.com/profile_images/519843521587474433/T41m2pAp_normal.jpeg"/>
    <hyperlink ref="V153" r:id="rId355" display="http://pbs.twimg.com/profile_images/519843521587474433/T41m2pAp_normal.jpeg"/>
    <hyperlink ref="V154" r:id="rId356" display="http://pbs.twimg.com/profile_images/519843521587474433/T41m2pAp_normal.jpeg"/>
    <hyperlink ref="V155" r:id="rId357" display="http://pbs.twimg.com/profile_images/519843521587474433/T41m2pAp_normal.jpeg"/>
    <hyperlink ref="V156" r:id="rId358" display="http://pbs.twimg.com/profile_images/519843521587474433/T41m2pAp_normal.jpeg"/>
    <hyperlink ref="V157" r:id="rId359" display="https://pbs.twimg.com/media/DxhRB-iX4AIajfF.jpg"/>
    <hyperlink ref="V158" r:id="rId360" display="http://pbs.twimg.com/profile_images/917702824225574913/WhG9THts_normal.jpg"/>
    <hyperlink ref="V159" r:id="rId361" display="http://pbs.twimg.com/profile_images/917702824225574913/WhG9THts_normal.jpg"/>
    <hyperlink ref="V160" r:id="rId362" display="http://pbs.twimg.com/profile_images/1078545052316651520/8fXf1-HV_normal.jpg"/>
    <hyperlink ref="V161" r:id="rId363" display="http://pbs.twimg.com/profile_images/1078545052316651520/8fXf1-HV_normal.jpg"/>
    <hyperlink ref="V162" r:id="rId364" display="http://pbs.twimg.com/profile_images/1078545052316651520/8fXf1-HV_normal.jpg"/>
    <hyperlink ref="V163" r:id="rId365" display="https://pbs.twimg.com/media/Dxge_eEWoAA6we8.jpg"/>
    <hyperlink ref="V164" r:id="rId366" display="https://pbs.twimg.com/media/Dxg1KNWXQAA3ElO.jpg"/>
    <hyperlink ref="V165" r:id="rId367" display="http://pbs.twimg.com/profile_images/727462883748143109/F-f8sAwc_normal.jpg"/>
    <hyperlink ref="V166" r:id="rId368" display="http://pbs.twimg.com/profile_images/727462883748143109/F-f8sAwc_normal.jpg"/>
    <hyperlink ref="V167" r:id="rId369" display="http://pbs.twimg.com/profile_images/727462883748143109/F-f8sAwc_normal.jpg"/>
    <hyperlink ref="V168" r:id="rId370" display="https://pbs.twimg.com/media/DxSWzA6XQAAONSh.jpg"/>
    <hyperlink ref="V169" r:id="rId371" display="http://pbs.twimg.com/profile_images/995962546908786688/WTYlAI7b_normal.jpg"/>
    <hyperlink ref="V170" r:id="rId372" display="http://pbs.twimg.com/profile_images/995962546908786688/WTYlAI7b_normal.jpg"/>
    <hyperlink ref="V171" r:id="rId373" display="https://pbs.twimg.com/ext_tw_video_thumb/1087711754170351616/pu/img/QYMUbD97K9ZMnaLE.jpg"/>
    <hyperlink ref="V172" r:id="rId374" display="https://pbs.twimg.com/ext_tw_video_thumb/1087711754170351616/pu/img/QYMUbD97K9ZMnaLE.jpg"/>
    <hyperlink ref="V173" r:id="rId375" display="https://pbs.twimg.com/ext_tw_video_thumb/1087711754170351616/pu/img/QYMUbD97K9ZMnaLE.jpg"/>
    <hyperlink ref="V174" r:id="rId376" display="https://pbs.twimg.com/media/DxcAamYWoAIvjbV.jpg"/>
    <hyperlink ref="V175" r:id="rId377" display="http://pbs.twimg.com/profile_images/744506260930760704/NQVnWAgf_normal.jpg"/>
    <hyperlink ref="V176" r:id="rId378" display="https://pbs.twimg.com/media/DxcAamYWoAIvjbV.jpg"/>
    <hyperlink ref="V177" r:id="rId379" display="http://pbs.twimg.com/profile_images/744506260930760704/NQVnWAgf_normal.jpg"/>
    <hyperlink ref="V178" r:id="rId380" display="https://pbs.twimg.com/media/DxcAamYWoAIvjbV.jpg"/>
    <hyperlink ref="V179" r:id="rId381" display="http://pbs.twimg.com/profile_images/744506260930760704/NQVnWAgf_normal.jpg"/>
    <hyperlink ref="V180" r:id="rId382" display="http://pbs.twimg.com/profile_images/744506260930760704/NQVnWAgf_normal.jpg"/>
    <hyperlink ref="V181" r:id="rId383" display="http://pbs.twimg.com/profile_images/744506260930760704/NQVnWAgf_normal.jpg"/>
    <hyperlink ref="V182" r:id="rId384" display="http://pbs.twimg.com/profile_images/744506260930760704/NQVnWAgf_normal.jpg"/>
    <hyperlink ref="V183" r:id="rId385" display="http://pbs.twimg.com/profile_images/744506260930760704/NQVnWAgf_normal.jpg"/>
    <hyperlink ref="V184" r:id="rId386" display="http://pbs.twimg.com/profile_images/744506260930760704/NQVnWAgf_normal.jpg"/>
    <hyperlink ref="V185" r:id="rId387" display="http://pbs.twimg.com/profile_images/744506260930760704/NQVnWAgf_normal.jpg"/>
    <hyperlink ref="V186" r:id="rId388" display="http://pbs.twimg.com/profile_images/744506260930760704/NQVnWAgf_normal.jpg"/>
    <hyperlink ref="V187" r:id="rId389" display="http://pbs.twimg.com/profile_images/744506260930760704/NQVnWAgf_normal.jpg"/>
    <hyperlink ref="V188" r:id="rId390" display="http://pbs.twimg.com/profile_images/744506260930760704/NQVnWAgf_normal.jpg"/>
    <hyperlink ref="V189" r:id="rId391" display="http://pbs.twimg.com/profile_images/378800000606670856/912fc86d922894263fdd1ff9a9ab68a8_normal.jpeg"/>
    <hyperlink ref="V190" r:id="rId392" display="http://pbs.twimg.com/profile_images/720865501241409536/SM5wmIhm_normal.jpg"/>
    <hyperlink ref="V191" r:id="rId393" display="http://pbs.twimg.com/profile_images/378800000606670856/912fc86d922894263fdd1ff9a9ab68a8_normal.jpeg"/>
    <hyperlink ref="V192" r:id="rId394" display="http://pbs.twimg.com/profile_images/720865501241409536/SM5wmIhm_normal.jpg"/>
    <hyperlink ref="V193" r:id="rId395" display="http://abs.twimg.com/sticky/default_profile_images/default_profile_normal.png"/>
    <hyperlink ref="V194" r:id="rId396" display="http://pbs.twimg.com/profile_images/785526220955848709/9bBpJsRX_normal.jpg"/>
    <hyperlink ref="V195" r:id="rId397" display="http://pbs.twimg.com/profile_images/1013731825871704064/eItldjDx_normal.jpg"/>
    <hyperlink ref="V196" r:id="rId398" display="https://pbs.twimg.com/ext_tw_video_thumb/1087147423690944512/pu/img/Wmgy-2Jq6ACjIBY0.jpg"/>
    <hyperlink ref="V197" r:id="rId399" display="http://pbs.twimg.com/profile_images/1076060153831669762/vJlxxtxE_normal.jpg"/>
    <hyperlink ref="V198" r:id="rId400" display="https://pbs.twimg.com/ext_tw_video_thumb/1087147423690944512/pu/img/Wmgy-2Jq6ACjIBY0.jpg"/>
    <hyperlink ref="V199" r:id="rId401" display="http://pbs.twimg.com/profile_images/1076060153831669762/vJlxxtxE_normal.jpg"/>
    <hyperlink ref="V200" r:id="rId402" display="http://pbs.twimg.com/profile_images/1076060153831669762/vJlxxtxE_normal.jpg"/>
    <hyperlink ref="V201" r:id="rId403" display="http://pbs.twimg.com/profile_images/862591723972767745/tjZnLAAP_normal.jpg"/>
    <hyperlink ref="V202" r:id="rId404" display="http://pbs.twimg.com/profile_images/754442521338585088/m_dRHN8h_normal.jpg"/>
    <hyperlink ref="V203" r:id="rId405" display="http://pbs.twimg.com/profile_images/1057304603484663809/RpACNa-l_normal.jpg"/>
    <hyperlink ref="V204" r:id="rId406" display="http://pbs.twimg.com/profile_images/1065708981103022080/LHBdn3Im_normal.jpg"/>
    <hyperlink ref="V205" r:id="rId407" display="http://pbs.twimg.com/profile_images/871812417793273856/gK8sBcH7_normal.jpg"/>
    <hyperlink ref="V206" r:id="rId408" display="http://pbs.twimg.com/profile_images/1081528847261224960/Nse398c0_normal.jpg"/>
    <hyperlink ref="V207" r:id="rId409" display="https://pbs.twimg.com/media/Dxhb9e8WwAM9y91.jpg"/>
    <hyperlink ref="V208" r:id="rId410" display="https://pbs.twimg.com/media/Dxhb9e8WwAM9y91.jpg"/>
    <hyperlink ref="V209" r:id="rId411" display="https://pbs.twimg.com/media/DxcAamYWoAIvjbV.jpg"/>
    <hyperlink ref="V210" r:id="rId412" display="https://pbs.twimg.com/media/Dxhb9e8WwAM9y91.jpg"/>
    <hyperlink ref="V211" r:id="rId413" display="https://pbs.twimg.com/media/DxcAamYWoAIvjbV.jpg"/>
    <hyperlink ref="V212" r:id="rId414" display="https://pbs.twimg.com/media/Dxhb9e8WwAM9y91.jpg"/>
    <hyperlink ref="V213" r:id="rId415" display="https://pbs.twimg.com/media/DxcAamYWoAIvjbV.jpg"/>
    <hyperlink ref="V214" r:id="rId416" display="https://pbs.twimg.com/media/Dxhb9e8WwAM9y91.jpg"/>
    <hyperlink ref="V215" r:id="rId417" display="https://pbs.twimg.com/media/Dxhb9e8WwAM9y91.jpg"/>
    <hyperlink ref="V216" r:id="rId418" display="https://pbs.twimg.com/media/DxcAamYWoAIvjbV.jpg"/>
    <hyperlink ref="V217" r:id="rId419" display="https://pbs.twimg.com/media/Dxhb9e8WwAM9y91.jpg"/>
    <hyperlink ref="V218" r:id="rId420" display="https://pbs.twimg.com/media/Dxhb9e8WwAM9y91.jpg"/>
    <hyperlink ref="V219" r:id="rId421" display="http://pbs.twimg.com/profile_images/706868384672124931/t43Yk_YQ_normal.jpg"/>
    <hyperlink ref="V220" r:id="rId422" display="http://pbs.twimg.com/profile_images/788047526670766081/TraQSxjX_normal.jpg"/>
    <hyperlink ref="V221" r:id="rId423" display="http://pbs.twimg.com/profile_images/1013692240940724224/ptSF7hPA_normal.jpg"/>
    <hyperlink ref="V222" r:id="rId424" display="http://pbs.twimg.com/profile_images/550741947388686336/kltgfz2w_normal.jpeg"/>
    <hyperlink ref="V223" r:id="rId425" display="http://pbs.twimg.com/profile_images/1983216255/KfW_normal.jpg"/>
    <hyperlink ref="V224" r:id="rId426" display="http://pbs.twimg.com/profile_images/643020582188130304/nh8hXpkM_normal.jpg"/>
    <hyperlink ref="V225" r:id="rId427" display="http://pbs.twimg.com/profile_images/882526498795683841/H7CPOuii_normal.jpg"/>
    <hyperlink ref="V226" r:id="rId428" display="http://pbs.twimg.com/profile_images/882526498795683841/H7CPOuii_normal.jpg"/>
    <hyperlink ref="V227" r:id="rId429" display="http://pbs.twimg.com/profile_images/882526498795683841/H7CPOuii_normal.jpg"/>
    <hyperlink ref="V228" r:id="rId430" display="https://pbs.twimg.com/media/DxhkqlFUwAAEtrN.jpg"/>
    <hyperlink ref="V229" r:id="rId431" display="https://pbs.twimg.com/media/DxhkqlFUwAAEtrN.jpg"/>
    <hyperlink ref="V230" r:id="rId432" display="http://pbs.twimg.com/profile_images/1037252310014013440/UJChM9wR_normal.jpg"/>
    <hyperlink ref="V231" r:id="rId433" display="http://pbs.twimg.com/profile_images/1084626466913116161/sESf0jvG_normal.jpg"/>
    <hyperlink ref="V232" r:id="rId434" display="http://pbs.twimg.com/profile_images/1538879395/L1003461_normal.jpg"/>
    <hyperlink ref="V233" r:id="rId435" display="https://pbs.twimg.com/media/DxXNYjpXgAAQvnw.jpg"/>
    <hyperlink ref="V234" r:id="rId436" display="https://pbs.twimg.com/media/DxXNYjpXgAAQvnw.jpg"/>
    <hyperlink ref="V235" r:id="rId437" display="http://pbs.twimg.com/profile_images/448052517553721345/v1n08ycC_normal.jpeg"/>
    <hyperlink ref="V236" r:id="rId438" display="https://pbs.twimg.com/media/DxbsheXWwAIwMh6.jpg"/>
    <hyperlink ref="V237" r:id="rId439" display="http://pbs.twimg.com/profile_images/448052517553721345/v1n08ycC_normal.jpeg"/>
    <hyperlink ref="V238" r:id="rId440" display="https://pbs.twimg.com/media/DxbsheXWwAIwMh6.jpg"/>
    <hyperlink ref="V239" r:id="rId441" display="https://pbs.twimg.com/media/DxbY7mIWoAEeCvh.jpg"/>
    <hyperlink ref="V240" r:id="rId442" display="https://pbs.twimg.com/media/DxbY7mIWoAEeCvh.jpg"/>
    <hyperlink ref="V241" r:id="rId443" display="https://pbs.twimg.com/media/Dxa8CAeW0AEhtEP.jpg"/>
    <hyperlink ref="V242" r:id="rId444" display="https://pbs.twimg.com/media/Dxa6vGyWsAIAVku.jpg"/>
    <hyperlink ref="V243" r:id="rId445" display="https://pbs.twimg.com/media/Dxa6vGyWsAIAVku.jpg"/>
    <hyperlink ref="V244" r:id="rId446" display="https://pbs.twimg.com/media/DxbC3dxWsAA5K34.jpg"/>
    <hyperlink ref="V245" r:id="rId447" display="https://pbs.twimg.com/media/DxbC3dxWsAA5K34.jpg"/>
    <hyperlink ref="V246" r:id="rId448" display="https://pbs.twimg.com/media/DxXbxeVWsAAZ5I_.jpg"/>
    <hyperlink ref="V247" r:id="rId449" display="https://pbs.twimg.com/media/DxbLbWzWsAAnaYM.jpg"/>
    <hyperlink ref="V248" r:id="rId450" display="http://pbs.twimg.com/profile_images/66773901/dld_normal.png"/>
    <hyperlink ref="V249" r:id="rId451" display="http://pbs.twimg.com/profile_images/66773901/dld_normal.png"/>
    <hyperlink ref="V250" r:id="rId452" display="http://pbs.twimg.com/profile_images/925044875707535360/0mGjwlih_normal.jpg"/>
    <hyperlink ref="V251" r:id="rId453" display="http://pbs.twimg.com/profile_images/66773901/dld_normal.png"/>
    <hyperlink ref="V252" r:id="rId454" display="https://pbs.twimg.com/media/DxbMZlHXcAAGvkr.jpg"/>
    <hyperlink ref="V253" r:id="rId455" display="https://pbs.twimg.com/media/DxbQD3rWkAAdBt9.jpg"/>
    <hyperlink ref="V254" r:id="rId456" display="http://pbs.twimg.com/profile_images/873178619530534913/tPGa2H56_normal.jpg"/>
    <hyperlink ref="V255" r:id="rId457" display="http://pbs.twimg.com/profile_images/962704887724347394/CV7j0Bs8_normal.jpg"/>
    <hyperlink ref="V256" r:id="rId458" display="http://pbs.twimg.com/profile_images/720616444099194880/GfP31VjV_normal.jpg"/>
    <hyperlink ref="V257" r:id="rId459" display="http://pbs.twimg.com/profile_images/1083511967963328513/o-Q8XIjQ_normal.jpg"/>
    <hyperlink ref="V258" r:id="rId460" display="http://pbs.twimg.com/profile_images/899581768701026306/nQDoyAJa_normal.jpg"/>
    <hyperlink ref="V259" r:id="rId461" display="http://pbs.twimg.com/profile_images/1061271368522743810/Zw75GH-u_normal.jpg"/>
    <hyperlink ref="V260" r:id="rId462" display="http://pbs.twimg.com/profile_images/486567603909840896/RF3aG1E8_normal.jpeg"/>
    <hyperlink ref="V261" r:id="rId463" display="https://pbs.twimg.com/media/DxbVkolXQAAI7Em.jpg"/>
    <hyperlink ref="V262" r:id="rId464" display="https://pbs.twimg.com/media/DxbVkolXQAAI7Em.jpg"/>
    <hyperlink ref="V263" r:id="rId465" display="https://pbs.twimg.com/media/DxbVkolXQAAI7Em.jpg"/>
    <hyperlink ref="V264" r:id="rId466" display="https://pbs.twimg.com/media/DxbVkolXQAAI7Em.jpg"/>
    <hyperlink ref="V265" r:id="rId467" display="http://pbs.twimg.com/profile_images/246496588/HIA_09_3_normal.jpg"/>
    <hyperlink ref="V266" r:id="rId468" display="http://pbs.twimg.com/profile_images/464548781371822080/5dZw2Q74_normal.jpeg"/>
    <hyperlink ref="V267" r:id="rId469" display="http://pbs.twimg.com/profile_images/811152579753312256/6_wPmzHg_normal.jpg"/>
    <hyperlink ref="V268" r:id="rId470" display="http://pbs.twimg.com/profile_images/759716817233285120/GCrWMyf__normal.jpg"/>
    <hyperlink ref="V269" r:id="rId471" display="http://pbs.twimg.com/profile_images/1067472695930077185/NsY1ReaL_normal.jpg"/>
    <hyperlink ref="V270" r:id="rId472" display="http://pbs.twimg.com/profile_images/759716817233285120/GCrWMyf__normal.jpg"/>
    <hyperlink ref="V271" r:id="rId473" display="http://pbs.twimg.com/profile_images/1067472695930077185/NsY1ReaL_normal.jpg"/>
    <hyperlink ref="V272" r:id="rId474" display="http://pbs.twimg.com/profile_images/759716817233285120/GCrWMyf__normal.jpg"/>
    <hyperlink ref="V273" r:id="rId475" display="http://pbs.twimg.com/profile_images/1067472695930077185/NsY1ReaL_normal.jpg"/>
    <hyperlink ref="V274" r:id="rId476" display="http://pbs.twimg.com/profile_images/759716817233285120/GCrWMyf__normal.jpg"/>
    <hyperlink ref="V275" r:id="rId477" display="https://pbs.twimg.com/media/Dxa6vGyWsAIAVku.jpg"/>
    <hyperlink ref="V276" r:id="rId478" display="http://pbs.twimg.com/profile_images/1067472695930077185/NsY1ReaL_normal.jpg"/>
    <hyperlink ref="V277" r:id="rId479" display="http://pbs.twimg.com/profile_images/1067472695930077185/NsY1ReaL_normal.jpg"/>
    <hyperlink ref="V278" r:id="rId480" display="http://pbs.twimg.com/profile_images/1067472695930077185/NsY1ReaL_normal.jpg"/>
    <hyperlink ref="V279" r:id="rId481" display="http://pbs.twimg.com/profile_images/1067472695930077185/NsY1ReaL_normal.jpg"/>
    <hyperlink ref="V280" r:id="rId482" display="http://pbs.twimg.com/profile_images/1067472695930077185/NsY1ReaL_normal.jpg"/>
    <hyperlink ref="V281" r:id="rId483" display="http://pbs.twimg.com/profile_images/743114590209355776/3zLms4Ys_normal.jpg"/>
    <hyperlink ref="V282" r:id="rId484" display="http://pbs.twimg.com/profile_images/768146215703719936/sDOBvaTr_normal.jpg"/>
    <hyperlink ref="V283" r:id="rId485" display="http://pbs.twimg.com/profile_images/557828588754329600/7fyzsOm8_normal.jpeg"/>
    <hyperlink ref="V284" r:id="rId486" display="http://abs.twimg.com/sticky/default_profile_images/default_profile_normal.png"/>
    <hyperlink ref="V285" r:id="rId487" display="https://pbs.twimg.com/media/DxXbxeVWsAAZ5I_.jpg"/>
    <hyperlink ref="V286" r:id="rId488" display="http://pbs.twimg.com/profile_images/378800000584852770/256162cd0453809b94900e850dc6809b_normal.png"/>
    <hyperlink ref="V287" r:id="rId489" display="http://pbs.twimg.com/profile_images/1384988165/pic_normal.jpg"/>
    <hyperlink ref="V288" r:id="rId490" display="http://pbs.twimg.com/profile_images/742999695098777600/8jtRMAxB_normal.jpg"/>
    <hyperlink ref="V289" r:id="rId491" display="http://pbs.twimg.com/profile_images/1067472695930077185/NsY1ReaL_normal.jpg"/>
    <hyperlink ref="V290" r:id="rId492" display="http://pbs.twimg.com/profile_images/524243823451308034/Q-7M6yoB_normal.jpeg"/>
    <hyperlink ref="V291" r:id="rId493" display="http://pbs.twimg.com/profile_images/524243823451308034/Q-7M6yoB_normal.jpeg"/>
    <hyperlink ref="V292" r:id="rId494" display="http://pbs.twimg.com/profile_images/524243823451308034/Q-7M6yoB_normal.jpeg"/>
    <hyperlink ref="V293" r:id="rId495" display="http://pbs.twimg.com/profile_images/524243823451308034/Q-7M6yoB_normal.jpeg"/>
    <hyperlink ref="V294" r:id="rId496" display="http://pbs.twimg.com/profile_images/524243823451308034/Q-7M6yoB_normal.jpeg"/>
    <hyperlink ref="V295" r:id="rId497" display="http://pbs.twimg.com/profile_images/992989946758684672/f-g4ccC__normal.jpg"/>
    <hyperlink ref="V296" r:id="rId498" display="http://pbs.twimg.com/profile_images/939952863345893376/OdT1INkN_normal.jpg"/>
    <hyperlink ref="V297" r:id="rId499" display="http://pbs.twimg.com/profile_images/928217471496151040/az3UVjjI_normal.jpg"/>
    <hyperlink ref="V298" r:id="rId500" display="http://pbs.twimg.com/profile_images/3095113238/6bcc14d452001227b7520849bb3b9a1c_normal.png"/>
    <hyperlink ref="V299" r:id="rId501" display="http://pbs.twimg.com/profile_images/757625746907160576/IzdU5XkV_normal.jpg"/>
    <hyperlink ref="V300" r:id="rId502" display="http://pbs.twimg.com/profile_images/1064235369665835008/Ey7qsA0I_normal.jpg"/>
    <hyperlink ref="V301" r:id="rId503" display="http://pbs.twimg.com/profile_images/1064235369665835008/Ey7qsA0I_normal.jpg"/>
    <hyperlink ref="V302" r:id="rId504" display="http://pbs.twimg.com/profile_images/3225628270/b2799e2e1962b7e8fbec6acd985e6510_normal.jpeg"/>
    <hyperlink ref="V303" r:id="rId505" display="http://pbs.twimg.com/profile_images/637240653404106752/BXjOrIIS_normal.jpg"/>
    <hyperlink ref="V304" r:id="rId506" display="http://pbs.twimg.com/profile_images/891624064011382784/BYK-7Zxq_normal.jpg"/>
    <hyperlink ref="V305" r:id="rId507" display="http://pbs.twimg.com/profile_images/988555977371848706/vGpq8s61_normal.jpg"/>
    <hyperlink ref="V306" r:id="rId508" display="http://pbs.twimg.com/profile_images/835901301624082434/DKIZM4Ai_normal.jpg"/>
    <hyperlink ref="V307" r:id="rId509" display="http://pbs.twimg.com/profile_images/988555977371848706/vGpq8s61_normal.jpg"/>
    <hyperlink ref="V308" r:id="rId510" display="http://pbs.twimg.com/profile_images/835901301624082434/DKIZM4Ai_normal.jpg"/>
    <hyperlink ref="V309" r:id="rId511" display="http://pbs.twimg.com/profile_images/835901301624082434/DKIZM4Ai_normal.jpg"/>
    <hyperlink ref="V310" r:id="rId512" display="http://pbs.twimg.com/profile_images/835901301624082434/DKIZM4Ai_normal.jpg"/>
    <hyperlink ref="V311" r:id="rId513" display="http://pbs.twimg.com/profile_images/988555977371848706/vGpq8s61_normal.jpg"/>
    <hyperlink ref="V312" r:id="rId514" display="http://pbs.twimg.com/profile_images/956034812216791040/n7HmXYpp_normal.jpg"/>
    <hyperlink ref="V313" r:id="rId515" display="http://pbs.twimg.com/profile_images/747167011222978560/nfc-lIi1_normal.jpg"/>
    <hyperlink ref="V314" r:id="rId516" display="http://pbs.twimg.com/profile_images/922251315723485184/sNWb8Wu7_normal.jpg"/>
    <hyperlink ref="V315" r:id="rId517" display="http://pbs.twimg.com/profile_images/1022123114342301702/uV-xRQPm_normal.jpg"/>
    <hyperlink ref="V316" r:id="rId518" display="http://pbs.twimg.com/profile_images/988555977371848706/vGpq8s61_normal.jpg"/>
    <hyperlink ref="V317" r:id="rId519" display="http://pbs.twimg.com/profile_images/878557427892965376/vqxfxElb_normal.jpg"/>
    <hyperlink ref="V318" r:id="rId520" display="http://pbs.twimg.com/profile_images/878557427892965376/vqxfxElb_normal.jpg"/>
    <hyperlink ref="V319" r:id="rId521" display="http://pbs.twimg.com/profile_images/457839866294726656/u-aQ3w9-_normal.jpeg"/>
    <hyperlink ref="V320" r:id="rId522" display="https://pbs.twimg.com/media/Dxf-AYJW0AEwecF.jpg"/>
    <hyperlink ref="V321" r:id="rId523" display="http://pbs.twimg.com/profile_images/1055481860904701952/jcfQAl6x_normal.jpg"/>
    <hyperlink ref="V322" r:id="rId524" display="https://pbs.twimg.com/media/Dxf-AYJW0AEwecF.jpg"/>
    <hyperlink ref="V323" r:id="rId525" display="http://pbs.twimg.com/profile_images/1055481860904701952/jcfQAl6x_normal.jpg"/>
    <hyperlink ref="V324" r:id="rId526" display="http://pbs.twimg.com/profile_images/1498313865/image_normal.jpg"/>
    <hyperlink ref="V325" r:id="rId527" display="https://pbs.twimg.com/media/C5cRT7pWMAAK2hp.jpg"/>
    <hyperlink ref="V326" r:id="rId528" display="http://pbs.twimg.com/profile_images/1023614657565622272/pUfZw3X0_normal.jpg"/>
    <hyperlink ref="V327" r:id="rId529" display="https://pbs.twimg.com/media/DxWHDGjXgAESgyw.jpg"/>
    <hyperlink ref="V328" r:id="rId530" display="http://pbs.twimg.com/profile_images/988555977371848706/vGpq8s61_normal.jpg"/>
    <hyperlink ref="V329" r:id="rId531" display="http://pbs.twimg.com/profile_images/1028745228528885762/aJgIyTt-_normal.jpg"/>
    <hyperlink ref="V330" r:id="rId532" display="https://pbs.twimg.com/media/DxWHDGjXgAESgyw.jpg"/>
    <hyperlink ref="V331" r:id="rId533" display="http://pbs.twimg.com/profile_images/988555977371848706/vGpq8s61_normal.jpg"/>
    <hyperlink ref="V332" r:id="rId534" display="http://pbs.twimg.com/profile_images/988555977371848706/vGpq8s61_normal.jpg"/>
    <hyperlink ref="V333" r:id="rId535" display="http://pbs.twimg.com/profile_images/1028745228528885762/aJgIyTt-_normal.jpg"/>
    <hyperlink ref="V334" r:id="rId536" display="http://pbs.twimg.com/profile_images/1028745228528885762/aJgIyTt-_normal.jpg"/>
    <hyperlink ref="V335" r:id="rId537" display="http://pbs.twimg.com/profile_images/1006210948636397568/sPao2ORa_normal.jpg"/>
    <hyperlink ref="V336" r:id="rId538" display="http://pbs.twimg.com/profile_images/909670828543012865/0hPa5TBg_normal.jpg"/>
    <hyperlink ref="V337" r:id="rId539" display="https://pbs.twimg.com/media/DxchDHcX0AANrmt.jpg"/>
    <hyperlink ref="V338" r:id="rId540" display="https://pbs.twimg.com/media/Dxa8CAeW0AEhtEP.jpg"/>
    <hyperlink ref="V339" r:id="rId541" display="https://pbs.twimg.com/media/Dxa6vGyWsAIAVku.jpg"/>
    <hyperlink ref="V340" r:id="rId542" display="http://pbs.twimg.com/profile_images/1067472695930077185/NsY1ReaL_normal.jpg"/>
    <hyperlink ref="V341" r:id="rId543" display="http://pbs.twimg.com/profile_images/1067472695930077185/NsY1ReaL_normal.jpg"/>
    <hyperlink ref="V342" r:id="rId544" display="http://pbs.twimg.com/profile_images/1067472695930077185/NsY1ReaL_normal.jpg"/>
    <hyperlink ref="V343" r:id="rId545" display="http://pbs.twimg.com/profile_images/777868818995699712/nIccnJQv_normal.jpg"/>
    <hyperlink ref="V344" r:id="rId546" display="http://pbs.twimg.com/profile_images/1067472695930077185/NsY1ReaL_normal.jpg"/>
    <hyperlink ref="V345" r:id="rId547" display="http://pbs.twimg.com/profile_images/1067472695930077185/NsY1ReaL_normal.jpg"/>
    <hyperlink ref="V346" r:id="rId548" display="https://pbs.twimg.com/media/DxeqAlpU0AE4to7.jpg"/>
    <hyperlink ref="V347" r:id="rId549" display="https://pbs.twimg.com/media/Dxeo0H3U0AExjSv.jpg"/>
    <hyperlink ref="V348" r:id="rId550" display="http://pbs.twimg.com/profile_images/777868818995699712/nIccnJQv_normal.jpg"/>
    <hyperlink ref="V349" r:id="rId551" display="https://pbs.twimg.com/media/DxbR4OPXQAA_vlI.jpg"/>
    <hyperlink ref="V350" r:id="rId552" display="https://pbs.twimg.com/media/DxbSpiEXcAA13WM.jpg"/>
    <hyperlink ref="V351" r:id="rId553" display="http://pbs.twimg.com/profile_images/873178619530534913/tPGa2H56_normal.jpg"/>
    <hyperlink ref="V352" r:id="rId554" display="http://pbs.twimg.com/profile_images/873178619530534913/tPGa2H56_normal.jpg"/>
    <hyperlink ref="V353" r:id="rId555" display="http://pbs.twimg.com/profile_images/652616895326085120/XDaw1ti3_normal.jpg"/>
    <hyperlink ref="V354" r:id="rId556" display="http://pbs.twimg.com/profile_images/652616895326085120/XDaw1ti3_normal.jpg"/>
    <hyperlink ref="V355" r:id="rId557" display="http://pbs.twimg.com/profile_images/980981199450595328/hiMRUdRi_normal.jpg"/>
    <hyperlink ref="V356" r:id="rId558" display="https://pbs.twimg.com/media/DxbR4OPXQAA_vlI.jpg"/>
    <hyperlink ref="V357" r:id="rId559" display="https://pbs.twimg.com/media/DxbSpiEXcAA13WM.jpg"/>
    <hyperlink ref="V358" r:id="rId560" display="http://pbs.twimg.com/profile_images/652616895326085120/XDaw1ti3_normal.jpg"/>
    <hyperlink ref="V359" r:id="rId561" display="http://pbs.twimg.com/profile_images/652616895326085120/XDaw1ti3_normal.jpg"/>
    <hyperlink ref="V360" r:id="rId562" display="http://pbs.twimg.com/profile_images/980981199450595328/hiMRUdRi_normal.jpg"/>
    <hyperlink ref="V361" r:id="rId563" display="http://pbs.twimg.com/profile_images/3085704096/f2c3c707a10a4b3eca56215a4c667448_normal.jpeg"/>
    <hyperlink ref="V362" r:id="rId564" display="http://pbs.twimg.com/profile_images/874276857629290497/wf0dbxsJ_normal.jpg"/>
    <hyperlink ref="V363" r:id="rId565" display="http://pbs.twimg.com/profile_images/980981199450595328/hiMRUdRi_normal.jpg"/>
    <hyperlink ref="V364" r:id="rId566" display="http://pbs.twimg.com/profile_images/1084974589036380160/Z1-ZkMT9_normal.jpg"/>
    <hyperlink ref="V365" r:id="rId567" display="https://pbs.twimg.com/media/DxikZGuUUAAdCn1.jpg"/>
    <hyperlink ref="V366" r:id="rId568" display="http://pbs.twimg.com/profile_images/979327429817913344/-HoLoyzn_normal.jpg"/>
    <hyperlink ref="V367" r:id="rId569" display="http://pbs.twimg.com/profile_images/979327429817913344/-HoLoyzn_normal.jpg"/>
    <hyperlink ref="V368" r:id="rId570" display="http://pbs.twimg.com/profile_images/662194323/twitter_normal.gif"/>
    <hyperlink ref="V369" r:id="rId571" display="https://pbs.twimg.com/media/Dxeo0H3U0AExjSv.jpg"/>
    <hyperlink ref="V370" r:id="rId572" display="http://pbs.twimg.com/profile_images/378800000679628965/dbe03e21d3138509bfa15b3d7b4fef50_normal.jpeg"/>
    <hyperlink ref="V371" r:id="rId573" display="http://pbs.twimg.com/profile_images/535756069293654017/praLaoaY_normal.jpeg"/>
    <hyperlink ref="V372" r:id="rId574" display="http://pbs.twimg.com/profile_images/535756069293654017/praLaoaY_normal.jpeg"/>
    <hyperlink ref="V373" r:id="rId575" display="http://pbs.twimg.com/profile_images/874276857629290497/wf0dbxsJ_normal.jpg"/>
    <hyperlink ref="V374" r:id="rId576" display="http://pbs.twimg.com/profile_images/510157850174586880/OYspi45M_normal.jpeg"/>
    <hyperlink ref="V375" r:id="rId577" display="http://pbs.twimg.com/profile_images/510157850174586880/OYspi45M_normal.jpeg"/>
    <hyperlink ref="V376" r:id="rId578" display="https://pbs.twimg.com/media/DxV1eZKW0AAa8Mt.jpg"/>
    <hyperlink ref="V377" r:id="rId579" display="http://pbs.twimg.com/profile_images/486271863220215809/8iapFZJO_normal.jpeg"/>
    <hyperlink ref="V378" r:id="rId580" display="https://pbs.twimg.com/media/DxV1eZKW0AAa8Mt.jpg"/>
    <hyperlink ref="V379" r:id="rId581" display="http://pbs.twimg.com/profile_images/486271863220215809/8iapFZJO_normal.jpeg"/>
    <hyperlink ref="V380" r:id="rId582" display="http://pbs.twimg.com/profile_images/486271863220215809/8iapFZJO_normal.jpeg"/>
    <hyperlink ref="V381" r:id="rId583" display="https://pbs.twimg.com/media/Dxeo0H3U0AExjSv.jpg"/>
    <hyperlink ref="V382" r:id="rId584" display="https://pbs.twimg.com/media/DxWfI2hWwAAZfIL.jpg"/>
    <hyperlink ref="V383" r:id="rId585" display="http://pbs.twimg.com/profile_images/264971169/Bill_Gross_Thumbnail_normal.jpg"/>
    <hyperlink ref="V384" r:id="rId586" display="http://pbs.twimg.com/profile_images/264971169/Bill_Gross_Thumbnail_normal.jpg"/>
    <hyperlink ref="V385" r:id="rId587" display="https://pbs.twimg.com/media/DxeqAlpU0AE4to7.jpg"/>
    <hyperlink ref="V386" r:id="rId588" display="https://pbs.twimg.com/media/DxexLKXUcAAp17t.jpg"/>
    <hyperlink ref="V387" r:id="rId589" display="https://pbs.twimg.com/media/DxWkfPHWoAESrzt.jpg"/>
    <hyperlink ref="V388" r:id="rId590" display="https://pbs.twimg.com/media/DxRv8oKWsAAF7fB.jpg"/>
    <hyperlink ref="V389" r:id="rId591" display="http://pbs.twimg.com/profile_images/264971169/Bill_Gross_Thumbnail_normal.jpg"/>
    <hyperlink ref="V390" r:id="rId592" display="http://pbs.twimg.com/profile_images/981981022056165376/keQTS5OS_normal.jpg"/>
    <hyperlink ref="X3" r:id="rId593" display="https://twitter.com/#!/_houseofbb/status/1087300846247923713"/>
    <hyperlink ref="X4" r:id="rId594" display="https://twitter.com/#!/_houseofbb/status/1087300846247923713"/>
    <hyperlink ref="X5" r:id="rId595" display="https://twitter.com/#!/dehubinitiative/status/1087375725236314113"/>
    <hyperlink ref="X6" r:id="rId596" display="https://twitter.com/#!/rachelbotsman/status/1087338304767447040"/>
    <hyperlink ref="X7" r:id="rId597" display="https://twitter.com/#!/woodstock3/status/1087006831220793344"/>
    <hyperlink ref="X8" r:id="rId598" display="https://twitter.com/#!/woodstock3/status/1087006831220793344"/>
    <hyperlink ref="X9" r:id="rId599" display="https://twitter.com/#!/alueducation/status/1086964213589962752"/>
    <hyperlink ref="X10" r:id="rId600" display="https://twitter.com/#!/munsecconf/status/1087367334258491392"/>
    <hyperlink ref="X11" r:id="rId601" display="https://twitter.com/#!/munsecconf/status/1087367334258491392"/>
    <hyperlink ref="X12" r:id="rId602" display="https://twitter.com/#!/p7s1group/status/1087273918468186112"/>
    <hyperlink ref="X13" r:id="rId603" display="https://twitter.com/#!/changeling_1/status/1087648167213056000"/>
    <hyperlink ref="X14" r:id="rId604" display="https://twitter.com/#!/gpalfinger/status/1087274610561871872"/>
    <hyperlink ref="X15" r:id="rId605" display="https://twitter.com/#!/emundogmbh/status/1087649494878048256"/>
    <hyperlink ref="X16" r:id="rId606" display="https://twitter.com/#!/emundogmbh/status/1087649494878048256"/>
    <hyperlink ref="X17" r:id="rId607" display="https://twitter.com/#!/echtzeitreise/status/1087649762080374784"/>
    <hyperlink ref="X18" r:id="rId608" display="https://twitter.com/#!/samuelward_/status/1087653323770081280"/>
    <hyperlink ref="X19" r:id="rId609" display="https://twitter.com/#!/clintvs/status/1087653773223157760"/>
    <hyperlink ref="X20" r:id="rId610" display="https://twitter.com/#!/mottefred/status/1087655645359280128"/>
    <hyperlink ref="X21" r:id="rId611" display="https://twitter.com/#!/signoffparis/status/1087655672039305217"/>
    <hyperlink ref="X22" r:id="rId612" display="https://twitter.com/#!/fzuhrt/status/1087657254579568640"/>
    <hyperlink ref="X23" r:id="rId613" display="https://twitter.com/#!/_houseofbb/status/1087300846247923713"/>
    <hyperlink ref="X24" r:id="rId614" display="https://twitter.com/#!/fzuhrt/status/1087657254579568640"/>
    <hyperlink ref="X25" r:id="rId615" display="https://twitter.com/#!/fzuhrt/status/1087657254579568640"/>
    <hyperlink ref="X26" r:id="rId616" display="https://twitter.com/#!/rohitshorey/status/1087657723842478080"/>
    <hyperlink ref="X27" r:id="rId617" display="https://twitter.com/#!/pantaloni75/status/1087658725421318146"/>
    <hyperlink ref="X28" r:id="rId618" display="https://twitter.com/#!/suzehaworth/status/1087661018166247426"/>
    <hyperlink ref="X29" r:id="rId619" display="https://twitter.com/#!/base_campberlin/status/1087662323559530496"/>
    <hyperlink ref="X30" r:id="rId620" display="https://twitter.com/#!/hansensabine/status/1087383970529067008"/>
    <hyperlink ref="X31" r:id="rId621" display="https://twitter.com/#!/gabized/status/1087662800049192960"/>
    <hyperlink ref="X32" r:id="rId622" display="https://twitter.com/#!/hansensabine/status/1087383970529067008"/>
    <hyperlink ref="X33" r:id="rId623" display="https://twitter.com/#!/gabized/status/1087662800049192960"/>
    <hyperlink ref="X34" r:id="rId624" display="https://twitter.com/#!/hansensabine/status/1087383970529067008"/>
    <hyperlink ref="X35" r:id="rId625" display="https://twitter.com/#!/gabized/status/1087662800049192960"/>
    <hyperlink ref="X36" r:id="rId626" display="https://twitter.com/#!/hansensabine/status/1087383970529067008"/>
    <hyperlink ref="X37" r:id="rId627" display="https://twitter.com/#!/gabized/status/1087662800049192960"/>
    <hyperlink ref="X38" r:id="rId628" display="https://twitter.com/#!/sujeetpi/status/1087663295786598401"/>
    <hyperlink ref="X39" r:id="rId629" display="https://twitter.com/#!/gerhardkuerner/status/1087664157011443713"/>
    <hyperlink ref="X40" r:id="rId630" display="https://twitter.com/#!/gerhardkuerner/status/1087664157011443713"/>
    <hyperlink ref="X41" r:id="rId631" display="https://twitter.com/#!/paolofabrizio71/status/1087666137943412737"/>
    <hyperlink ref="X42" r:id="rId632" display="https://twitter.com/#!/wnsgh9405/status/1087667334993477632"/>
    <hyperlink ref="X43" r:id="rId633" display="https://twitter.com/#!/handelsblatt/status/1087668118464483328"/>
    <hyperlink ref="X44" r:id="rId634" display="https://twitter.com/#!/andreasofthings/status/1087669951937298434"/>
    <hyperlink ref="X45" r:id="rId635" display="https://twitter.com/#!/shamy786/status/1087671060697354240"/>
    <hyperlink ref="X46" r:id="rId636" display="https://twitter.com/#!/rollidriver/status/1087671102246215680"/>
    <hyperlink ref="X47" r:id="rId637" display="https://twitter.com/#!/anujpm/status/1087672327297413121"/>
    <hyperlink ref="X48" r:id="rId638" display="https://twitter.com/#!/happel/status/1087672340039811072"/>
    <hyperlink ref="X49" r:id="rId639" display="https://twitter.com/#!/up_nord/status/1087673255408922625"/>
    <hyperlink ref="X50" r:id="rId640" display="https://twitter.com/#!/gidingayri/status/1087674061864333312"/>
    <hyperlink ref="X51" r:id="rId641" display="https://twitter.com/#!/mirjam_stegherr/status/1087674191715938305"/>
    <hyperlink ref="X52" r:id="rId642" display="https://twitter.com/#!/gruenderszene/status/1087674477033459712"/>
    <hyperlink ref="X53" r:id="rId643" display="https://twitter.com/#!/onetoone_de/status/1087674501620531200"/>
    <hyperlink ref="X54" r:id="rId644" display="https://twitter.com/#!/killersteff/status/1087672817146122241"/>
    <hyperlink ref="X55" r:id="rId645" display="https://twitter.com/#!/killersteff/status/1087674697368698886"/>
    <hyperlink ref="X56" r:id="rId646" display="https://twitter.com/#!/faz_net/status/1087674788892606464"/>
    <hyperlink ref="X57" r:id="rId647" display="https://twitter.com/#!/faz_net/status/1087674788892606464"/>
    <hyperlink ref="X58" r:id="rId648" display="https://twitter.com/#!/faz_wirtschaft/status/1087674790121558016"/>
    <hyperlink ref="X59" r:id="rId649" display="https://twitter.com/#!/faz_wirtschaft/status/1087674790121558016"/>
    <hyperlink ref="X60" r:id="rId650" display="https://twitter.com/#!/faz_finance/status/1087674791065239553"/>
    <hyperlink ref="X61" r:id="rId651" display="https://twitter.com/#!/faz_finance/status/1087674791065239553"/>
    <hyperlink ref="X62" r:id="rId652" display="https://twitter.com/#!/stuehm/status/1087674970820542464"/>
    <hyperlink ref="X63" r:id="rId653" display="https://twitter.com/#!/donatoci/status/1087675242682699778"/>
    <hyperlink ref="X64" r:id="rId654" display="https://twitter.com/#!/thomasseidler4/status/1087675792618856453"/>
    <hyperlink ref="X65" r:id="rId655" display="https://twitter.com/#!/singhyuvraj/status/1087675819504340992"/>
    <hyperlink ref="X66" r:id="rId656" display="https://twitter.com/#!/singhyuvraj/status/1087675819504340992"/>
    <hyperlink ref="X67" r:id="rId657" display="https://twitter.com/#!/singhyuvraj/status/1087675819504340992"/>
    <hyperlink ref="X68" r:id="rId658" display="https://twitter.com/#!/actualicia/status/1087676346439028738"/>
    <hyperlink ref="X69" r:id="rId659" display="https://twitter.com/#!/assanepdx/status/1087677080198729728"/>
    <hyperlink ref="X70" r:id="rId660" display="https://twitter.com/#!/investors_life/status/1087677401113473024"/>
    <hyperlink ref="X71" r:id="rId661" display="https://twitter.com/#!/wangche86322343/status/1087677715304525824"/>
    <hyperlink ref="X72" r:id="rId662" display="https://twitter.com/#!/hddoger/status/1087677740847849474"/>
    <hyperlink ref="X73" r:id="rId663" display="https://twitter.com/#!/annewill/status/1087678050555359232"/>
    <hyperlink ref="X74" r:id="rId664" display="https://twitter.com/#!/135sara/status/1087678718234034176"/>
    <hyperlink ref="X75" r:id="rId665" display="https://twitter.com/#!/statistikvirtuo/status/1087679220002762753"/>
    <hyperlink ref="X76" r:id="rId666" display="https://twitter.com/#!/hermannarnold/status/1087679964269461504"/>
    <hyperlink ref="X77" r:id="rId667" display="https://twitter.com/#!/hanjo_gergs/status/1087681294778228736"/>
    <hyperlink ref="X78" r:id="rId668" display="https://twitter.com/#!/hanjo_gergs/status/1087681294778228736"/>
    <hyperlink ref="X79" r:id="rId669" display="https://twitter.com/#!/hanjo_gergs/status/1087681294778228736"/>
    <hyperlink ref="X80" r:id="rId670" display="https://twitter.com/#!/hanjo_gergs/status/1087681294778228736"/>
    <hyperlink ref="X81" r:id="rId671" display="https://twitter.com/#!/hanjo_gergs/status/1087681294778228736"/>
    <hyperlink ref="X82" r:id="rId672" display="https://twitter.com/#!/judithmwilliams/status/1087681591332216832"/>
    <hyperlink ref="X83" r:id="rId673" display="https://twitter.com/#!/rodoprawo/status/1087681764410212353"/>
    <hyperlink ref="X84" r:id="rId674" display="https://twitter.com/#!/rodoprawo/status/1087681875542462464"/>
    <hyperlink ref="X85" r:id="rId675" display="https://twitter.com/#!/annkristin_s_/status/1087663230233833473"/>
    <hyperlink ref="X86" r:id="rId676" display="https://twitter.com/#!/meinmittelstand/status/1087684951842131968"/>
    <hyperlink ref="X87" r:id="rId677" display="https://twitter.com/#!/syakirharis25/status/1087686878164205569"/>
    <hyperlink ref="X88" r:id="rId678" display="https://twitter.com/#!/hansamann/status/1087686982761877504"/>
    <hyperlink ref="X89" r:id="rId679" display="https://twitter.com/#!/burtonlee/status/1087687368969052162"/>
    <hyperlink ref="X90" r:id="rId680" display="https://twitter.com/#!/jamierusso/status/1087687513613975553"/>
    <hyperlink ref="X91" r:id="rId681" display="https://twitter.com/#!/baldoitaly/status/1087687739452125184"/>
    <hyperlink ref="X92" r:id="rId682" display="https://twitter.com/#!/baldoitaly/status/1087687739452125184"/>
    <hyperlink ref="X93" r:id="rId683" display="https://twitter.com/#!/jhernanper/status/1087672045675204608"/>
    <hyperlink ref="X94" r:id="rId684" display="https://twitter.com/#!/jhernanper/status/1087688373496659969"/>
    <hyperlink ref="X95" r:id="rId685" display="https://twitter.com/#!/seproh/status/1087688791240962048"/>
    <hyperlink ref="X96" r:id="rId686" display="https://twitter.com/#!/ramezi/status/1087690288569683972"/>
    <hyperlink ref="X97" r:id="rId687" display="https://twitter.com/#!/sharmars003/status/1087691108333826048"/>
    <hyperlink ref="X98" r:id="rId688" display="https://twitter.com/#!/sharmars003/status/1087691108333826048"/>
    <hyperlink ref="X99" r:id="rId689" display="https://twitter.com/#!/sharmars003/status/1087691108333826048"/>
    <hyperlink ref="X100" r:id="rId690" display="https://twitter.com/#!/mw_readwrite/status/1087693694696865792"/>
    <hyperlink ref="X101" r:id="rId691" display="https://twitter.com/#!/bmz_bund/status/1087672125933133827"/>
    <hyperlink ref="X102" r:id="rId692" display="https://twitter.com/#!/ikarabasz/status/1087694729666588673"/>
    <hyperlink ref="X103" r:id="rId693" display="https://twitter.com/#!/duncancmartin/status/1087695122945449984"/>
    <hyperlink ref="X104" r:id="rId694" display="https://twitter.com/#!/artuskg/status/1087691990442090496"/>
    <hyperlink ref="X105" r:id="rId695" display="https://twitter.com/#!/artuskg/status/1087695284732391424"/>
    <hyperlink ref="X106" r:id="rId696" display="https://twitter.com/#!/ersinsny/status/1087695313979277313"/>
    <hyperlink ref="X107" r:id="rId697" display="https://twitter.com/#!/drnic1/status/1087695871083450369"/>
    <hyperlink ref="X108" r:id="rId698" display="https://twitter.com/#!/aagave/status/1087696283534536704"/>
    <hyperlink ref="X109" r:id="rId699" display="https://twitter.com/#!/dellis52426813/status/1087697198962409474"/>
    <hyperlink ref="X110" r:id="rId700" display="https://twitter.com/#!/hawarhelp/status/1087639671302168576"/>
    <hyperlink ref="X111" r:id="rId701" display="https://twitter.com/#!/quizbold/status/1087697224467914753"/>
    <hyperlink ref="X112" r:id="rId702" display="https://twitter.com/#!/tontxita/status/1087697512738291712"/>
    <hyperlink ref="X113" r:id="rId703" display="https://twitter.com/#!/johannaxmaria/status/1087016414572171264"/>
    <hyperlink ref="X114" r:id="rId704" display="https://twitter.com/#!/ameliatigg/status/1087697810680672256"/>
    <hyperlink ref="X115" r:id="rId705" display="https://twitter.com/#!/ameliatigg/status/1087697810680672256"/>
    <hyperlink ref="X116" r:id="rId706" display="https://twitter.com/#!/abdiomartv/status/1087698068298964994"/>
    <hyperlink ref="X117" r:id="rId707" display="https://twitter.com/#!/_hilonet/status/1087698506675036160"/>
    <hyperlink ref="X118" r:id="rId708" display="https://twitter.com/#!/_hilonet/status/1087698506675036160"/>
    <hyperlink ref="X119" r:id="rId709" display="https://twitter.com/#!/_hilonet/status/1087698506675036160"/>
    <hyperlink ref="X120" r:id="rId710" display="https://twitter.com/#!/_hilonet/status/1087698506675036160"/>
    <hyperlink ref="X121" r:id="rId711" display="https://twitter.com/#!/_hilonet/status/1087698506675036160"/>
    <hyperlink ref="X122" r:id="rId712" display="https://twitter.com/#!/expertpeer/status/1087693138347638784"/>
    <hyperlink ref="X123" r:id="rId713" display="https://twitter.com/#!/andrewmorrisuk/status/1087698705338241024"/>
    <hyperlink ref="X124" r:id="rId714" display="https://twitter.com/#!/ericscherer/status/1087455076812275713"/>
    <hyperlink ref="X125" r:id="rId715" display="https://twitter.com/#!/cabdeplage/status/1087698718642573315"/>
    <hyperlink ref="X126" r:id="rId716" display="https://twitter.com/#!/akumamon2/status/1087699157240803328"/>
    <hyperlink ref="X127" r:id="rId717" display="https://twitter.com/#!/akumamon2/status/1087699157240803328"/>
    <hyperlink ref="X128" r:id="rId718" display="https://twitter.com/#!/akumamon2/status/1087699157240803328"/>
    <hyperlink ref="X129" r:id="rId719" display="https://twitter.com/#!/kroker/status/1087294639491682304"/>
    <hyperlink ref="X130" r:id="rId720" display="https://twitter.com/#!/osk_germany/status/1087699256725700608"/>
    <hyperlink ref="X131" r:id="rId721" display="https://twitter.com/#!/kimjs_coffee/status/1087699313554219010"/>
    <hyperlink ref="X132" r:id="rId722" display="https://twitter.com/#!/alles_anna/status/1087701197920849920"/>
    <hyperlink ref="X133" r:id="rId723" display="https://twitter.com/#!/dendrola_gue/status/1087701776655110150"/>
    <hyperlink ref="X134" r:id="rId724" display="https://twitter.com/#!/openexchange/status/1087703253003964418"/>
    <hyperlink ref="X135" r:id="rId725" display="https://twitter.com/#!/donatoci/status/1087674033452261376"/>
    <hyperlink ref="X136" r:id="rId726" display="https://twitter.com/#!/donatoci/status/1087674033452261376"/>
    <hyperlink ref="X137" r:id="rId727" display="https://twitter.com/#!/donatoci/status/1087674033452261376"/>
    <hyperlink ref="X138" r:id="rId728" display="https://twitter.com/#!/openexchange/status/1087703253003964418"/>
    <hyperlink ref="X139" r:id="rId729" display="https://twitter.com/#!/hrfortmann/status/1087703935358504963"/>
    <hyperlink ref="X140" r:id="rId730" display="https://twitter.com/#!/binita_mp/status/1087704384031592448"/>
    <hyperlink ref="X141" r:id="rId731" display="https://twitter.com/#!/robertoagodinez/status/1087706496669020160"/>
    <hyperlink ref="X142" r:id="rId732" display="https://twitter.com/#!/robertoagodinez/status/1087706496669020160"/>
    <hyperlink ref="X143" r:id="rId733" display="https://twitter.com/#!/robertoagodinez/status/1087706496669020160"/>
    <hyperlink ref="X144" r:id="rId734" display="https://twitter.com/#!/babun1515/status/1087707138930237441"/>
    <hyperlink ref="X145" r:id="rId735" display="https://twitter.com/#!/babun1515/status/1087707138930237441"/>
    <hyperlink ref="X146" r:id="rId736" display="https://twitter.com/#!/babun1515/status/1087707138930237441"/>
    <hyperlink ref="X147" r:id="rId737" display="https://twitter.com/#!/reginakoerner/status/1087707233868234752"/>
    <hyperlink ref="X148" r:id="rId738" display="https://twitter.com/#!/edu_spano/status/1087708212391018504"/>
    <hyperlink ref="X149" r:id="rId739" display="https://twitter.com/#!/edu_spano/status/1087708212391018504"/>
    <hyperlink ref="X150" r:id="rId740" display="https://twitter.com/#!/edu_spano/status/1087708212391018504"/>
    <hyperlink ref="X151" r:id="rId741" display="https://twitter.com/#!/nothing_to_add/status/1087708419585388544"/>
    <hyperlink ref="X152" r:id="rId742" display="https://twitter.com/#!/nothing_to_add/status/1087708419585388544"/>
    <hyperlink ref="X153" r:id="rId743" display="https://twitter.com/#!/nothing_to_add/status/1087708419585388544"/>
    <hyperlink ref="X154" r:id="rId744" display="https://twitter.com/#!/nothing_to_add/status/1087708419585388544"/>
    <hyperlink ref="X155" r:id="rId745" display="https://twitter.com/#!/nothing_to_add/status/1087708419585388544"/>
    <hyperlink ref="X156" r:id="rId746" display="https://twitter.com/#!/nothing_to_add/status/1087708419585388544"/>
    <hyperlink ref="X157" r:id="rId747" display="https://twitter.com/#!/siamacalexander/status/1087708466293166080"/>
    <hyperlink ref="X158" r:id="rId748" display="https://twitter.com/#!/mpenae_2/status/1087708831378010114"/>
    <hyperlink ref="X159" r:id="rId749" display="https://twitter.com/#!/mpenae_2/status/1087709453267488768"/>
    <hyperlink ref="X160" r:id="rId750" display="https://twitter.com/#!/r1b1vraevgogir3/status/1087710025890627586"/>
    <hyperlink ref="X161" r:id="rId751" display="https://twitter.com/#!/r1b1vraevgogir3/status/1087710025890627586"/>
    <hyperlink ref="X162" r:id="rId752" display="https://twitter.com/#!/r1b1vraevgogir3/status/1087710025890627586"/>
    <hyperlink ref="X163" r:id="rId753" display="https://twitter.com/#!/mkdirecto/status/1087653651215253505"/>
    <hyperlink ref="X164" r:id="rId754" display="https://twitter.com/#!/mkdirecto/status/1087677872158973953"/>
    <hyperlink ref="X165" r:id="rId755" display="https://twitter.com/#!/jpiedrahita/status/1087710230987898888"/>
    <hyperlink ref="X166" r:id="rId756" display="https://twitter.com/#!/jpiedrahita/status/1087707921226584066"/>
    <hyperlink ref="X167" r:id="rId757" display="https://twitter.com/#!/jpiedrahita/status/1087709605210349569"/>
    <hyperlink ref="X168" r:id="rId758" display="https://twitter.com/#!/deutschepostdhl/status/1086659219263291393"/>
    <hyperlink ref="X169" r:id="rId759" display="https://twitter.com/#!/dhlglobal/status/1087711777184538626"/>
    <hyperlink ref="X170" r:id="rId760" display="https://twitter.com/#!/dhlglobal/status/1087711777184538626"/>
    <hyperlink ref="X171" r:id="rId761" display="https://twitter.com/#!/medien360g/status/1087712556188385280"/>
    <hyperlink ref="X172" r:id="rId762" display="https://twitter.com/#!/medien360g/status/1087712556188385280"/>
    <hyperlink ref="X173" r:id="rId763" display="https://twitter.com/#!/medien360g/status/1087712556188385280"/>
    <hyperlink ref="X174" r:id="rId764" display="https://twitter.com/#!/rachelbotsman/status/1087338304767447040"/>
    <hyperlink ref="X175" r:id="rId765" display="https://twitter.com/#!/kaibaumgartner/status/1087378605372526595"/>
    <hyperlink ref="X176" r:id="rId766" display="https://twitter.com/#!/rachelbotsman/status/1087338304767447040"/>
    <hyperlink ref="X177" r:id="rId767" display="https://twitter.com/#!/kaibaumgartner/status/1087378605372526595"/>
    <hyperlink ref="X178" r:id="rId768" display="https://twitter.com/#!/rachelbotsman/status/1087338304767447040"/>
    <hyperlink ref="X179" r:id="rId769" display="https://twitter.com/#!/kaibaumgartner/status/1087378605372526595"/>
    <hyperlink ref="X180" r:id="rId770" display="https://twitter.com/#!/kaibaumgartner/status/1087312177038544896"/>
    <hyperlink ref="X181" r:id="rId771" display="https://twitter.com/#!/kaibaumgartner/status/1087713364397223936"/>
    <hyperlink ref="X182" r:id="rId772" display="https://twitter.com/#!/kaibaumgartner/status/1087378605372526595"/>
    <hyperlink ref="X183" r:id="rId773" display="https://twitter.com/#!/kaibaumgartner/status/1087378605372526595"/>
    <hyperlink ref="X184" r:id="rId774" display="https://twitter.com/#!/kaibaumgartner/status/1087378605372526595"/>
    <hyperlink ref="X185" r:id="rId775" display="https://twitter.com/#!/kaibaumgartner/status/1087378605372526595"/>
    <hyperlink ref="X186" r:id="rId776" display="https://twitter.com/#!/kaibaumgartner/status/1087378605372526595"/>
    <hyperlink ref="X187" r:id="rId777" display="https://twitter.com/#!/kaibaumgartner/status/1087312177038544896"/>
    <hyperlink ref="X188" r:id="rId778" display="https://twitter.com/#!/kaibaumgartner/status/1087713364397223936"/>
    <hyperlink ref="X189" r:id="rId779" display="https://twitter.com/#!/gditom/status/1086926652477763585"/>
    <hyperlink ref="X190" r:id="rId780" display="https://twitter.com/#!/ioggstream/status/1087713693591314432"/>
    <hyperlink ref="X191" r:id="rId781" display="https://twitter.com/#!/gditom/status/1086926652477763585"/>
    <hyperlink ref="X192" r:id="rId782" display="https://twitter.com/#!/ioggstream/status/1087713693591314432"/>
    <hyperlink ref="X193" r:id="rId783" display="https://twitter.com/#!/pramakrishna/status/1087715178765058049"/>
    <hyperlink ref="X194" r:id="rId784" display="https://twitter.com/#!/bweddeling/status/1087461307564068867"/>
    <hyperlink ref="X195" r:id="rId785" display="https://twitter.com/#!/dalbrecht389/status/1087715470617296899"/>
    <hyperlink ref="X196" r:id="rId786" display="https://twitter.com/#!/paragkhanna/status/1087148124815020032"/>
    <hyperlink ref="X197" r:id="rId787" display="https://twitter.com/#!/snsadvtg/status/1087716718808584193"/>
    <hyperlink ref="X198" r:id="rId788" display="https://twitter.com/#!/paragkhanna/status/1087148124815020032"/>
    <hyperlink ref="X199" r:id="rId789" display="https://twitter.com/#!/snsadvtg/status/1087716718808584193"/>
    <hyperlink ref="X200" r:id="rId790" display="https://twitter.com/#!/snsadvtg/status/1087716718808584193"/>
    <hyperlink ref="X201" r:id="rId791" display="https://twitter.com/#!/mediennetzwerkb/status/1087717227640614912"/>
    <hyperlink ref="X202" r:id="rId792" display="https://twitter.com/#!/aaalee/status/1087717622416838656"/>
    <hyperlink ref="X203" r:id="rId793" display="https://twitter.com/#!/eastofaden/status/1087719200389386240"/>
    <hyperlink ref="X204" r:id="rId794" display="https://twitter.com/#!/alexdemling/status/1087656280746049537"/>
    <hyperlink ref="X205" r:id="rId795" display="https://twitter.com/#!/mpaunzrif/status/1087719360481906688"/>
    <hyperlink ref="X206" r:id="rId796" display="https://twitter.com/#!/glennr1809/status/1087719931590922242"/>
    <hyperlink ref="X207" r:id="rId797" display="https://twitter.com/#!/fortiss/status/1087721603226656776"/>
    <hyperlink ref="X208" r:id="rId798" display="https://twitter.com/#!/fortiss/status/1087721603226656776"/>
    <hyperlink ref="X209" r:id="rId799" display="https://twitter.com/#!/rachelbotsman/status/1087338304767447040"/>
    <hyperlink ref="X210" r:id="rId800" display="https://twitter.com/#!/fortiss/status/1087721603226656776"/>
    <hyperlink ref="X211" r:id="rId801" display="https://twitter.com/#!/rachelbotsman/status/1087338304767447040"/>
    <hyperlink ref="X212" r:id="rId802" display="https://twitter.com/#!/fortiss/status/1087721603226656776"/>
    <hyperlink ref="X213" r:id="rId803" display="https://twitter.com/#!/rachelbotsman/status/1087338304767447040"/>
    <hyperlink ref="X214" r:id="rId804" display="https://twitter.com/#!/fortiss/status/1087721603226656776"/>
    <hyperlink ref="X215" r:id="rId805" display="https://twitter.com/#!/fortiss/status/1087721603226656776"/>
    <hyperlink ref="X216" r:id="rId806" display="https://twitter.com/#!/rachelbotsman/status/1087338304767447040"/>
    <hyperlink ref="X217" r:id="rId807" display="https://twitter.com/#!/fortiss/status/1087721603226656776"/>
    <hyperlink ref="X218" r:id="rId808" display="https://twitter.com/#!/fortiss/status/1087721603226656776"/>
    <hyperlink ref="X219" r:id="rId809" display="https://twitter.com/#!/raquellezuzarte/status/1087722150818131968"/>
    <hyperlink ref="X220" r:id="rId810" display="https://twitter.com/#!/thecreactivist/status/1087725018656768000"/>
    <hyperlink ref="X221" r:id="rId811" display="https://twitter.com/#!/datenoekonomie/status/1087726485576826882"/>
    <hyperlink ref="X222" r:id="rId812" display="https://twitter.com/#!/rkeuper/status/1087726664744910851"/>
    <hyperlink ref="X223" r:id="rId813" display="https://twitter.com/#!/kfw/status/1087726745116164096"/>
    <hyperlink ref="X224" r:id="rId814" display="https://twitter.com/#!/holgerschmidt/status/1087415247126839297"/>
    <hyperlink ref="X225" r:id="rId815" display="https://twitter.com/#!/martingaedt/status/1087681455461937152"/>
    <hyperlink ref="X226" r:id="rId816" display="https://twitter.com/#!/martingaedt/status/1087727084846366721"/>
    <hyperlink ref="X227" r:id="rId817" display="https://twitter.com/#!/martingaedt/status/1087727084846366721"/>
    <hyperlink ref="X228" r:id="rId818" display="https://twitter.com/#!/ciokurator/status/1087729994409934849"/>
    <hyperlink ref="X229" r:id="rId819" display="https://twitter.com/#!/ciokurator/status/1087729994409934849"/>
    <hyperlink ref="X230" r:id="rId820" display="https://twitter.com/#!/veusdas/status/1087730688110067713"/>
    <hyperlink ref="X231" r:id="rId821" display="https://twitter.com/#!/doggonegiirl/status/1087732045055512578"/>
    <hyperlink ref="X232" r:id="rId822" display="https://twitter.com/#!/gnispen/status/1087732479048540162"/>
    <hyperlink ref="X233" r:id="rId823" display="https://twitter.com/#!/dldconference/status/1087000716659642368"/>
    <hyperlink ref="X234" r:id="rId824" display="https://twitter.com/#!/dldconference/status/1087000716659642368"/>
    <hyperlink ref="X235" r:id="rId825" display="https://twitter.com/#!/gabized/status/1087655022068928512"/>
    <hyperlink ref="X236" r:id="rId826" display="https://twitter.com/#!/dldconference/status/1087316496412565506"/>
    <hyperlink ref="X237" r:id="rId827" display="https://twitter.com/#!/gabized/status/1087655022068928512"/>
    <hyperlink ref="X238" r:id="rId828" display="https://twitter.com/#!/dldconference/status/1087316496412565506"/>
    <hyperlink ref="X239" r:id="rId829" display="https://twitter.com/#!/dldconference/status/1087294967985377280"/>
    <hyperlink ref="X240" r:id="rId830" display="https://twitter.com/#!/dldconference/status/1087294967985377280"/>
    <hyperlink ref="X241" r:id="rId831" display="https://twitter.com/#!/dldconference/status/1087263114368819202"/>
    <hyperlink ref="X242" r:id="rId832" display="https://twitter.com/#!/dldconference/status/1087261690335514624"/>
    <hyperlink ref="X243" r:id="rId833" display="https://twitter.com/#!/dldconference/status/1087261690335514624"/>
    <hyperlink ref="X244" r:id="rId834" display="https://twitter.com/#!/dldconference/status/1087270636211355649"/>
    <hyperlink ref="X245" r:id="rId835" display="https://twitter.com/#!/dldconference/status/1087270636211355649"/>
    <hyperlink ref="X246" r:id="rId836" display="https://twitter.com/#!/dldconference/status/1087016540027961349"/>
    <hyperlink ref="X247" r:id="rId837" display="https://twitter.com/#!/stephanscherzer/status/1087280058773966848"/>
    <hyperlink ref="X248" r:id="rId838" display="https://twitter.com/#!/dldconference/status/1087676058822938624"/>
    <hyperlink ref="X249" r:id="rId839" display="https://twitter.com/#!/dldconference/status/1087676058822938624"/>
    <hyperlink ref="X250" r:id="rId840" display="https://twitter.com/#!/dehubinitiative/status/1087375725236314113"/>
    <hyperlink ref="X251" r:id="rId841" display="https://twitter.com/#!/dldconference/status/1087734295211503617"/>
    <hyperlink ref="X252" r:id="rId842" display="https://twitter.com/#!/michaeljohng/status/1087281105961656320"/>
    <hyperlink ref="X253" r:id="rId843" display="https://twitter.com/#!/michaeljohng/status/1087285146775113728"/>
    <hyperlink ref="X254" r:id="rId844" display="https://twitter.com/#!/konikutech/status/1087735821673746432"/>
    <hyperlink ref="X255" r:id="rId845" display="https://twitter.com/#!/ismailzain/status/1087738085704650753"/>
    <hyperlink ref="X256" r:id="rId846" display="https://twitter.com/#!/markon56/status/1087739202945642498"/>
    <hyperlink ref="X257" r:id="rId847" display="https://twitter.com/#!/befani/status/1087739747366330374"/>
    <hyperlink ref="X258" r:id="rId848" display="https://twitter.com/#!/kaidiekmann/status/1087396732927905792"/>
    <hyperlink ref="X259" r:id="rId849" display="https://twitter.com/#!/mrblazingsaddle/status/1087740631269683200"/>
    <hyperlink ref="X260" r:id="rId850" display="https://twitter.com/#!/robf1uk/status/1087742049758121984"/>
    <hyperlink ref="X261" r:id="rId851" display="https://twitter.com/#!/alexkopelyan/status/1087291192361058304"/>
    <hyperlink ref="X262" r:id="rId852" display="https://twitter.com/#!/onikuo/status/1087736008848732161"/>
    <hyperlink ref="X263" r:id="rId853" display="https://twitter.com/#!/ryanbethencourt/status/1087743006608781312"/>
    <hyperlink ref="X264" r:id="rId854" display="https://twitter.com/#!/ryanbethencourt/status/1087743006608781312"/>
    <hyperlink ref="X265" r:id="rId855" display="https://twitter.com/#!/d_elms/status/1087743107368607746"/>
    <hyperlink ref="X266" r:id="rId856" display="https://twitter.com/#!/noodyabdelnour/status/1087744830338408449"/>
    <hyperlink ref="X267" r:id="rId857" display="https://twitter.com/#!/veryoddrequest/status/1087747291237236737"/>
    <hyperlink ref="X268" r:id="rId858" display="https://twitter.com/#!/andreasboes/status/1086976773550731264"/>
    <hyperlink ref="X269" r:id="rId859" display="https://twitter.com/#!/digitalnaiv/status/1087705228139466752"/>
    <hyperlink ref="X270" r:id="rId860" display="https://twitter.com/#!/andreasboes/status/1086976773550731264"/>
    <hyperlink ref="X271" r:id="rId861" display="https://twitter.com/#!/digitalnaiv/status/1087705228139466752"/>
    <hyperlink ref="X272" r:id="rId862" display="https://twitter.com/#!/andreasboes/status/1086976773550731264"/>
    <hyperlink ref="X273" r:id="rId863" display="https://twitter.com/#!/digitalnaiv/status/1087705228139466752"/>
    <hyperlink ref="X274" r:id="rId864" display="https://twitter.com/#!/andreasboes/status/1086976773550731264"/>
    <hyperlink ref="X275" r:id="rId865" display="https://twitter.com/#!/dldconference/status/1087261690335514624"/>
    <hyperlink ref="X276" r:id="rId866" display="https://twitter.com/#!/digitalnaiv/status/1087705228139466752"/>
    <hyperlink ref="X277" r:id="rId867" display="https://twitter.com/#!/digitalnaiv/status/1087705228139466752"/>
    <hyperlink ref="X278" r:id="rId868" display="https://twitter.com/#!/digitalnaiv/status/1087709849494978561"/>
    <hyperlink ref="X279" r:id="rId869" display="https://twitter.com/#!/digitalnaiv/status/1087709849494978561"/>
    <hyperlink ref="X280" r:id="rId870" display="https://twitter.com/#!/digitalnaiv/status/1087724097306529801"/>
    <hyperlink ref="X281" r:id="rId871" display="https://twitter.com/#!/chartwell_ideas/status/1087750967016259584"/>
    <hyperlink ref="X282" r:id="rId872" display="https://twitter.com/#!/aaronburke6/status/1087753052323491840"/>
    <hyperlink ref="X283" r:id="rId873" display="https://twitter.com/#!/redkitesmoney/status/1087753533850570752"/>
    <hyperlink ref="X284" r:id="rId874" display="https://twitter.com/#!/eargollo/status/1087753924533088256"/>
    <hyperlink ref="X285" r:id="rId875" display="https://twitter.com/#!/dldconference/status/1087016540027961349"/>
    <hyperlink ref="X286" r:id="rId876" display="https://twitter.com/#!/usv/status/1087756977428672513"/>
    <hyperlink ref="X287" r:id="rId877" display="https://twitter.com/#!/faridmk/status/1087759483965714432"/>
    <hyperlink ref="X288" r:id="rId878" display="https://twitter.com/#!/de_kinemathek/status/1087760592184766464"/>
    <hyperlink ref="X289" r:id="rId879" display="https://twitter.com/#!/digitalnaiv/status/1087750185973964800"/>
    <hyperlink ref="X290" r:id="rId880" display="https://twitter.com/#!/gsohn/status/1087730136215154688"/>
    <hyperlink ref="X291" r:id="rId881" display="https://twitter.com/#!/gsohn/status/1087730136215154688"/>
    <hyperlink ref="X292" r:id="rId882" display="https://twitter.com/#!/gsohn/status/1087730976309030912"/>
    <hyperlink ref="X293" r:id="rId883" display="https://twitter.com/#!/gsohn/status/1087767125874364416"/>
    <hyperlink ref="X294" r:id="rId884" display="https://twitter.com/#!/gsohn/status/1087767125874364416"/>
    <hyperlink ref="X295" r:id="rId885" display="https://twitter.com/#!/multi_streaming/status/1087768081865326592"/>
    <hyperlink ref="X296" r:id="rId886" display="https://twitter.com/#!/roopeshdhara/status/1087771901735378946"/>
    <hyperlink ref="X297" r:id="rId887" display="https://twitter.com/#!/liberalemoderne/status/1087773588134993921"/>
    <hyperlink ref="X298" r:id="rId888" display="https://twitter.com/#!/minimalstaat/status/1087773988389048329"/>
    <hyperlink ref="X299" r:id="rId889" display="https://twitter.com/#!/leumius/status/1087775725506093056"/>
    <hyperlink ref="X300" r:id="rId890" display="https://twitter.com/#!/digitaltransf11/status/1087776732965453824"/>
    <hyperlink ref="X301" r:id="rId891" display="https://twitter.com/#!/digitaltransf11/status/1087776732965453824"/>
    <hyperlink ref="X302" r:id="rId892" display="https://twitter.com/#!/ferran_aznar/status/1087777196419268609"/>
    <hyperlink ref="X303" r:id="rId893" display="https://twitter.com/#!/traiandoc/status/1087777791322542080"/>
    <hyperlink ref="X304" r:id="rId894" display="https://twitter.com/#!/thierry_kame/status/1087778346237333504"/>
    <hyperlink ref="X305" r:id="rId895" display="https://twitter.com/#!/joannashields/status/1087778354411917313"/>
    <hyperlink ref="X306" r:id="rId896" display="https://twitter.com/#!/woodstock3/status/1087006831220793344"/>
    <hyperlink ref="X307" r:id="rId897" display="https://twitter.com/#!/joannashields/status/1087778354411917313"/>
    <hyperlink ref="X308" r:id="rId898" display="https://twitter.com/#!/woodstock3/status/1087006831220793344"/>
    <hyperlink ref="X309" r:id="rId899" display="https://twitter.com/#!/woodstock3/status/1087006831220793344"/>
    <hyperlink ref="X310" r:id="rId900" display="https://twitter.com/#!/woodstock3/status/1087006831220793344"/>
    <hyperlink ref="X311" r:id="rId901" display="https://twitter.com/#!/joannashields/status/1087778354411917313"/>
    <hyperlink ref="X312" r:id="rId902" display="https://twitter.com/#!/rosemarymutunke/status/1087782662142599169"/>
    <hyperlink ref="X313" r:id="rId903" display="https://twitter.com/#!/angelopolotto/status/1087784622036078593"/>
    <hyperlink ref="X314" r:id="rId904" display="https://twitter.com/#!/rachelbotsman/status/1087014496261099525"/>
    <hyperlink ref="X315" r:id="rId905" display="https://twitter.com/#!/tmuellerdouglas/status/1087726959482863618"/>
    <hyperlink ref="X316" r:id="rId906" display="https://twitter.com/#!/joannashields/status/1087778354411917313"/>
    <hyperlink ref="X317" r:id="rId907" display="https://twitter.com/#!/sharetrustb2b/status/1087784638943318021"/>
    <hyperlink ref="X318" r:id="rId908" display="https://twitter.com/#!/sharetrustb2b/status/1087784638943318021"/>
    <hyperlink ref="X319" r:id="rId909" display="https://twitter.com/#!/woodgillian/status/1087786111890382848"/>
    <hyperlink ref="X320" r:id="rId910" display="https://twitter.com/#!/eitdigitalaccel/status/1087617119011983360"/>
    <hyperlink ref="X321" r:id="rId911" display="https://twitter.com/#!/mesosphere/status/1087786353167724544"/>
    <hyperlink ref="X322" r:id="rId912" display="https://twitter.com/#!/eitdigitalaccel/status/1087617119011983360"/>
    <hyperlink ref="X323" r:id="rId913" display="https://twitter.com/#!/mesosphere/status/1087786353167724544"/>
    <hyperlink ref="X324" r:id="rId914" display="https://twitter.com/#!/zuperpie/status/1087786928609677312"/>
    <hyperlink ref="X325" r:id="rId915" display="https://twitter.com/#!/farbodsaraf/status/1087424694377242624"/>
    <hyperlink ref="X326" r:id="rId916" display="https://twitter.com/#!/fararizky15/status/1087786961559945216"/>
    <hyperlink ref="X327" r:id="rId917" display="https://twitter.com/#!/brainlab/status/1086923375988097024"/>
    <hyperlink ref="X328" r:id="rId918" display="https://twitter.com/#!/joannashields/status/1087778283532443648"/>
    <hyperlink ref="X329" r:id="rId919" display="https://twitter.com/#!/drfluorine/status/1087788390358138880"/>
    <hyperlink ref="X330" r:id="rId920" display="https://twitter.com/#!/brainlab/status/1086923375988097024"/>
    <hyperlink ref="X331" r:id="rId921" display="https://twitter.com/#!/joannashields/status/1087778283532443648"/>
    <hyperlink ref="X332" r:id="rId922" display="https://twitter.com/#!/joannashields/status/1087778354411917313"/>
    <hyperlink ref="X333" r:id="rId923" display="https://twitter.com/#!/drfluorine/status/1087788390358138880"/>
    <hyperlink ref="X334" r:id="rId924" display="https://twitter.com/#!/drfluorine/status/1087788390358138880"/>
    <hyperlink ref="X335" r:id="rId925" display="https://twitter.com/#!/socialalex/status/1087792008666718215"/>
    <hyperlink ref="X336" r:id="rId926" display="https://twitter.com/#!/langenegger/status/1087792260559880192"/>
    <hyperlink ref="X337" r:id="rId927" display="https://twitter.com/#!/profgalloway/status/1087374538608922624"/>
    <hyperlink ref="X338" r:id="rId928" display="https://twitter.com/#!/dldconference/status/1087263114368819202"/>
    <hyperlink ref="X339" r:id="rId929" display="https://twitter.com/#!/dldconference/status/1087261690335514624"/>
    <hyperlink ref="X340" r:id="rId930" display="https://twitter.com/#!/digitalnaiv/status/1087688150384820224"/>
    <hyperlink ref="X341" r:id="rId931" display="https://twitter.com/#!/digitalnaiv/status/1087707745107759104"/>
    <hyperlink ref="X342" r:id="rId932" display="https://twitter.com/#!/digitalnaiv/status/1087750185973964800"/>
    <hyperlink ref="X343" r:id="rId933" display="https://twitter.com/#!/bonnerblogs/status/1087793418267447297"/>
    <hyperlink ref="X344" r:id="rId934" display="https://twitter.com/#!/digitalnaiv/status/1087690745555943425"/>
    <hyperlink ref="X345" r:id="rId935" display="https://twitter.com/#!/digitalnaiv/status/1087724097306529801"/>
    <hyperlink ref="X346" r:id="rId936" display="https://twitter.com/#!/digitalnaiv/status/1087739202756898816"/>
    <hyperlink ref="X347" r:id="rId937" display="https://twitter.com/#!/digitalnaiv/status/1087750533866233856"/>
    <hyperlink ref="X348" r:id="rId938" display="https://twitter.com/#!/bonnerblogs/status/1087793418267447297"/>
    <hyperlink ref="X349" r:id="rId939" display="https://twitter.com/#!/dldconference/status/1087287132421541888"/>
    <hyperlink ref="X350" r:id="rId940" display="https://twitter.com/#!/dldconference/status/1087287982200107008"/>
    <hyperlink ref="X351" r:id="rId941" display="https://twitter.com/#!/konikutech/status/1087735748629954560"/>
    <hyperlink ref="X352" r:id="rId942" display="https://twitter.com/#!/konikutech/status/1087735748629954560"/>
    <hyperlink ref="X353" r:id="rId943" display="https://twitter.com/#!/onikuo/status/1087735976082911232"/>
    <hyperlink ref="X354" r:id="rId944" display="https://twitter.com/#!/onikuo/status/1087736022316638208"/>
    <hyperlink ref="X355" r:id="rId945" display="https://twitter.com/#!/emekaokoye/status/1087795863630553089"/>
    <hyperlink ref="X356" r:id="rId946" display="https://twitter.com/#!/dldconference/status/1087287132421541888"/>
    <hyperlink ref="X357" r:id="rId947" display="https://twitter.com/#!/dldconference/status/1087287982200107008"/>
    <hyperlink ref="X358" r:id="rId948" display="https://twitter.com/#!/onikuo/status/1087735976082911232"/>
    <hyperlink ref="X359" r:id="rId949" display="https://twitter.com/#!/onikuo/status/1087736022316638208"/>
    <hyperlink ref="X360" r:id="rId950" display="https://twitter.com/#!/emekaokoye/status/1087795863630553089"/>
    <hyperlink ref="X361" r:id="rId951" display="https://twitter.com/#!/munsecconf/status/1087367334258491392"/>
    <hyperlink ref="X362" r:id="rId952" display="https://twitter.com/#!/p7s1group/status/1087273918468186112"/>
    <hyperlink ref="X363" r:id="rId953" display="https://twitter.com/#!/emekaokoye/status/1087795863630553089"/>
    <hyperlink ref="X364" r:id="rId954" display="https://twitter.com/#!/casteandres93/status/1087797612797935616"/>
    <hyperlink ref="X365" r:id="rId955" display="https://twitter.com/#!/idealab/status/1087800402462965760"/>
    <hyperlink ref="X366" r:id="rId956" display="https://twitter.com/#!/imagine_garden/status/1087801202304344071"/>
    <hyperlink ref="X367" r:id="rId957" display="https://twitter.com/#!/imagine_garden/status/1087801202304344071"/>
    <hyperlink ref="X368" r:id="rId958" display="https://twitter.com/#!/sturodnick/status/1087801204250460160"/>
    <hyperlink ref="X369" r:id="rId959" display="https://twitter.com/#!/vc_watcher/status/1087801386601992193"/>
    <hyperlink ref="X370" r:id="rId960" display="https://twitter.com/#!/bruskosky/status/1087809061264019461"/>
    <hyperlink ref="X371" r:id="rId961" display="https://twitter.com/#!/jungesforum/status/1087811173507104770"/>
    <hyperlink ref="X372" r:id="rId962" display="https://twitter.com/#!/jungesforum/status/1087811173507104770"/>
    <hyperlink ref="X373" r:id="rId963" display="https://twitter.com/#!/p7s1group/status/1087273918468186112"/>
    <hyperlink ref="X374" r:id="rId964" display="https://twitter.com/#!/ludgerkm/status/1087811457100713994"/>
    <hyperlink ref="X375" r:id="rId965" display="https://twitter.com/#!/ludgerkm/status/1087811457100713994"/>
    <hyperlink ref="X376" r:id="rId966" display="https://twitter.com/#!/hrfortmann/status/1086904056310845440"/>
    <hyperlink ref="X377" r:id="rId967" display="https://twitter.com/#!/lynnkesterson/status/1087814975060504576"/>
    <hyperlink ref="X378" r:id="rId968" display="https://twitter.com/#!/hrfortmann/status/1086904056310845440"/>
    <hyperlink ref="X379" r:id="rId969" display="https://twitter.com/#!/lynnkesterson/status/1087814975060504576"/>
    <hyperlink ref="X380" r:id="rId970" display="https://twitter.com/#!/lynnkesterson/status/1087814975060504576"/>
    <hyperlink ref="X381" r:id="rId971" display="https://twitter.com/#!/bill_gross/status/1087523480382377984"/>
    <hyperlink ref="X382" r:id="rId972" display="https://twitter.com/#!/bill_gross/status/1086949888842219520"/>
    <hyperlink ref="X383" r:id="rId973" display="https://twitter.com/#!/bill_gross/status/1086947825055866880"/>
    <hyperlink ref="X384" r:id="rId974" display="https://twitter.com/#!/bill_gross/status/1086949373005697024"/>
    <hyperlink ref="X385" r:id="rId975" display="https://twitter.com/#!/bill_gross/status/1087524835788574721"/>
    <hyperlink ref="X386" r:id="rId976" display="https://twitter.com/#!/bill_gross/status/1087532855390015488"/>
    <hyperlink ref="X387" r:id="rId977" display="https://twitter.com/#!/bill_gross/status/1086955952170065920"/>
    <hyperlink ref="X388" r:id="rId978" display="https://twitter.com/#!/bill_gross/status/1086616578123272193"/>
    <hyperlink ref="X389" r:id="rId979" display="https://twitter.com/#!/bill_gross/status/1086609953585065985"/>
    <hyperlink ref="X390" r:id="rId980" display="https://twitter.com/#!/wabm7/status/1087817950755733504"/>
    <hyperlink ref="AZ91" r:id="rId981" display="https://api.twitter.com/1.1/geo/id/1ea588c12abd39d7.json"/>
    <hyperlink ref="AZ92" r:id="rId982" display="https://api.twitter.com/1.1/geo/id/1ea588c12abd39d7.json"/>
    <hyperlink ref="AZ157" r:id="rId983" display="https://api.twitter.com/1.1/geo/id/095295546f572001.json"/>
    <hyperlink ref="AZ258" r:id="rId984" display="https://api.twitter.com/1.1/geo/id/ad2f50942562790b.json"/>
    <hyperlink ref="AZ376" r:id="rId985" display="https://api.twitter.com/1.1/geo/id/37439688c6302728.json"/>
    <hyperlink ref="AZ378" r:id="rId986" display="https://api.twitter.com/1.1/geo/id/37439688c6302728.json"/>
  </hyperlinks>
  <printOptions/>
  <pageMargins left="0.7" right="0.7" top="0.75" bottom="0.75" header="0.3" footer="0.3"/>
  <pageSetup horizontalDpi="600" verticalDpi="600" orientation="portrait" r:id="rId990"/>
  <legacyDrawing r:id="rId988"/>
  <tableParts>
    <tablePart r:id="rId98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9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4103</v>
      </c>
      <c r="B1" s="13" t="s">
        <v>4607</v>
      </c>
      <c r="C1" s="13" t="s">
        <v>4608</v>
      </c>
      <c r="D1" s="13" t="s">
        <v>144</v>
      </c>
      <c r="E1" s="13" t="s">
        <v>4610</v>
      </c>
      <c r="F1" s="13" t="s">
        <v>4611</v>
      </c>
      <c r="G1" s="13" t="s">
        <v>4612</v>
      </c>
    </row>
    <row r="2" spans="1:7" ht="15">
      <c r="A2" s="78" t="s">
        <v>3521</v>
      </c>
      <c r="B2" s="78">
        <v>128</v>
      </c>
      <c r="C2" s="122">
        <v>0.02250351617440225</v>
      </c>
      <c r="D2" s="78" t="s">
        <v>4609</v>
      </c>
      <c r="E2" s="78"/>
      <c r="F2" s="78"/>
      <c r="G2" s="78"/>
    </row>
    <row r="3" spans="1:7" ht="15">
      <c r="A3" s="78" t="s">
        <v>3522</v>
      </c>
      <c r="B3" s="78">
        <v>64</v>
      </c>
      <c r="C3" s="122">
        <v>0.011251758087201125</v>
      </c>
      <c r="D3" s="78" t="s">
        <v>4609</v>
      </c>
      <c r="E3" s="78"/>
      <c r="F3" s="78"/>
      <c r="G3" s="78"/>
    </row>
    <row r="4" spans="1:7" ht="15">
      <c r="A4" s="78" t="s">
        <v>3523</v>
      </c>
      <c r="B4" s="78">
        <v>0</v>
      </c>
      <c r="C4" s="122">
        <v>0</v>
      </c>
      <c r="D4" s="78" t="s">
        <v>4609</v>
      </c>
      <c r="E4" s="78"/>
      <c r="F4" s="78"/>
      <c r="G4" s="78"/>
    </row>
    <row r="5" spans="1:7" ht="15">
      <c r="A5" s="78" t="s">
        <v>3524</v>
      </c>
      <c r="B5" s="78">
        <v>5496</v>
      </c>
      <c r="C5" s="122">
        <v>0.9662447257383967</v>
      </c>
      <c r="D5" s="78" t="s">
        <v>4609</v>
      </c>
      <c r="E5" s="78"/>
      <c r="F5" s="78"/>
      <c r="G5" s="78"/>
    </row>
    <row r="6" spans="1:7" ht="15">
      <c r="A6" s="78" t="s">
        <v>3525</v>
      </c>
      <c r="B6" s="78">
        <v>5688</v>
      </c>
      <c r="C6" s="122">
        <v>1</v>
      </c>
      <c r="D6" s="78" t="s">
        <v>4609</v>
      </c>
      <c r="E6" s="78"/>
      <c r="F6" s="78"/>
      <c r="G6" s="78"/>
    </row>
    <row r="7" spans="1:7" ht="15">
      <c r="A7" s="84" t="s">
        <v>738</v>
      </c>
      <c r="B7" s="84">
        <v>162</v>
      </c>
      <c r="C7" s="123">
        <v>0.007759580403507075</v>
      </c>
      <c r="D7" s="84" t="s">
        <v>4609</v>
      </c>
      <c r="E7" s="84" t="b">
        <v>0</v>
      </c>
      <c r="F7" s="84" t="b">
        <v>0</v>
      </c>
      <c r="G7" s="84" t="b">
        <v>0</v>
      </c>
    </row>
    <row r="8" spans="1:7" ht="15">
      <c r="A8" s="84" t="s">
        <v>746</v>
      </c>
      <c r="B8" s="84">
        <v>75</v>
      </c>
      <c r="C8" s="123">
        <v>0.011560045286958712</v>
      </c>
      <c r="D8" s="84" t="s">
        <v>4609</v>
      </c>
      <c r="E8" s="84" t="b">
        <v>0</v>
      </c>
      <c r="F8" s="84" t="b">
        <v>0</v>
      </c>
      <c r="G8" s="84" t="b">
        <v>0</v>
      </c>
    </row>
    <row r="9" spans="1:7" ht="15">
      <c r="A9" s="84" t="s">
        <v>410</v>
      </c>
      <c r="B9" s="84">
        <v>53</v>
      </c>
      <c r="C9" s="123">
        <v>0.009199512560204</v>
      </c>
      <c r="D9" s="84" t="s">
        <v>4609</v>
      </c>
      <c r="E9" s="84" t="b">
        <v>0</v>
      </c>
      <c r="F9" s="84" t="b">
        <v>0</v>
      </c>
      <c r="G9" s="84" t="b">
        <v>0</v>
      </c>
    </row>
    <row r="10" spans="1:7" ht="15">
      <c r="A10" s="84" t="s">
        <v>438</v>
      </c>
      <c r="B10" s="84">
        <v>49</v>
      </c>
      <c r="C10" s="123">
        <v>0.008937716767440412</v>
      </c>
      <c r="D10" s="84" t="s">
        <v>4609</v>
      </c>
      <c r="E10" s="84" t="b">
        <v>0</v>
      </c>
      <c r="F10" s="84" t="b">
        <v>0</v>
      </c>
      <c r="G10" s="84" t="b">
        <v>0</v>
      </c>
    </row>
    <row r="11" spans="1:7" ht="15">
      <c r="A11" s="84" t="s">
        <v>3526</v>
      </c>
      <c r="B11" s="84">
        <v>38</v>
      </c>
      <c r="C11" s="123">
        <v>0.00824907247921246</v>
      </c>
      <c r="D11" s="84" t="s">
        <v>4609</v>
      </c>
      <c r="E11" s="84" t="b">
        <v>0</v>
      </c>
      <c r="F11" s="84" t="b">
        <v>0</v>
      </c>
      <c r="G11" s="84" t="b">
        <v>0</v>
      </c>
    </row>
    <row r="12" spans="1:7" ht="15">
      <c r="A12" s="84" t="s">
        <v>3480</v>
      </c>
      <c r="B12" s="84">
        <v>37</v>
      </c>
      <c r="C12" s="123">
        <v>0.007917961253584871</v>
      </c>
      <c r="D12" s="84" t="s">
        <v>4609</v>
      </c>
      <c r="E12" s="84" t="b">
        <v>0</v>
      </c>
      <c r="F12" s="84" t="b">
        <v>0</v>
      </c>
      <c r="G12" s="84" t="b">
        <v>0</v>
      </c>
    </row>
    <row r="13" spans="1:7" ht="15">
      <c r="A13" s="84" t="s">
        <v>348</v>
      </c>
      <c r="B13" s="84">
        <v>36</v>
      </c>
      <c r="C13" s="123">
        <v>0.007928984955486626</v>
      </c>
      <c r="D13" s="84" t="s">
        <v>4609</v>
      </c>
      <c r="E13" s="84" t="b">
        <v>0</v>
      </c>
      <c r="F13" s="84" t="b">
        <v>0</v>
      </c>
      <c r="G13" s="84" t="b">
        <v>0</v>
      </c>
    </row>
    <row r="14" spans="1:7" ht="15">
      <c r="A14" s="84" t="s">
        <v>4104</v>
      </c>
      <c r="B14" s="84">
        <v>36</v>
      </c>
      <c r="C14" s="123">
        <v>0.008690477230091004</v>
      </c>
      <c r="D14" s="84" t="s">
        <v>4609</v>
      </c>
      <c r="E14" s="84" t="b">
        <v>0</v>
      </c>
      <c r="F14" s="84" t="b">
        <v>0</v>
      </c>
      <c r="G14" s="84" t="b">
        <v>0</v>
      </c>
    </row>
    <row r="15" spans="1:7" ht="15">
      <c r="A15" s="84" t="s">
        <v>3528</v>
      </c>
      <c r="B15" s="84">
        <v>35</v>
      </c>
      <c r="C15" s="123">
        <v>0.007708735373389775</v>
      </c>
      <c r="D15" s="84" t="s">
        <v>4609</v>
      </c>
      <c r="E15" s="84" t="b">
        <v>0</v>
      </c>
      <c r="F15" s="84" t="b">
        <v>0</v>
      </c>
      <c r="G15" s="84" t="b">
        <v>0</v>
      </c>
    </row>
    <row r="16" spans="1:7" ht="15">
      <c r="A16" s="84" t="s">
        <v>3531</v>
      </c>
      <c r="B16" s="84">
        <v>33</v>
      </c>
      <c r="C16" s="123">
        <v>0.007486647358532725</v>
      </c>
      <c r="D16" s="84" t="s">
        <v>4609</v>
      </c>
      <c r="E16" s="84" t="b">
        <v>0</v>
      </c>
      <c r="F16" s="84" t="b">
        <v>0</v>
      </c>
      <c r="G16" s="84" t="b">
        <v>0</v>
      </c>
    </row>
    <row r="17" spans="1:7" ht="15">
      <c r="A17" s="84" t="s">
        <v>3529</v>
      </c>
      <c r="B17" s="84">
        <v>31</v>
      </c>
      <c r="C17" s="123">
        <v>0.007250916756475071</v>
      </c>
      <c r="D17" s="84" t="s">
        <v>4609</v>
      </c>
      <c r="E17" s="84" t="b">
        <v>0</v>
      </c>
      <c r="F17" s="84" t="b">
        <v>0</v>
      </c>
      <c r="G17" s="84" t="b">
        <v>0</v>
      </c>
    </row>
    <row r="18" spans="1:7" ht="15">
      <c r="A18" s="84" t="s">
        <v>3530</v>
      </c>
      <c r="B18" s="84">
        <v>27</v>
      </c>
      <c r="C18" s="123">
        <v>0.006734880536134468</v>
      </c>
      <c r="D18" s="84" t="s">
        <v>4609</v>
      </c>
      <c r="E18" s="84" t="b">
        <v>0</v>
      </c>
      <c r="F18" s="84" t="b">
        <v>0</v>
      </c>
      <c r="G18" s="84" t="b">
        <v>0</v>
      </c>
    </row>
    <row r="19" spans="1:7" ht="15">
      <c r="A19" s="84" t="s">
        <v>3532</v>
      </c>
      <c r="B19" s="84">
        <v>27</v>
      </c>
      <c r="C19" s="123">
        <v>0.006734880536134468</v>
      </c>
      <c r="D19" s="84" t="s">
        <v>4609</v>
      </c>
      <c r="E19" s="84" t="b">
        <v>0</v>
      </c>
      <c r="F19" s="84" t="b">
        <v>0</v>
      </c>
      <c r="G19" s="84" t="b">
        <v>0</v>
      </c>
    </row>
    <row r="20" spans="1:7" ht="15">
      <c r="A20" s="84" t="s">
        <v>3533</v>
      </c>
      <c r="B20" s="84">
        <v>27</v>
      </c>
      <c r="C20" s="123">
        <v>0.006734880536134468</v>
      </c>
      <c r="D20" s="84" t="s">
        <v>4609</v>
      </c>
      <c r="E20" s="84" t="b">
        <v>0</v>
      </c>
      <c r="F20" s="84" t="b">
        <v>0</v>
      </c>
      <c r="G20" s="84" t="b">
        <v>0</v>
      </c>
    </row>
    <row r="21" spans="1:7" ht="15">
      <c r="A21" s="84" t="s">
        <v>3534</v>
      </c>
      <c r="B21" s="84">
        <v>27</v>
      </c>
      <c r="C21" s="123">
        <v>0.006734880536134468</v>
      </c>
      <c r="D21" s="84" t="s">
        <v>4609</v>
      </c>
      <c r="E21" s="84" t="b">
        <v>0</v>
      </c>
      <c r="F21" s="84" t="b">
        <v>0</v>
      </c>
      <c r="G21" s="84" t="b">
        <v>0</v>
      </c>
    </row>
    <row r="22" spans="1:7" ht="15">
      <c r="A22" s="84" t="s">
        <v>4105</v>
      </c>
      <c r="B22" s="84">
        <v>27</v>
      </c>
      <c r="C22" s="123">
        <v>0.006734880536134468</v>
      </c>
      <c r="D22" s="84" t="s">
        <v>4609</v>
      </c>
      <c r="E22" s="84" t="b">
        <v>0</v>
      </c>
      <c r="F22" s="84" t="b">
        <v>0</v>
      </c>
      <c r="G22" s="84" t="b">
        <v>0</v>
      </c>
    </row>
    <row r="23" spans="1:7" ht="15">
      <c r="A23" s="84" t="s">
        <v>4106</v>
      </c>
      <c r="B23" s="84">
        <v>27</v>
      </c>
      <c r="C23" s="123">
        <v>0.006734880536134468</v>
      </c>
      <c r="D23" s="84" t="s">
        <v>4609</v>
      </c>
      <c r="E23" s="84" t="b">
        <v>0</v>
      </c>
      <c r="F23" s="84" t="b">
        <v>0</v>
      </c>
      <c r="G23" s="84" t="b">
        <v>0</v>
      </c>
    </row>
    <row r="24" spans="1:7" ht="15">
      <c r="A24" s="84" t="s">
        <v>4107</v>
      </c>
      <c r="B24" s="84">
        <v>27</v>
      </c>
      <c r="C24" s="123">
        <v>0.006734880536134468</v>
      </c>
      <c r="D24" s="84" t="s">
        <v>4609</v>
      </c>
      <c r="E24" s="84" t="b">
        <v>0</v>
      </c>
      <c r="F24" s="84" t="b">
        <v>0</v>
      </c>
      <c r="G24" s="84" t="b">
        <v>0</v>
      </c>
    </row>
    <row r="25" spans="1:7" ht="15">
      <c r="A25" s="84" t="s">
        <v>4108</v>
      </c>
      <c r="B25" s="84">
        <v>26</v>
      </c>
      <c r="C25" s="123">
        <v>0.006595813689261942</v>
      </c>
      <c r="D25" s="84" t="s">
        <v>4609</v>
      </c>
      <c r="E25" s="84" t="b">
        <v>0</v>
      </c>
      <c r="F25" s="84" t="b">
        <v>0</v>
      </c>
      <c r="G25" s="84" t="b">
        <v>0</v>
      </c>
    </row>
    <row r="26" spans="1:7" ht="15">
      <c r="A26" s="84" t="s">
        <v>3456</v>
      </c>
      <c r="B26" s="84">
        <v>24</v>
      </c>
      <c r="C26" s="123">
        <v>0.006304524874061292</v>
      </c>
      <c r="D26" s="84" t="s">
        <v>4609</v>
      </c>
      <c r="E26" s="84" t="b">
        <v>0</v>
      </c>
      <c r="F26" s="84" t="b">
        <v>0</v>
      </c>
      <c r="G26" s="84" t="b">
        <v>0</v>
      </c>
    </row>
    <row r="27" spans="1:7" ht="15">
      <c r="A27" s="84" t="s">
        <v>3457</v>
      </c>
      <c r="B27" s="84">
        <v>22</v>
      </c>
      <c r="C27" s="123">
        <v>0.005994467236490086</v>
      </c>
      <c r="D27" s="84" t="s">
        <v>4609</v>
      </c>
      <c r="E27" s="84" t="b">
        <v>0</v>
      </c>
      <c r="F27" s="84" t="b">
        <v>0</v>
      </c>
      <c r="G27" s="84" t="b">
        <v>0</v>
      </c>
    </row>
    <row r="28" spans="1:7" ht="15">
      <c r="A28" s="84" t="s">
        <v>4109</v>
      </c>
      <c r="B28" s="84">
        <v>19</v>
      </c>
      <c r="C28" s="123">
        <v>0.005490355741412681</v>
      </c>
      <c r="D28" s="84" t="s">
        <v>4609</v>
      </c>
      <c r="E28" s="84" t="b">
        <v>1</v>
      </c>
      <c r="F28" s="84" t="b">
        <v>0</v>
      </c>
      <c r="G28" s="84" t="b">
        <v>0</v>
      </c>
    </row>
    <row r="29" spans="1:7" ht="15">
      <c r="A29" s="84" t="s">
        <v>4110</v>
      </c>
      <c r="B29" s="84">
        <v>17</v>
      </c>
      <c r="C29" s="123">
        <v>0.005125109274958565</v>
      </c>
      <c r="D29" s="84" t="s">
        <v>4609</v>
      </c>
      <c r="E29" s="84" t="b">
        <v>0</v>
      </c>
      <c r="F29" s="84" t="b">
        <v>0</v>
      </c>
      <c r="G29" s="84" t="b">
        <v>0</v>
      </c>
    </row>
    <row r="30" spans="1:7" ht="15">
      <c r="A30" s="84" t="s">
        <v>3458</v>
      </c>
      <c r="B30" s="84">
        <v>17</v>
      </c>
      <c r="C30" s="123">
        <v>0.005364446301501967</v>
      </c>
      <c r="D30" s="84" t="s">
        <v>4609</v>
      </c>
      <c r="E30" s="84" t="b">
        <v>0</v>
      </c>
      <c r="F30" s="84" t="b">
        <v>0</v>
      </c>
      <c r="G30" s="84" t="b">
        <v>0</v>
      </c>
    </row>
    <row r="31" spans="1:7" ht="15">
      <c r="A31" s="84" t="s">
        <v>398</v>
      </c>
      <c r="B31" s="84">
        <v>15</v>
      </c>
      <c r="C31" s="123">
        <v>0.004733334971913501</v>
      </c>
      <c r="D31" s="84" t="s">
        <v>4609</v>
      </c>
      <c r="E31" s="84" t="b">
        <v>0</v>
      </c>
      <c r="F31" s="84" t="b">
        <v>0</v>
      </c>
      <c r="G31" s="84" t="b">
        <v>0</v>
      </c>
    </row>
    <row r="32" spans="1:7" ht="15">
      <c r="A32" s="84" t="s">
        <v>3544</v>
      </c>
      <c r="B32" s="84">
        <v>15</v>
      </c>
      <c r="C32" s="123">
        <v>0.004733334971913501</v>
      </c>
      <c r="D32" s="84" t="s">
        <v>4609</v>
      </c>
      <c r="E32" s="84" t="b">
        <v>0</v>
      </c>
      <c r="F32" s="84" t="b">
        <v>0</v>
      </c>
      <c r="G32" s="84" t="b">
        <v>0</v>
      </c>
    </row>
    <row r="33" spans="1:7" ht="15">
      <c r="A33" s="84" t="s">
        <v>4111</v>
      </c>
      <c r="B33" s="84">
        <v>14</v>
      </c>
      <c r="C33" s="123">
        <v>0.004906196824488961</v>
      </c>
      <c r="D33" s="84" t="s">
        <v>4609</v>
      </c>
      <c r="E33" s="84" t="b">
        <v>0</v>
      </c>
      <c r="F33" s="84" t="b">
        <v>0</v>
      </c>
      <c r="G33" s="84" t="b">
        <v>0</v>
      </c>
    </row>
    <row r="34" spans="1:7" ht="15">
      <c r="A34" s="84" t="s">
        <v>4112</v>
      </c>
      <c r="B34" s="84">
        <v>14</v>
      </c>
      <c r="C34" s="123">
        <v>0.004526426063732633</v>
      </c>
      <c r="D34" s="84" t="s">
        <v>4609</v>
      </c>
      <c r="E34" s="84" t="b">
        <v>0</v>
      </c>
      <c r="F34" s="84" t="b">
        <v>0</v>
      </c>
      <c r="G34" s="84" t="b">
        <v>0</v>
      </c>
    </row>
    <row r="35" spans="1:7" ht="15">
      <c r="A35" s="84" t="s">
        <v>4113</v>
      </c>
      <c r="B35" s="84">
        <v>14</v>
      </c>
      <c r="C35" s="123">
        <v>0.004526426063732633</v>
      </c>
      <c r="D35" s="84" t="s">
        <v>4609</v>
      </c>
      <c r="E35" s="84" t="b">
        <v>0</v>
      </c>
      <c r="F35" s="84" t="b">
        <v>0</v>
      </c>
      <c r="G35" s="84" t="b">
        <v>0</v>
      </c>
    </row>
    <row r="36" spans="1:7" ht="15">
      <c r="A36" s="84" t="s">
        <v>4114</v>
      </c>
      <c r="B36" s="84">
        <v>14</v>
      </c>
      <c r="C36" s="123">
        <v>0.004526426063732633</v>
      </c>
      <c r="D36" s="84" t="s">
        <v>4609</v>
      </c>
      <c r="E36" s="84" t="b">
        <v>0</v>
      </c>
      <c r="F36" s="84" t="b">
        <v>0</v>
      </c>
      <c r="G36" s="84" t="b">
        <v>0</v>
      </c>
    </row>
    <row r="37" spans="1:7" ht="15">
      <c r="A37" s="84" t="s">
        <v>4115</v>
      </c>
      <c r="B37" s="84">
        <v>14</v>
      </c>
      <c r="C37" s="123">
        <v>0.004526426063732633</v>
      </c>
      <c r="D37" s="84" t="s">
        <v>4609</v>
      </c>
      <c r="E37" s="84" t="b">
        <v>0</v>
      </c>
      <c r="F37" s="84" t="b">
        <v>0</v>
      </c>
      <c r="G37" s="84" t="b">
        <v>0</v>
      </c>
    </row>
    <row r="38" spans="1:7" ht="15">
      <c r="A38" s="84" t="s">
        <v>4116</v>
      </c>
      <c r="B38" s="84">
        <v>14</v>
      </c>
      <c r="C38" s="123">
        <v>0.004526426063732633</v>
      </c>
      <c r="D38" s="84" t="s">
        <v>4609</v>
      </c>
      <c r="E38" s="84" t="b">
        <v>0</v>
      </c>
      <c r="F38" s="84" t="b">
        <v>0</v>
      </c>
      <c r="G38" s="84" t="b">
        <v>0</v>
      </c>
    </row>
    <row r="39" spans="1:7" ht="15">
      <c r="A39" s="84" t="s">
        <v>4117</v>
      </c>
      <c r="B39" s="84">
        <v>14</v>
      </c>
      <c r="C39" s="123">
        <v>0.004526426063732633</v>
      </c>
      <c r="D39" s="84" t="s">
        <v>4609</v>
      </c>
      <c r="E39" s="84" t="b">
        <v>0</v>
      </c>
      <c r="F39" s="84" t="b">
        <v>0</v>
      </c>
      <c r="G39" s="84" t="b">
        <v>0</v>
      </c>
    </row>
    <row r="40" spans="1:7" ht="15">
      <c r="A40" s="84" t="s">
        <v>4118</v>
      </c>
      <c r="B40" s="84">
        <v>14</v>
      </c>
      <c r="C40" s="123">
        <v>0.004526426063732633</v>
      </c>
      <c r="D40" s="84" t="s">
        <v>4609</v>
      </c>
      <c r="E40" s="84" t="b">
        <v>0</v>
      </c>
      <c r="F40" s="84" t="b">
        <v>0</v>
      </c>
      <c r="G40" s="84" t="b">
        <v>0</v>
      </c>
    </row>
    <row r="41" spans="1:7" ht="15">
      <c r="A41" s="84" t="s">
        <v>3459</v>
      </c>
      <c r="B41" s="84">
        <v>14</v>
      </c>
      <c r="C41" s="123">
        <v>0.004526426063732633</v>
      </c>
      <c r="D41" s="84" t="s">
        <v>4609</v>
      </c>
      <c r="E41" s="84" t="b">
        <v>0</v>
      </c>
      <c r="F41" s="84" t="b">
        <v>0</v>
      </c>
      <c r="G41" s="84" t="b">
        <v>0</v>
      </c>
    </row>
    <row r="42" spans="1:7" ht="15">
      <c r="A42" s="84" t="s">
        <v>3555</v>
      </c>
      <c r="B42" s="84">
        <v>14</v>
      </c>
      <c r="C42" s="123">
        <v>0.0056179619195460846</v>
      </c>
      <c r="D42" s="84" t="s">
        <v>4609</v>
      </c>
      <c r="E42" s="84" t="b">
        <v>0</v>
      </c>
      <c r="F42" s="84" t="b">
        <v>0</v>
      </c>
      <c r="G42" s="84" t="b">
        <v>0</v>
      </c>
    </row>
    <row r="43" spans="1:7" ht="15">
      <c r="A43" s="84" t="s">
        <v>3556</v>
      </c>
      <c r="B43" s="84">
        <v>14</v>
      </c>
      <c r="C43" s="123">
        <v>0.0056179619195460846</v>
      </c>
      <c r="D43" s="84" t="s">
        <v>4609</v>
      </c>
      <c r="E43" s="84" t="b">
        <v>0</v>
      </c>
      <c r="F43" s="84" t="b">
        <v>0</v>
      </c>
      <c r="G43" s="84" t="b">
        <v>0</v>
      </c>
    </row>
    <row r="44" spans="1:7" ht="15">
      <c r="A44" s="84" t="s">
        <v>3550</v>
      </c>
      <c r="B44" s="84">
        <v>13</v>
      </c>
      <c r="C44" s="123">
        <v>0.004311475853600604</v>
      </c>
      <c r="D44" s="84" t="s">
        <v>4609</v>
      </c>
      <c r="E44" s="84" t="b">
        <v>0</v>
      </c>
      <c r="F44" s="84" t="b">
        <v>0</v>
      </c>
      <c r="G44" s="84" t="b">
        <v>0</v>
      </c>
    </row>
    <row r="45" spans="1:7" ht="15">
      <c r="A45" s="84" t="s">
        <v>3476</v>
      </c>
      <c r="B45" s="84">
        <v>12</v>
      </c>
      <c r="C45" s="123">
        <v>0.0043339601579680375</v>
      </c>
      <c r="D45" s="84" t="s">
        <v>4609</v>
      </c>
      <c r="E45" s="84" t="b">
        <v>0</v>
      </c>
      <c r="F45" s="84" t="b">
        <v>0</v>
      </c>
      <c r="G45" s="84" t="b">
        <v>0</v>
      </c>
    </row>
    <row r="46" spans="1:7" ht="15">
      <c r="A46" s="84" t="s">
        <v>4119</v>
      </c>
      <c r="B46" s="84">
        <v>12</v>
      </c>
      <c r="C46" s="123">
        <v>0.0040878645991564615</v>
      </c>
      <c r="D46" s="84" t="s">
        <v>4609</v>
      </c>
      <c r="E46" s="84" t="b">
        <v>0</v>
      </c>
      <c r="F46" s="84" t="b">
        <v>0</v>
      </c>
      <c r="G46" s="84" t="b">
        <v>0</v>
      </c>
    </row>
    <row r="47" spans="1:7" ht="15">
      <c r="A47" s="84" t="s">
        <v>3577</v>
      </c>
      <c r="B47" s="84">
        <v>12</v>
      </c>
      <c r="C47" s="123">
        <v>0.0040878645991564615</v>
      </c>
      <c r="D47" s="84" t="s">
        <v>4609</v>
      </c>
      <c r="E47" s="84" t="b">
        <v>0</v>
      </c>
      <c r="F47" s="84" t="b">
        <v>0</v>
      </c>
      <c r="G47" s="84" t="b">
        <v>0</v>
      </c>
    </row>
    <row r="48" spans="1:7" ht="15">
      <c r="A48" s="84" t="s">
        <v>4120</v>
      </c>
      <c r="B48" s="84">
        <v>12</v>
      </c>
      <c r="C48" s="123">
        <v>0.0040878645991564615</v>
      </c>
      <c r="D48" s="84" t="s">
        <v>4609</v>
      </c>
      <c r="E48" s="84" t="b">
        <v>0</v>
      </c>
      <c r="F48" s="84" t="b">
        <v>0</v>
      </c>
      <c r="G48" s="84" t="b">
        <v>0</v>
      </c>
    </row>
    <row r="49" spans="1:7" ht="15">
      <c r="A49" s="84" t="s">
        <v>4121</v>
      </c>
      <c r="B49" s="84">
        <v>12</v>
      </c>
      <c r="C49" s="123">
        <v>0.0043339601579680375</v>
      </c>
      <c r="D49" s="84" t="s">
        <v>4609</v>
      </c>
      <c r="E49" s="84" t="b">
        <v>0</v>
      </c>
      <c r="F49" s="84" t="b">
        <v>0</v>
      </c>
      <c r="G49" s="84" t="b">
        <v>0</v>
      </c>
    </row>
    <row r="50" spans="1:7" ht="15">
      <c r="A50" s="84" t="s">
        <v>3584</v>
      </c>
      <c r="B50" s="84">
        <v>12</v>
      </c>
      <c r="C50" s="123">
        <v>0.0040878645991564615</v>
      </c>
      <c r="D50" s="84" t="s">
        <v>4609</v>
      </c>
      <c r="E50" s="84" t="b">
        <v>0</v>
      </c>
      <c r="F50" s="84" t="b">
        <v>0</v>
      </c>
      <c r="G50" s="84" t="b">
        <v>0</v>
      </c>
    </row>
    <row r="51" spans="1:7" ht="15">
      <c r="A51" s="84" t="s">
        <v>4122</v>
      </c>
      <c r="B51" s="84">
        <v>11</v>
      </c>
      <c r="C51" s="123">
        <v>0.00441411293678621</v>
      </c>
      <c r="D51" s="84" t="s">
        <v>4609</v>
      </c>
      <c r="E51" s="84" t="b">
        <v>0</v>
      </c>
      <c r="F51" s="84" t="b">
        <v>0</v>
      </c>
      <c r="G51" s="84" t="b">
        <v>0</v>
      </c>
    </row>
    <row r="52" spans="1:7" ht="15">
      <c r="A52" s="84" t="s">
        <v>4123</v>
      </c>
      <c r="B52" s="84">
        <v>11</v>
      </c>
      <c r="C52" s="123">
        <v>0.003854868933527041</v>
      </c>
      <c r="D52" s="84" t="s">
        <v>4609</v>
      </c>
      <c r="E52" s="84" t="b">
        <v>0</v>
      </c>
      <c r="F52" s="84" t="b">
        <v>0</v>
      </c>
      <c r="G52" s="84" t="b">
        <v>0</v>
      </c>
    </row>
    <row r="53" spans="1:7" ht="15">
      <c r="A53" s="84" t="s">
        <v>3467</v>
      </c>
      <c r="B53" s="84">
        <v>11</v>
      </c>
      <c r="C53" s="123">
        <v>0.003854868933527041</v>
      </c>
      <c r="D53" s="84" t="s">
        <v>4609</v>
      </c>
      <c r="E53" s="84" t="b">
        <v>0</v>
      </c>
      <c r="F53" s="84" t="b">
        <v>0</v>
      </c>
      <c r="G53" s="84" t="b">
        <v>0</v>
      </c>
    </row>
    <row r="54" spans="1:7" ht="15">
      <c r="A54" s="84" t="s">
        <v>4124</v>
      </c>
      <c r="B54" s="84">
        <v>10</v>
      </c>
      <c r="C54" s="123">
        <v>0.003611633464973365</v>
      </c>
      <c r="D54" s="84" t="s">
        <v>4609</v>
      </c>
      <c r="E54" s="84" t="b">
        <v>0</v>
      </c>
      <c r="F54" s="84" t="b">
        <v>0</v>
      </c>
      <c r="G54" s="84" t="b">
        <v>0</v>
      </c>
    </row>
    <row r="55" spans="1:7" ht="15">
      <c r="A55" s="84" t="s">
        <v>3573</v>
      </c>
      <c r="B55" s="84">
        <v>10</v>
      </c>
      <c r="C55" s="123">
        <v>0.004186222301068564</v>
      </c>
      <c r="D55" s="84" t="s">
        <v>4609</v>
      </c>
      <c r="E55" s="84" t="b">
        <v>0</v>
      </c>
      <c r="F55" s="84" t="b">
        <v>0</v>
      </c>
      <c r="G55" s="84" t="b">
        <v>0</v>
      </c>
    </row>
    <row r="56" spans="1:7" ht="15">
      <c r="A56" s="84" t="s">
        <v>3552</v>
      </c>
      <c r="B56" s="84">
        <v>10</v>
      </c>
      <c r="C56" s="123">
        <v>0.003611633464973365</v>
      </c>
      <c r="D56" s="84" t="s">
        <v>4609</v>
      </c>
      <c r="E56" s="84" t="b">
        <v>0</v>
      </c>
      <c r="F56" s="84" t="b">
        <v>0</v>
      </c>
      <c r="G56" s="84" t="b">
        <v>0</v>
      </c>
    </row>
    <row r="57" spans="1:7" ht="15">
      <c r="A57" s="84" t="s">
        <v>3466</v>
      </c>
      <c r="B57" s="84">
        <v>10</v>
      </c>
      <c r="C57" s="123">
        <v>0.0037301454840375325</v>
      </c>
      <c r="D57" s="84" t="s">
        <v>4609</v>
      </c>
      <c r="E57" s="84" t="b">
        <v>0</v>
      </c>
      <c r="F57" s="84" t="b">
        <v>0</v>
      </c>
      <c r="G57" s="84" t="b">
        <v>0</v>
      </c>
    </row>
    <row r="58" spans="1:7" ht="15">
      <c r="A58" s="84" t="s">
        <v>4125</v>
      </c>
      <c r="B58" s="84">
        <v>10</v>
      </c>
      <c r="C58" s="123">
        <v>0.0037301454840375325</v>
      </c>
      <c r="D58" s="84" t="s">
        <v>4609</v>
      </c>
      <c r="E58" s="84" t="b">
        <v>0</v>
      </c>
      <c r="F58" s="84" t="b">
        <v>0</v>
      </c>
      <c r="G58" s="84" t="b">
        <v>0</v>
      </c>
    </row>
    <row r="59" spans="1:7" ht="15">
      <c r="A59" s="84" t="s">
        <v>429</v>
      </c>
      <c r="B59" s="84">
        <v>10</v>
      </c>
      <c r="C59" s="123">
        <v>0.003611633464973365</v>
      </c>
      <c r="D59" s="84" t="s">
        <v>4609</v>
      </c>
      <c r="E59" s="84" t="b">
        <v>0</v>
      </c>
      <c r="F59" s="84" t="b">
        <v>0</v>
      </c>
      <c r="G59" s="84" t="b">
        <v>0</v>
      </c>
    </row>
    <row r="60" spans="1:7" ht="15">
      <c r="A60" s="84" t="s">
        <v>3543</v>
      </c>
      <c r="B60" s="84">
        <v>10</v>
      </c>
      <c r="C60" s="123">
        <v>0.0043913019334115445</v>
      </c>
      <c r="D60" s="84" t="s">
        <v>4609</v>
      </c>
      <c r="E60" s="84" t="b">
        <v>0</v>
      </c>
      <c r="F60" s="84" t="b">
        <v>0</v>
      </c>
      <c r="G60" s="84" t="b">
        <v>0</v>
      </c>
    </row>
    <row r="61" spans="1:7" ht="15">
      <c r="A61" s="84" t="s">
        <v>4126</v>
      </c>
      <c r="B61" s="84">
        <v>10</v>
      </c>
      <c r="C61" s="123">
        <v>0.0043913019334115445</v>
      </c>
      <c r="D61" s="84" t="s">
        <v>4609</v>
      </c>
      <c r="E61" s="84" t="b">
        <v>0</v>
      </c>
      <c r="F61" s="84" t="b">
        <v>0</v>
      </c>
      <c r="G61" s="84" t="b">
        <v>0</v>
      </c>
    </row>
    <row r="62" spans="1:7" ht="15">
      <c r="A62" s="84" t="s">
        <v>3471</v>
      </c>
      <c r="B62" s="84">
        <v>9</v>
      </c>
      <c r="C62" s="123">
        <v>0.003476367584695274</v>
      </c>
      <c r="D62" s="84" t="s">
        <v>4609</v>
      </c>
      <c r="E62" s="84" t="b">
        <v>1</v>
      </c>
      <c r="F62" s="84" t="b">
        <v>0</v>
      </c>
      <c r="G62" s="84" t="b">
        <v>0</v>
      </c>
    </row>
    <row r="63" spans="1:7" ht="15">
      <c r="A63" s="84" t="s">
        <v>4127</v>
      </c>
      <c r="B63" s="84">
        <v>9</v>
      </c>
      <c r="C63" s="123">
        <v>0.0033571309356337795</v>
      </c>
      <c r="D63" s="84" t="s">
        <v>4609</v>
      </c>
      <c r="E63" s="84" t="b">
        <v>0</v>
      </c>
      <c r="F63" s="84" t="b">
        <v>0</v>
      </c>
      <c r="G63" s="84" t="b">
        <v>0</v>
      </c>
    </row>
    <row r="64" spans="1:7" ht="15">
      <c r="A64" s="84" t="s">
        <v>3572</v>
      </c>
      <c r="B64" s="84">
        <v>9</v>
      </c>
      <c r="C64" s="123">
        <v>0.0033571309356337795</v>
      </c>
      <c r="D64" s="84" t="s">
        <v>4609</v>
      </c>
      <c r="E64" s="84" t="b">
        <v>0</v>
      </c>
      <c r="F64" s="84" t="b">
        <v>0</v>
      </c>
      <c r="G64" s="84" t="b">
        <v>0</v>
      </c>
    </row>
    <row r="65" spans="1:7" ht="15">
      <c r="A65" s="84" t="s">
        <v>359</v>
      </c>
      <c r="B65" s="84">
        <v>9</v>
      </c>
      <c r="C65" s="123">
        <v>0.0033571309356337795</v>
      </c>
      <c r="D65" s="84" t="s">
        <v>4609</v>
      </c>
      <c r="E65" s="84" t="b">
        <v>0</v>
      </c>
      <c r="F65" s="84" t="b">
        <v>0</v>
      </c>
      <c r="G65" s="84" t="b">
        <v>0</v>
      </c>
    </row>
    <row r="66" spans="1:7" ht="15">
      <c r="A66" s="84" t="s">
        <v>4128</v>
      </c>
      <c r="B66" s="84">
        <v>9</v>
      </c>
      <c r="C66" s="123">
        <v>0.003611546948279626</v>
      </c>
      <c r="D66" s="84" t="s">
        <v>4609</v>
      </c>
      <c r="E66" s="84" t="b">
        <v>0</v>
      </c>
      <c r="F66" s="84" t="b">
        <v>0</v>
      </c>
      <c r="G66" s="84" t="b">
        <v>0</v>
      </c>
    </row>
    <row r="67" spans="1:7" ht="15">
      <c r="A67" s="84" t="s">
        <v>4129</v>
      </c>
      <c r="B67" s="84">
        <v>9</v>
      </c>
      <c r="C67" s="123">
        <v>0.003611546948279626</v>
      </c>
      <c r="D67" s="84" t="s">
        <v>4609</v>
      </c>
      <c r="E67" s="84" t="b">
        <v>0</v>
      </c>
      <c r="F67" s="84" t="b">
        <v>0</v>
      </c>
      <c r="G67" s="84" t="b">
        <v>0</v>
      </c>
    </row>
    <row r="68" spans="1:7" ht="15">
      <c r="A68" s="84" t="s">
        <v>3560</v>
      </c>
      <c r="B68" s="84">
        <v>9</v>
      </c>
      <c r="C68" s="123">
        <v>0.0033571309356337795</v>
      </c>
      <c r="D68" s="84" t="s">
        <v>4609</v>
      </c>
      <c r="E68" s="84" t="b">
        <v>0</v>
      </c>
      <c r="F68" s="84" t="b">
        <v>0</v>
      </c>
      <c r="G68" s="84" t="b">
        <v>0</v>
      </c>
    </row>
    <row r="69" spans="1:7" ht="15">
      <c r="A69" s="84" t="s">
        <v>3561</v>
      </c>
      <c r="B69" s="84">
        <v>9</v>
      </c>
      <c r="C69" s="123">
        <v>0.0033571309356337795</v>
      </c>
      <c r="D69" s="84" t="s">
        <v>4609</v>
      </c>
      <c r="E69" s="84" t="b">
        <v>0</v>
      </c>
      <c r="F69" s="84" t="b">
        <v>0</v>
      </c>
      <c r="G69" s="84" t="b">
        <v>0</v>
      </c>
    </row>
    <row r="70" spans="1:7" ht="15">
      <c r="A70" s="84" t="s">
        <v>3557</v>
      </c>
      <c r="B70" s="84">
        <v>9</v>
      </c>
      <c r="C70" s="123">
        <v>0.003476367584695274</v>
      </c>
      <c r="D70" s="84" t="s">
        <v>4609</v>
      </c>
      <c r="E70" s="84" t="b">
        <v>0</v>
      </c>
      <c r="F70" s="84" t="b">
        <v>0</v>
      </c>
      <c r="G70" s="84" t="b">
        <v>0</v>
      </c>
    </row>
    <row r="71" spans="1:7" ht="15">
      <c r="A71" s="84" t="s">
        <v>4130</v>
      </c>
      <c r="B71" s="84">
        <v>9</v>
      </c>
      <c r="C71" s="123">
        <v>0.0033571309356337795</v>
      </c>
      <c r="D71" s="84" t="s">
        <v>4609</v>
      </c>
      <c r="E71" s="84" t="b">
        <v>0</v>
      </c>
      <c r="F71" s="84" t="b">
        <v>0</v>
      </c>
      <c r="G71" s="84" t="b">
        <v>0</v>
      </c>
    </row>
    <row r="72" spans="1:7" ht="15">
      <c r="A72" s="84" t="s">
        <v>4131</v>
      </c>
      <c r="B72" s="84">
        <v>9</v>
      </c>
      <c r="C72" s="123">
        <v>0.0033571309356337795</v>
      </c>
      <c r="D72" s="84" t="s">
        <v>4609</v>
      </c>
      <c r="E72" s="84" t="b">
        <v>0</v>
      </c>
      <c r="F72" s="84" t="b">
        <v>0</v>
      </c>
      <c r="G72" s="84" t="b">
        <v>0</v>
      </c>
    </row>
    <row r="73" spans="1:7" ht="15">
      <c r="A73" s="84" t="s">
        <v>4132</v>
      </c>
      <c r="B73" s="84">
        <v>9</v>
      </c>
      <c r="C73" s="123">
        <v>0.0033571309356337795</v>
      </c>
      <c r="D73" s="84" t="s">
        <v>4609</v>
      </c>
      <c r="E73" s="84" t="b">
        <v>0</v>
      </c>
      <c r="F73" s="84" t="b">
        <v>0</v>
      </c>
      <c r="G73" s="84" t="b">
        <v>0</v>
      </c>
    </row>
    <row r="74" spans="1:7" ht="15">
      <c r="A74" s="84" t="s">
        <v>3580</v>
      </c>
      <c r="B74" s="84">
        <v>9</v>
      </c>
      <c r="C74" s="123">
        <v>0.0033571309356337795</v>
      </c>
      <c r="D74" s="84" t="s">
        <v>4609</v>
      </c>
      <c r="E74" s="84" t="b">
        <v>0</v>
      </c>
      <c r="F74" s="84" t="b">
        <v>0</v>
      </c>
      <c r="G74" s="84" t="b">
        <v>0</v>
      </c>
    </row>
    <row r="75" spans="1:7" ht="15">
      <c r="A75" s="84" t="s">
        <v>3581</v>
      </c>
      <c r="B75" s="84">
        <v>9</v>
      </c>
      <c r="C75" s="123">
        <v>0.0033571309356337795</v>
      </c>
      <c r="D75" s="84" t="s">
        <v>4609</v>
      </c>
      <c r="E75" s="84" t="b">
        <v>0</v>
      </c>
      <c r="F75" s="84" t="b">
        <v>0</v>
      </c>
      <c r="G75" s="84" t="b">
        <v>0</v>
      </c>
    </row>
    <row r="76" spans="1:7" ht="15">
      <c r="A76" s="84" t="s">
        <v>4133</v>
      </c>
      <c r="B76" s="84">
        <v>8</v>
      </c>
      <c r="C76" s="123">
        <v>0.0030901045197291328</v>
      </c>
      <c r="D76" s="84" t="s">
        <v>4609</v>
      </c>
      <c r="E76" s="84" t="b">
        <v>0</v>
      </c>
      <c r="F76" s="84" t="b">
        <v>0</v>
      </c>
      <c r="G76" s="84" t="b">
        <v>0</v>
      </c>
    </row>
    <row r="77" spans="1:7" ht="15">
      <c r="A77" s="84" t="s">
        <v>351</v>
      </c>
      <c r="B77" s="84">
        <v>8</v>
      </c>
      <c r="C77" s="123">
        <v>0.0030901045197291328</v>
      </c>
      <c r="D77" s="84" t="s">
        <v>4609</v>
      </c>
      <c r="E77" s="84" t="b">
        <v>0</v>
      </c>
      <c r="F77" s="84" t="b">
        <v>0</v>
      </c>
      <c r="G77" s="84" t="b">
        <v>0</v>
      </c>
    </row>
    <row r="78" spans="1:7" ht="15">
      <c r="A78" s="84" t="s">
        <v>3551</v>
      </c>
      <c r="B78" s="84">
        <v>8</v>
      </c>
      <c r="C78" s="123">
        <v>0.0030901045197291328</v>
      </c>
      <c r="D78" s="84" t="s">
        <v>4609</v>
      </c>
      <c r="E78" s="84" t="b">
        <v>0</v>
      </c>
      <c r="F78" s="84" t="b">
        <v>0</v>
      </c>
      <c r="G78" s="84" t="b">
        <v>0</v>
      </c>
    </row>
    <row r="79" spans="1:7" ht="15">
      <c r="A79" s="84" t="s">
        <v>3553</v>
      </c>
      <c r="B79" s="84">
        <v>8</v>
      </c>
      <c r="C79" s="123">
        <v>0.0030901045197291328</v>
      </c>
      <c r="D79" s="84" t="s">
        <v>4609</v>
      </c>
      <c r="E79" s="84" t="b">
        <v>0</v>
      </c>
      <c r="F79" s="84" t="b">
        <v>0</v>
      </c>
      <c r="G79" s="84" t="b">
        <v>0</v>
      </c>
    </row>
    <row r="80" spans="1:7" ht="15">
      <c r="A80" s="84" t="s">
        <v>4134</v>
      </c>
      <c r="B80" s="84">
        <v>8</v>
      </c>
      <c r="C80" s="123">
        <v>0.0030901045197291328</v>
      </c>
      <c r="D80" s="84" t="s">
        <v>4609</v>
      </c>
      <c r="E80" s="84" t="b">
        <v>0</v>
      </c>
      <c r="F80" s="84" t="b">
        <v>0</v>
      </c>
      <c r="G80" s="84" t="b">
        <v>0</v>
      </c>
    </row>
    <row r="81" spans="1:7" ht="15">
      <c r="A81" s="84" t="s">
        <v>4135</v>
      </c>
      <c r="B81" s="84">
        <v>8</v>
      </c>
      <c r="C81" s="123">
        <v>0.0030901045197291328</v>
      </c>
      <c r="D81" s="84" t="s">
        <v>4609</v>
      </c>
      <c r="E81" s="84" t="b">
        <v>0</v>
      </c>
      <c r="F81" s="84" t="b">
        <v>0</v>
      </c>
      <c r="G81" s="84" t="b">
        <v>0</v>
      </c>
    </row>
    <row r="82" spans="1:7" ht="15">
      <c r="A82" s="84" t="s">
        <v>4136</v>
      </c>
      <c r="B82" s="84">
        <v>8</v>
      </c>
      <c r="C82" s="123">
        <v>0.0030901045197291328</v>
      </c>
      <c r="D82" s="84" t="s">
        <v>4609</v>
      </c>
      <c r="E82" s="84" t="b">
        <v>0</v>
      </c>
      <c r="F82" s="84" t="b">
        <v>0</v>
      </c>
      <c r="G82" s="84" t="b">
        <v>0</v>
      </c>
    </row>
    <row r="83" spans="1:7" ht="15">
      <c r="A83" s="84" t="s">
        <v>4137</v>
      </c>
      <c r="B83" s="84">
        <v>8</v>
      </c>
      <c r="C83" s="123">
        <v>0.0030901045197291328</v>
      </c>
      <c r="D83" s="84" t="s">
        <v>4609</v>
      </c>
      <c r="E83" s="84" t="b">
        <v>0</v>
      </c>
      <c r="F83" s="84" t="b">
        <v>0</v>
      </c>
      <c r="G83" s="84" t="b">
        <v>0</v>
      </c>
    </row>
    <row r="84" spans="1:7" ht="15">
      <c r="A84" s="84" t="s">
        <v>4138</v>
      </c>
      <c r="B84" s="84">
        <v>8</v>
      </c>
      <c r="C84" s="123">
        <v>0.0030901045197291328</v>
      </c>
      <c r="D84" s="84" t="s">
        <v>4609</v>
      </c>
      <c r="E84" s="84" t="b">
        <v>0</v>
      </c>
      <c r="F84" s="84" t="b">
        <v>0</v>
      </c>
      <c r="G84" s="84" t="b">
        <v>0</v>
      </c>
    </row>
    <row r="85" spans="1:7" ht="15">
      <c r="A85" s="84" t="s">
        <v>4139</v>
      </c>
      <c r="B85" s="84">
        <v>8</v>
      </c>
      <c r="C85" s="123">
        <v>0.0030901045197291328</v>
      </c>
      <c r="D85" s="84" t="s">
        <v>4609</v>
      </c>
      <c r="E85" s="84" t="b">
        <v>0</v>
      </c>
      <c r="F85" s="84" t="b">
        <v>0</v>
      </c>
      <c r="G85" s="84" t="b">
        <v>0</v>
      </c>
    </row>
    <row r="86" spans="1:7" ht="15">
      <c r="A86" s="84" t="s">
        <v>4140</v>
      </c>
      <c r="B86" s="84">
        <v>8</v>
      </c>
      <c r="C86" s="123">
        <v>0.0030901045197291328</v>
      </c>
      <c r="D86" s="84" t="s">
        <v>4609</v>
      </c>
      <c r="E86" s="84" t="b">
        <v>0</v>
      </c>
      <c r="F86" s="84" t="b">
        <v>0</v>
      </c>
      <c r="G86" s="84" t="b">
        <v>0</v>
      </c>
    </row>
    <row r="87" spans="1:7" ht="15">
      <c r="A87" s="84" t="s">
        <v>4141</v>
      </c>
      <c r="B87" s="84">
        <v>8</v>
      </c>
      <c r="C87" s="123">
        <v>0.0030901045197291328</v>
      </c>
      <c r="D87" s="84" t="s">
        <v>4609</v>
      </c>
      <c r="E87" s="84" t="b">
        <v>0</v>
      </c>
      <c r="F87" s="84" t="b">
        <v>0</v>
      </c>
      <c r="G87" s="84" t="b">
        <v>0</v>
      </c>
    </row>
    <row r="88" spans="1:7" ht="15">
      <c r="A88" s="84" t="s">
        <v>4142</v>
      </c>
      <c r="B88" s="84">
        <v>8</v>
      </c>
      <c r="C88" s="123">
        <v>0.0030901045197291328</v>
      </c>
      <c r="D88" s="84" t="s">
        <v>4609</v>
      </c>
      <c r="E88" s="84" t="b">
        <v>0</v>
      </c>
      <c r="F88" s="84" t="b">
        <v>0</v>
      </c>
      <c r="G88" s="84" t="b">
        <v>0</v>
      </c>
    </row>
    <row r="89" spans="1:7" ht="15">
      <c r="A89" s="84" t="s">
        <v>214</v>
      </c>
      <c r="B89" s="84">
        <v>8</v>
      </c>
      <c r="C89" s="123">
        <v>0.0030901045197291328</v>
      </c>
      <c r="D89" s="84" t="s">
        <v>4609</v>
      </c>
      <c r="E89" s="84" t="b">
        <v>0</v>
      </c>
      <c r="F89" s="84" t="b">
        <v>0</v>
      </c>
      <c r="G89" s="84" t="b">
        <v>0</v>
      </c>
    </row>
    <row r="90" spans="1:7" ht="15">
      <c r="A90" s="84" t="s">
        <v>3540</v>
      </c>
      <c r="B90" s="84">
        <v>8</v>
      </c>
      <c r="C90" s="123">
        <v>0.0030901045197291328</v>
      </c>
      <c r="D90" s="84" t="s">
        <v>4609</v>
      </c>
      <c r="E90" s="84" t="b">
        <v>0</v>
      </c>
      <c r="F90" s="84" t="b">
        <v>0</v>
      </c>
      <c r="G90" s="84" t="b">
        <v>0</v>
      </c>
    </row>
    <row r="91" spans="1:7" ht="15">
      <c r="A91" s="84" t="s">
        <v>2229</v>
      </c>
      <c r="B91" s="84">
        <v>8</v>
      </c>
      <c r="C91" s="123">
        <v>0.0030901045197291328</v>
      </c>
      <c r="D91" s="84" t="s">
        <v>4609</v>
      </c>
      <c r="E91" s="84" t="b">
        <v>0</v>
      </c>
      <c r="F91" s="84" t="b">
        <v>0</v>
      </c>
      <c r="G91" s="84" t="b">
        <v>0</v>
      </c>
    </row>
    <row r="92" spans="1:7" ht="15">
      <c r="A92" s="84" t="s">
        <v>3558</v>
      </c>
      <c r="B92" s="84">
        <v>8</v>
      </c>
      <c r="C92" s="123">
        <v>0.0030901045197291328</v>
      </c>
      <c r="D92" s="84" t="s">
        <v>4609</v>
      </c>
      <c r="E92" s="84" t="b">
        <v>0</v>
      </c>
      <c r="F92" s="84" t="b">
        <v>0</v>
      </c>
      <c r="G92" s="84" t="b">
        <v>0</v>
      </c>
    </row>
    <row r="93" spans="1:7" ht="15">
      <c r="A93" s="84" t="s">
        <v>3475</v>
      </c>
      <c r="B93" s="84">
        <v>8</v>
      </c>
      <c r="C93" s="123">
        <v>0.0030901045197291328</v>
      </c>
      <c r="D93" s="84" t="s">
        <v>4609</v>
      </c>
      <c r="E93" s="84" t="b">
        <v>0</v>
      </c>
      <c r="F93" s="84" t="b">
        <v>0</v>
      </c>
      <c r="G93" s="84" t="b">
        <v>0</v>
      </c>
    </row>
    <row r="94" spans="1:7" ht="15">
      <c r="A94" s="84" t="s">
        <v>3502</v>
      </c>
      <c r="B94" s="84">
        <v>8</v>
      </c>
      <c r="C94" s="123">
        <v>0.003210263954026334</v>
      </c>
      <c r="D94" s="84" t="s">
        <v>4609</v>
      </c>
      <c r="E94" s="84" t="b">
        <v>0</v>
      </c>
      <c r="F94" s="84" t="b">
        <v>0</v>
      </c>
      <c r="G94" s="84" t="b">
        <v>0</v>
      </c>
    </row>
    <row r="95" spans="1:7" ht="15">
      <c r="A95" s="84" t="s">
        <v>3582</v>
      </c>
      <c r="B95" s="84">
        <v>8</v>
      </c>
      <c r="C95" s="123">
        <v>0.0030901045197291328</v>
      </c>
      <c r="D95" s="84" t="s">
        <v>4609</v>
      </c>
      <c r="E95" s="84" t="b">
        <v>0</v>
      </c>
      <c r="F95" s="84" t="b">
        <v>0</v>
      </c>
      <c r="G95" s="84" t="b">
        <v>0</v>
      </c>
    </row>
    <row r="96" spans="1:7" ht="15">
      <c r="A96" s="84" t="s">
        <v>4143</v>
      </c>
      <c r="B96" s="84">
        <v>7</v>
      </c>
      <c r="C96" s="123">
        <v>0.0028089809597730423</v>
      </c>
      <c r="D96" s="84" t="s">
        <v>4609</v>
      </c>
      <c r="E96" s="84" t="b">
        <v>0</v>
      </c>
      <c r="F96" s="84" t="b">
        <v>0</v>
      </c>
      <c r="G96" s="84" t="b">
        <v>0</v>
      </c>
    </row>
    <row r="97" spans="1:7" ht="15">
      <c r="A97" s="84" t="s">
        <v>4144</v>
      </c>
      <c r="B97" s="84">
        <v>7</v>
      </c>
      <c r="C97" s="123">
        <v>0.0028089809597730423</v>
      </c>
      <c r="D97" s="84" t="s">
        <v>4609</v>
      </c>
      <c r="E97" s="84" t="b">
        <v>0</v>
      </c>
      <c r="F97" s="84" t="b">
        <v>0</v>
      </c>
      <c r="G97" s="84" t="b">
        <v>0</v>
      </c>
    </row>
    <row r="98" spans="1:7" ht="15">
      <c r="A98" s="84" t="s">
        <v>4145</v>
      </c>
      <c r="B98" s="84">
        <v>7</v>
      </c>
      <c r="C98" s="123">
        <v>0.0028089809597730423</v>
      </c>
      <c r="D98" s="84" t="s">
        <v>4609</v>
      </c>
      <c r="E98" s="84" t="b">
        <v>0</v>
      </c>
      <c r="F98" s="84" t="b">
        <v>0</v>
      </c>
      <c r="G98" s="84" t="b">
        <v>0</v>
      </c>
    </row>
    <row r="99" spans="1:7" ht="15">
      <c r="A99" s="84" t="s">
        <v>4146</v>
      </c>
      <c r="B99" s="84">
        <v>7</v>
      </c>
      <c r="C99" s="123">
        <v>0.0028089809597730423</v>
      </c>
      <c r="D99" s="84" t="s">
        <v>4609</v>
      </c>
      <c r="E99" s="84" t="b">
        <v>0</v>
      </c>
      <c r="F99" s="84" t="b">
        <v>0</v>
      </c>
      <c r="G99" s="84" t="b">
        <v>0</v>
      </c>
    </row>
    <row r="100" spans="1:7" ht="15">
      <c r="A100" s="84" t="s">
        <v>3546</v>
      </c>
      <c r="B100" s="84">
        <v>7</v>
      </c>
      <c r="C100" s="123">
        <v>0.0028089809597730423</v>
      </c>
      <c r="D100" s="84" t="s">
        <v>4609</v>
      </c>
      <c r="E100" s="84" t="b">
        <v>0</v>
      </c>
      <c r="F100" s="84" t="b">
        <v>0</v>
      </c>
      <c r="G100" s="84" t="b">
        <v>0</v>
      </c>
    </row>
    <row r="101" spans="1:7" ht="15">
      <c r="A101" s="84" t="s">
        <v>4147</v>
      </c>
      <c r="B101" s="84">
        <v>7</v>
      </c>
      <c r="C101" s="123">
        <v>0.0028089809597730423</v>
      </c>
      <c r="D101" s="84" t="s">
        <v>4609</v>
      </c>
      <c r="E101" s="84" t="b">
        <v>0</v>
      </c>
      <c r="F101" s="84" t="b">
        <v>0</v>
      </c>
      <c r="G101" s="84" t="b">
        <v>0</v>
      </c>
    </row>
    <row r="102" spans="1:7" ht="15">
      <c r="A102" s="84" t="s">
        <v>3472</v>
      </c>
      <c r="B102" s="84">
        <v>7</v>
      </c>
      <c r="C102" s="123">
        <v>0.0030739113533880813</v>
      </c>
      <c r="D102" s="84" t="s">
        <v>4609</v>
      </c>
      <c r="E102" s="84" t="b">
        <v>0</v>
      </c>
      <c r="F102" s="84" t="b">
        <v>0</v>
      </c>
      <c r="G102" s="84" t="b">
        <v>0</v>
      </c>
    </row>
    <row r="103" spans="1:7" ht="15">
      <c r="A103" s="84" t="s">
        <v>4148</v>
      </c>
      <c r="B103" s="84">
        <v>7</v>
      </c>
      <c r="C103" s="123">
        <v>0.0028089809597730423</v>
      </c>
      <c r="D103" s="84" t="s">
        <v>4609</v>
      </c>
      <c r="E103" s="84" t="b">
        <v>0</v>
      </c>
      <c r="F103" s="84" t="b">
        <v>0</v>
      </c>
      <c r="G103" s="84" t="b">
        <v>0</v>
      </c>
    </row>
    <row r="104" spans="1:7" ht="15">
      <c r="A104" s="84" t="s">
        <v>3576</v>
      </c>
      <c r="B104" s="84">
        <v>7</v>
      </c>
      <c r="C104" s="123">
        <v>0.0028089809597730423</v>
      </c>
      <c r="D104" s="84" t="s">
        <v>4609</v>
      </c>
      <c r="E104" s="84" t="b">
        <v>0</v>
      </c>
      <c r="F104" s="84" t="b">
        <v>0</v>
      </c>
      <c r="G104" s="84" t="b">
        <v>0</v>
      </c>
    </row>
    <row r="105" spans="1:7" ht="15">
      <c r="A105" s="84" t="s">
        <v>3578</v>
      </c>
      <c r="B105" s="84">
        <v>7</v>
      </c>
      <c r="C105" s="123">
        <v>0.0028089809597730423</v>
      </c>
      <c r="D105" s="84" t="s">
        <v>4609</v>
      </c>
      <c r="E105" s="84" t="b">
        <v>0</v>
      </c>
      <c r="F105" s="84" t="b">
        <v>0</v>
      </c>
      <c r="G105" s="84" t="b">
        <v>0</v>
      </c>
    </row>
    <row r="106" spans="1:7" ht="15">
      <c r="A106" s="84" t="s">
        <v>3579</v>
      </c>
      <c r="B106" s="84">
        <v>7</v>
      </c>
      <c r="C106" s="123">
        <v>0.0028089809597730423</v>
      </c>
      <c r="D106" s="84" t="s">
        <v>4609</v>
      </c>
      <c r="E106" s="84" t="b">
        <v>0</v>
      </c>
      <c r="F106" s="84" t="b">
        <v>0</v>
      </c>
      <c r="G106" s="84" t="b">
        <v>0</v>
      </c>
    </row>
    <row r="107" spans="1:7" ht="15">
      <c r="A107" s="84" t="s">
        <v>3583</v>
      </c>
      <c r="B107" s="84">
        <v>7</v>
      </c>
      <c r="C107" s="123">
        <v>0.0028089809597730423</v>
      </c>
      <c r="D107" s="84" t="s">
        <v>4609</v>
      </c>
      <c r="E107" s="84" t="b">
        <v>0</v>
      </c>
      <c r="F107" s="84" t="b">
        <v>0</v>
      </c>
      <c r="G107" s="84" t="b">
        <v>0</v>
      </c>
    </row>
    <row r="108" spans="1:7" ht="15">
      <c r="A108" s="84" t="s">
        <v>4149</v>
      </c>
      <c r="B108" s="84">
        <v>7</v>
      </c>
      <c r="C108" s="123">
        <v>0.0028089809597730423</v>
      </c>
      <c r="D108" s="84" t="s">
        <v>4609</v>
      </c>
      <c r="E108" s="84" t="b">
        <v>0</v>
      </c>
      <c r="F108" s="84" t="b">
        <v>0</v>
      </c>
      <c r="G108" s="84" t="b">
        <v>0</v>
      </c>
    </row>
    <row r="109" spans="1:7" ht="15">
      <c r="A109" s="84" t="s">
        <v>4150</v>
      </c>
      <c r="B109" s="84">
        <v>7</v>
      </c>
      <c r="C109" s="123">
        <v>0.0028089809597730423</v>
      </c>
      <c r="D109" s="84" t="s">
        <v>4609</v>
      </c>
      <c r="E109" s="84" t="b">
        <v>0</v>
      </c>
      <c r="F109" s="84" t="b">
        <v>0</v>
      </c>
      <c r="G109" s="84" t="b">
        <v>0</v>
      </c>
    </row>
    <row r="110" spans="1:7" ht="15">
      <c r="A110" s="84" t="s">
        <v>4151</v>
      </c>
      <c r="B110" s="84">
        <v>7</v>
      </c>
      <c r="C110" s="123">
        <v>0.0028089809597730423</v>
      </c>
      <c r="D110" s="84" t="s">
        <v>4609</v>
      </c>
      <c r="E110" s="84" t="b">
        <v>0</v>
      </c>
      <c r="F110" s="84" t="b">
        <v>0</v>
      </c>
      <c r="G110" s="84" t="b">
        <v>0</v>
      </c>
    </row>
    <row r="111" spans="1:7" ht="15">
      <c r="A111" s="84" t="s">
        <v>4152</v>
      </c>
      <c r="B111" s="84">
        <v>7</v>
      </c>
      <c r="C111" s="123">
        <v>0.0028089809597730423</v>
      </c>
      <c r="D111" s="84" t="s">
        <v>4609</v>
      </c>
      <c r="E111" s="84" t="b">
        <v>0</v>
      </c>
      <c r="F111" s="84" t="b">
        <v>0</v>
      </c>
      <c r="G111" s="84" t="b">
        <v>0</v>
      </c>
    </row>
    <row r="112" spans="1:7" ht="15">
      <c r="A112" s="84" t="s">
        <v>4153</v>
      </c>
      <c r="B112" s="84">
        <v>7</v>
      </c>
      <c r="C112" s="123">
        <v>0.0028089809597730423</v>
      </c>
      <c r="D112" s="84" t="s">
        <v>4609</v>
      </c>
      <c r="E112" s="84" t="b">
        <v>0</v>
      </c>
      <c r="F112" s="84" t="b">
        <v>0</v>
      </c>
      <c r="G112" s="84" t="b">
        <v>0</v>
      </c>
    </row>
    <row r="113" spans="1:7" ht="15">
      <c r="A113" s="84" t="s">
        <v>3565</v>
      </c>
      <c r="B113" s="84">
        <v>7</v>
      </c>
      <c r="C113" s="123">
        <v>0.002930355610747995</v>
      </c>
      <c r="D113" s="84" t="s">
        <v>4609</v>
      </c>
      <c r="E113" s="84" t="b">
        <v>0</v>
      </c>
      <c r="F113" s="84" t="b">
        <v>0</v>
      </c>
      <c r="G113" s="84" t="b">
        <v>0</v>
      </c>
    </row>
    <row r="114" spans="1:7" ht="15">
      <c r="A114" s="84" t="s">
        <v>3536</v>
      </c>
      <c r="B114" s="84">
        <v>7</v>
      </c>
      <c r="C114" s="123">
        <v>0.0028089809597730423</v>
      </c>
      <c r="D114" s="84" t="s">
        <v>4609</v>
      </c>
      <c r="E114" s="84" t="b">
        <v>0</v>
      </c>
      <c r="F114" s="84" t="b">
        <v>0</v>
      </c>
      <c r="G114" s="84" t="b">
        <v>0</v>
      </c>
    </row>
    <row r="115" spans="1:7" ht="15">
      <c r="A115" s="84" t="s">
        <v>3537</v>
      </c>
      <c r="B115" s="84">
        <v>7</v>
      </c>
      <c r="C115" s="123">
        <v>0.0028089809597730423</v>
      </c>
      <c r="D115" s="84" t="s">
        <v>4609</v>
      </c>
      <c r="E115" s="84" t="b">
        <v>0</v>
      </c>
      <c r="F115" s="84" t="b">
        <v>0</v>
      </c>
      <c r="G115" s="84" t="b">
        <v>0</v>
      </c>
    </row>
    <row r="116" spans="1:7" ht="15">
      <c r="A116" s="84" t="s">
        <v>4154</v>
      </c>
      <c r="B116" s="84">
        <v>7</v>
      </c>
      <c r="C116" s="123">
        <v>0.0028089809597730423</v>
      </c>
      <c r="D116" s="84" t="s">
        <v>4609</v>
      </c>
      <c r="E116" s="84" t="b">
        <v>0</v>
      </c>
      <c r="F116" s="84" t="b">
        <v>0</v>
      </c>
      <c r="G116" s="84" t="b">
        <v>0</v>
      </c>
    </row>
    <row r="117" spans="1:7" ht="15">
      <c r="A117" s="84" t="s">
        <v>441</v>
      </c>
      <c r="B117" s="84">
        <v>7</v>
      </c>
      <c r="C117" s="123">
        <v>0.0028089809597730423</v>
      </c>
      <c r="D117" s="84" t="s">
        <v>4609</v>
      </c>
      <c r="E117" s="84" t="b">
        <v>0</v>
      </c>
      <c r="F117" s="84" t="b">
        <v>0</v>
      </c>
      <c r="G117" s="84" t="b">
        <v>0</v>
      </c>
    </row>
    <row r="118" spans="1:7" ht="15">
      <c r="A118" s="84" t="s">
        <v>3559</v>
      </c>
      <c r="B118" s="84">
        <v>7</v>
      </c>
      <c r="C118" s="123">
        <v>0.0028089809597730423</v>
      </c>
      <c r="D118" s="84" t="s">
        <v>4609</v>
      </c>
      <c r="E118" s="84" t="b">
        <v>0</v>
      </c>
      <c r="F118" s="84" t="b">
        <v>0</v>
      </c>
      <c r="G118" s="84" t="b">
        <v>0</v>
      </c>
    </row>
    <row r="119" spans="1:7" ht="15">
      <c r="A119" s="84" t="s">
        <v>3562</v>
      </c>
      <c r="B119" s="84">
        <v>7</v>
      </c>
      <c r="C119" s="123">
        <v>0.0028089809597730423</v>
      </c>
      <c r="D119" s="84" t="s">
        <v>4609</v>
      </c>
      <c r="E119" s="84" t="b">
        <v>0</v>
      </c>
      <c r="F119" s="84" t="b">
        <v>0</v>
      </c>
      <c r="G119" s="84" t="b">
        <v>0</v>
      </c>
    </row>
    <row r="120" spans="1:7" ht="15">
      <c r="A120" s="84" t="s">
        <v>3563</v>
      </c>
      <c r="B120" s="84">
        <v>7</v>
      </c>
      <c r="C120" s="123">
        <v>0.0028089809597730423</v>
      </c>
      <c r="D120" s="84" t="s">
        <v>4609</v>
      </c>
      <c r="E120" s="84" t="b">
        <v>0</v>
      </c>
      <c r="F120" s="84" t="b">
        <v>0</v>
      </c>
      <c r="G120" s="84" t="b">
        <v>0</v>
      </c>
    </row>
    <row r="121" spans="1:7" ht="15">
      <c r="A121" s="84" t="s">
        <v>4155</v>
      </c>
      <c r="B121" s="84">
        <v>7</v>
      </c>
      <c r="C121" s="123">
        <v>0.0028089809597730423</v>
      </c>
      <c r="D121" s="84" t="s">
        <v>4609</v>
      </c>
      <c r="E121" s="84" t="b">
        <v>0</v>
      </c>
      <c r="F121" s="84" t="b">
        <v>0</v>
      </c>
      <c r="G121" s="84" t="b">
        <v>0</v>
      </c>
    </row>
    <row r="122" spans="1:7" ht="15">
      <c r="A122" s="84" t="s">
        <v>4156</v>
      </c>
      <c r="B122" s="84">
        <v>7</v>
      </c>
      <c r="C122" s="123">
        <v>0.0028089809597730423</v>
      </c>
      <c r="D122" s="84" t="s">
        <v>4609</v>
      </c>
      <c r="E122" s="84" t="b">
        <v>0</v>
      </c>
      <c r="F122" s="84" t="b">
        <v>0</v>
      </c>
      <c r="G122" s="84" t="b">
        <v>0</v>
      </c>
    </row>
    <row r="123" spans="1:7" ht="15">
      <c r="A123" s="84" t="s">
        <v>4157</v>
      </c>
      <c r="B123" s="84">
        <v>7</v>
      </c>
      <c r="C123" s="123">
        <v>0.0028089809597730423</v>
      </c>
      <c r="D123" s="84" t="s">
        <v>4609</v>
      </c>
      <c r="E123" s="84" t="b">
        <v>1</v>
      </c>
      <c r="F123" s="84" t="b">
        <v>0</v>
      </c>
      <c r="G123" s="84" t="b">
        <v>0</v>
      </c>
    </row>
    <row r="124" spans="1:7" ht="15">
      <c r="A124" s="84" t="s">
        <v>4158</v>
      </c>
      <c r="B124" s="84">
        <v>6</v>
      </c>
      <c r="C124" s="123">
        <v>0.0025117333806411388</v>
      </c>
      <c r="D124" s="84" t="s">
        <v>4609</v>
      </c>
      <c r="E124" s="84" t="b">
        <v>1</v>
      </c>
      <c r="F124" s="84" t="b">
        <v>0</v>
      </c>
      <c r="G124" s="84" t="b">
        <v>0</v>
      </c>
    </row>
    <row r="125" spans="1:7" ht="15">
      <c r="A125" s="84" t="s">
        <v>4159</v>
      </c>
      <c r="B125" s="84">
        <v>6</v>
      </c>
      <c r="C125" s="123">
        <v>0.0027853794708597576</v>
      </c>
      <c r="D125" s="84" t="s">
        <v>4609</v>
      </c>
      <c r="E125" s="84" t="b">
        <v>0</v>
      </c>
      <c r="F125" s="84" t="b">
        <v>0</v>
      </c>
      <c r="G125" s="84" t="b">
        <v>0</v>
      </c>
    </row>
    <row r="126" spans="1:7" ht="15">
      <c r="A126" s="84" t="s">
        <v>3574</v>
      </c>
      <c r="B126" s="84">
        <v>6</v>
      </c>
      <c r="C126" s="123">
        <v>0.0025117333806411388</v>
      </c>
      <c r="D126" s="84" t="s">
        <v>4609</v>
      </c>
      <c r="E126" s="84" t="b">
        <v>0</v>
      </c>
      <c r="F126" s="84" t="b">
        <v>0</v>
      </c>
      <c r="G126" s="84" t="b">
        <v>0</v>
      </c>
    </row>
    <row r="127" spans="1:7" ht="15">
      <c r="A127" s="84" t="s">
        <v>801</v>
      </c>
      <c r="B127" s="84">
        <v>6</v>
      </c>
      <c r="C127" s="123">
        <v>0.0025117333806411388</v>
      </c>
      <c r="D127" s="84" t="s">
        <v>4609</v>
      </c>
      <c r="E127" s="84" t="b">
        <v>0</v>
      </c>
      <c r="F127" s="84" t="b">
        <v>0</v>
      </c>
      <c r="G127" s="84" t="b">
        <v>0</v>
      </c>
    </row>
    <row r="128" spans="1:7" ht="15">
      <c r="A128" s="84" t="s">
        <v>4160</v>
      </c>
      <c r="B128" s="84">
        <v>6</v>
      </c>
      <c r="C128" s="123">
        <v>0.0026347811600469268</v>
      </c>
      <c r="D128" s="84" t="s">
        <v>4609</v>
      </c>
      <c r="E128" s="84" t="b">
        <v>0</v>
      </c>
      <c r="F128" s="84" t="b">
        <v>0</v>
      </c>
      <c r="G128" s="84" t="b">
        <v>0</v>
      </c>
    </row>
    <row r="129" spans="1:7" ht="15">
      <c r="A129" s="84" t="s">
        <v>3460</v>
      </c>
      <c r="B129" s="84">
        <v>6</v>
      </c>
      <c r="C129" s="123">
        <v>0.0025117333806411388</v>
      </c>
      <c r="D129" s="84" t="s">
        <v>4609</v>
      </c>
      <c r="E129" s="84" t="b">
        <v>0</v>
      </c>
      <c r="F129" s="84" t="b">
        <v>0</v>
      </c>
      <c r="G129" s="84" t="b">
        <v>0</v>
      </c>
    </row>
    <row r="130" spans="1:7" ht="15">
      <c r="A130" s="84" t="s">
        <v>281</v>
      </c>
      <c r="B130" s="84">
        <v>6</v>
      </c>
      <c r="C130" s="123">
        <v>0.0025117333806411388</v>
      </c>
      <c r="D130" s="84" t="s">
        <v>4609</v>
      </c>
      <c r="E130" s="84" t="b">
        <v>0</v>
      </c>
      <c r="F130" s="84" t="b">
        <v>0</v>
      </c>
      <c r="G130" s="84" t="b">
        <v>0</v>
      </c>
    </row>
    <row r="131" spans="1:7" ht="15">
      <c r="A131" s="84" t="s">
        <v>4161</v>
      </c>
      <c r="B131" s="84">
        <v>6</v>
      </c>
      <c r="C131" s="123">
        <v>0.0025117333806411388</v>
      </c>
      <c r="D131" s="84" t="s">
        <v>4609</v>
      </c>
      <c r="E131" s="84" t="b">
        <v>0</v>
      </c>
      <c r="F131" s="84" t="b">
        <v>0</v>
      </c>
      <c r="G131" s="84" t="b">
        <v>0</v>
      </c>
    </row>
    <row r="132" spans="1:7" ht="15">
      <c r="A132" s="84" t="s">
        <v>4162</v>
      </c>
      <c r="B132" s="84">
        <v>6</v>
      </c>
      <c r="C132" s="123">
        <v>0.0025117333806411388</v>
      </c>
      <c r="D132" s="84" t="s">
        <v>4609</v>
      </c>
      <c r="E132" s="84" t="b">
        <v>0</v>
      </c>
      <c r="F132" s="84" t="b">
        <v>0</v>
      </c>
      <c r="G132" s="84" t="b">
        <v>0</v>
      </c>
    </row>
    <row r="133" spans="1:7" ht="15">
      <c r="A133" s="84" t="s">
        <v>3538</v>
      </c>
      <c r="B133" s="84">
        <v>6</v>
      </c>
      <c r="C133" s="123">
        <v>0.0025117333806411388</v>
      </c>
      <c r="D133" s="84" t="s">
        <v>4609</v>
      </c>
      <c r="E133" s="84" t="b">
        <v>1</v>
      </c>
      <c r="F133" s="84" t="b">
        <v>0</v>
      </c>
      <c r="G133" s="84" t="b">
        <v>0</v>
      </c>
    </row>
    <row r="134" spans="1:7" ht="15">
      <c r="A134" s="84" t="s">
        <v>3539</v>
      </c>
      <c r="B134" s="84">
        <v>6</v>
      </c>
      <c r="C134" s="123">
        <v>0.0025117333806411388</v>
      </c>
      <c r="D134" s="84" t="s">
        <v>4609</v>
      </c>
      <c r="E134" s="84" t="b">
        <v>0</v>
      </c>
      <c r="F134" s="84" t="b">
        <v>0</v>
      </c>
      <c r="G134" s="84" t="b">
        <v>0</v>
      </c>
    </row>
    <row r="135" spans="1:7" ht="15">
      <c r="A135" s="84" t="s">
        <v>443</v>
      </c>
      <c r="B135" s="84">
        <v>6</v>
      </c>
      <c r="C135" s="123">
        <v>0.0025117333806411388</v>
      </c>
      <c r="D135" s="84" t="s">
        <v>4609</v>
      </c>
      <c r="E135" s="84" t="b">
        <v>0</v>
      </c>
      <c r="F135" s="84" t="b">
        <v>0</v>
      </c>
      <c r="G135" s="84" t="b">
        <v>0</v>
      </c>
    </row>
    <row r="136" spans="1:7" ht="15">
      <c r="A136" s="84" t="s">
        <v>3541</v>
      </c>
      <c r="B136" s="84">
        <v>6</v>
      </c>
      <c r="C136" s="123">
        <v>0.0025117333806411388</v>
      </c>
      <c r="D136" s="84" t="s">
        <v>4609</v>
      </c>
      <c r="E136" s="84" t="b">
        <v>0</v>
      </c>
      <c r="F136" s="84" t="b">
        <v>0</v>
      </c>
      <c r="G136" s="84" t="b">
        <v>0</v>
      </c>
    </row>
    <row r="137" spans="1:7" ht="15">
      <c r="A137" s="84" t="s">
        <v>756</v>
      </c>
      <c r="B137" s="84">
        <v>6</v>
      </c>
      <c r="C137" s="123">
        <v>0.0025117333806411388</v>
      </c>
      <c r="D137" s="84" t="s">
        <v>4609</v>
      </c>
      <c r="E137" s="84" t="b">
        <v>0</v>
      </c>
      <c r="F137" s="84" t="b">
        <v>0</v>
      </c>
      <c r="G137" s="84" t="b">
        <v>0</v>
      </c>
    </row>
    <row r="138" spans="1:7" ht="15">
      <c r="A138" s="84" t="s">
        <v>4163</v>
      </c>
      <c r="B138" s="84">
        <v>6</v>
      </c>
      <c r="C138" s="123">
        <v>0.0025117333806411388</v>
      </c>
      <c r="D138" s="84" t="s">
        <v>4609</v>
      </c>
      <c r="E138" s="84" t="b">
        <v>0</v>
      </c>
      <c r="F138" s="84" t="b">
        <v>0</v>
      </c>
      <c r="G138" s="84" t="b">
        <v>0</v>
      </c>
    </row>
    <row r="139" spans="1:7" ht="15">
      <c r="A139" s="84" t="s">
        <v>4164</v>
      </c>
      <c r="B139" s="84">
        <v>6</v>
      </c>
      <c r="C139" s="123">
        <v>0.0025117333806411388</v>
      </c>
      <c r="D139" s="84" t="s">
        <v>4609</v>
      </c>
      <c r="E139" s="84" t="b">
        <v>0</v>
      </c>
      <c r="F139" s="84" t="b">
        <v>0</v>
      </c>
      <c r="G139" s="84" t="b">
        <v>0</v>
      </c>
    </row>
    <row r="140" spans="1:7" ht="15">
      <c r="A140" s="84" t="s">
        <v>4165</v>
      </c>
      <c r="B140" s="84">
        <v>6</v>
      </c>
      <c r="C140" s="123">
        <v>0.0029795344617040464</v>
      </c>
      <c r="D140" s="84" t="s">
        <v>4609</v>
      </c>
      <c r="E140" s="84" t="b">
        <v>0</v>
      </c>
      <c r="F140" s="84" t="b">
        <v>0</v>
      </c>
      <c r="G140" s="84" t="b">
        <v>0</v>
      </c>
    </row>
    <row r="141" spans="1:7" ht="15">
      <c r="A141" s="84" t="s">
        <v>4166</v>
      </c>
      <c r="B141" s="84">
        <v>6</v>
      </c>
      <c r="C141" s="123">
        <v>0.0029795344617040464</v>
      </c>
      <c r="D141" s="84" t="s">
        <v>4609</v>
      </c>
      <c r="E141" s="84" t="b">
        <v>0</v>
      </c>
      <c r="F141" s="84" t="b">
        <v>0</v>
      </c>
      <c r="G141" s="84" t="b">
        <v>0</v>
      </c>
    </row>
    <row r="142" spans="1:7" ht="15">
      <c r="A142" s="84" t="s">
        <v>246</v>
      </c>
      <c r="B142" s="84">
        <v>6</v>
      </c>
      <c r="C142" s="123">
        <v>0.0025117333806411388</v>
      </c>
      <c r="D142" s="84" t="s">
        <v>4609</v>
      </c>
      <c r="E142" s="84" t="b">
        <v>0</v>
      </c>
      <c r="F142" s="84" t="b">
        <v>0</v>
      </c>
      <c r="G142" s="84" t="b">
        <v>0</v>
      </c>
    </row>
    <row r="143" spans="1:7" ht="15">
      <c r="A143" s="84" t="s">
        <v>4167</v>
      </c>
      <c r="B143" s="84">
        <v>6</v>
      </c>
      <c r="C143" s="123">
        <v>0.0025117333806411388</v>
      </c>
      <c r="D143" s="84" t="s">
        <v>4609</v>
      </c>
      <c r="E143" s="84" t="b">
        <v>0</v>
      </c>
      <c r="F143" s="84" t="b">
        <v>0</v>
      </c>
      <c r="G143" s="84" t="b">
        <v>0</v>
      </c>
    </row>
    <row r="144" spans="1:7" ht="15">
      <c r="A144" s="84" t="s">
        <v>4168</v>
      </c>
      <c r="B144" s="84">
        <v>6</v>
      </c>
      <c r="C144" s="123">
        <v>0.0026347811600469268</v>
      </c>
      <c r="D144" s="84" t="s">
        <v>4609</v>
      </c>
      <c r="E144" s="84" t="b">
        <v>0</v>
      </c>
      <c r="F144" s="84" t="b">
        <v>0</v>
      </c>
      <c r="G144" s="84" t="b">
        <v>0</v>
      </c>
    </row>
    <row r="145" spans="1:7" ht="15">
      <c r="A145" s="84" t="s">
        <v>4169</v>
      </c>
      <c r="B145" s="84">
        <v>6</v>
      </c>
      <c r="C145" s="123">
        <v>0.0027853794708597576</v>
      </c>
      <c r="D145" s="84" t="s">
        <v>4609</v>
      </c>
      <c r="E145" s="84" t="b">
        <v>0</v>
      </c>
      <c r="F145" s="84" t="b">
        <v>0</v>
      </c>
      <c r="G145" s="84" t="b">
        <v>0</v>
      </c>
    </row>
    <row r="146" spans="1:7" ht="15">
      <c r="A146" s="84" t="s">
        <v>3569</v>
      </c>
      <c r="B146" s="84">
        <v>5</v>
      </c>
      <c r="C146" s="123">
        <v>0.0021956509667057722</v>
      </c>
      <c r="D146" s="84" t="s">
        <v>4609</v>
      </c>
      <c r="E146" s="84" t="b">
        <v>0</v>
      </c>
      <c r="F146" s="84" t="b">
        <v>0</v>
      </c>
      <c r="G146" s="84" t="b">
        <v>0</v>
      </c>
    </row>
    <row r="147" spans="1:7" ht="15">
      <c r="A147" s="84" t="s">
        <v>4170</v>
      </c>
      <c r="B147" s="84">
        <v>5</v>
      </c>
      <c r="C147" s="123">
        <v>0.0021956509667057722</v>
      </c>
      <c r="D147" s="84" t="s">
        <v>4609</v>
      </c>
      <c r="E147" s="84" t="b">
        <v>0</v>
      </c>
      <c r="F147" s="84" t="b">
        <v>0</v>
      </c>
      <c r="G147" s="84" t="b">
        <v>0</v>
      </c>
    </row>
    <row r="148" spans="1:7" ht="15">
      <c r="A148" s="84" t="s">
        <v>4171</v>
      </c>
      <c r="B148" s="84">
        <v>5</v>
      </c>
      <c r="C148" s="123">
        <v>0.0021956509667057722</v>
      </c>
      <c r="D148" s="84" t="s">
        <v>4609</v>
      </c>
      <c r="E148" s="84" t="b">
        <v>0</v>
      </c>
      <c r="F148" s="84" t="b">
        <v>0</v>
      </c>
      <c r="G148" s="84" t="b">
        <v>0</v>
      </c>
    </row>
    <row r="149" spans="1:7" ht="15">
      <c r="A149" s="84" t="s">
        <v>3461</v>
      </c>
      <c r="B149" s="84">
        <v>5</v>
      </c>
      <c r="C149" s="123">
        <v>0.0021956509667057722</v>
      </c>
      <c r="D149" s="84" t="s">
        <v>4609</v>
      </c>
      <c r="E149" s="84" t="b">
        <v>0</v>
      </c>
      <c r="F149" s="84" t="b">
        <v>0</v>
      </c>
      <c r="G149" s="84" t="b">
        <v>0</v>
      </c>
    </row>
    <row r="150" spans="1:7" ht="15">
      <c r="A150" s="84" t="s">
        <v>3479</v>
      </c>
      <c r="B150" s="84">
        <v>5</v>
      </c>
      <c r="C150" s="123">
        <v>0.0021956509667057722</v>
      </c>
      <c r="D150" s="84" t="s">
        <v>4609</v>
      </c>
      <c r="E150" s="84" t="b">
        <v>0</v>
      </c>
      <c r="F150" s="84" t="b">
        <v>0</v>
      </c>
      <c r="G150" s="84" t="b">
        <v>0</v>
      </c>
    </row>
    <row r="151" spans="1:7" ht="15">
      <c r="A151" s="84" t="s">
        <v>4172</v>
      </c>
      <c r="B151" s="84">
        <v>5</v>
      </c>
      <c r="C151" s="123">
        <v>0.0021956509667057722</v>
      </c>
      <c r="D151" s="84" t="s">
        <v>4609</v>
      </c>
      <c r="E151" s="84" t="b">
        <v>0</v>
      </c>
      <c r="F151" s="84" t="b">
        <v>0</v>
      </c>
      <c r="G151" s="84" t="b">
        <v>0</v>
      </c>
    </row>
    <row r="152" spans="1:7" ht="15">
      <c r="A152" s="84" t="s">
        <v>3478</v>
      </c>
      <c r="B152" s="84">
        <v>5</v>
      </c>
      <c r="C152" s="123">
        <v>0.0021956509667057722</v>
      </c>
      <c r="D152" s="84" t="s">
        <v>4609</v>
      </c>
      <c r="E152" s="84" t="b">
        <v>0</v>
      </c>
      <c r="F152" s="84" t="b">
        <v>0</v>
      </c>
      <c r="G152" s="84" t="b">
        <v>0</v>
      </c>
    </row>
    <row r="153" spans="1:7" ht="15">
      <c r="A153" s="84" t="s">
        <v>365</v>
      </c>
      <c r="B153" s="84">
        <v>5</v>
      </c>
      <c r="C153" s="123">
        <v>0.0021956509667057722</v>
      </c>
      <c r="D153" s="84" t="s">
        <v>4609</v>
      </c>
      <c r="E153" s="84" t="b">
        <v>0</v>
      </c>
      <c r="F153" s="84" t="b">
        <v>0</v>
      </c>
      <c r="G153" s="84" t="b">
        <v>0</v>
      </c>
    </row>
    <row r="154" spans="1:7" ht="15">
      <c r="A154" s="84" t="s">
        <v>4173</v>
      </c>
      <c r="B154" s="84">
        <v>5</v>
      </c>
      <c r="C154" s="123">
        <v>0.0021956509667057722</v>
      </c>
      <c r="D154" s="84" t="s">
        <v>4609</v>
      </c>
      <c r="E154" s="84" t="b">
        <v>0</v>
      </c>
      <c r="F154" s="84" t="b">
        <v>0</v>
      </c>
      <c r="G154" s="84" t="b">
        <v>0</v>
      </c>
    </row>
    <row r="155" spans="1:7" ht="15">
      <c r="A155" s="84" t="s">
        <v>4174</v>
      </c>
      <c r="B155" s="84">
        <v>5</v>
      </c>
      <c r="C155" s="123">
        <v>0.0021956509667057722</v>
      </c>
      <c r="D155" s="84" t="s">
        <v>4609</v>
      </c>
      <c r="E155" s="84" t="b">
        <v>0</v>
      </c>
      <c r="F155" s="84" t="b">
        <v>0</v>
      </c>
      <c r="G155" s="84" t="b">
        <v>0</v>
      </c>
    </row>
    <row r="156" spans="1:7" ht="15">
      <c r="A156" s="84" t="s">
        <v>3545</v>
      </c>
      <c r="B156" s="84">
        <v>5</v>
      </c>
      <c r="C156" s="123">
        <v>0.0021956509667057722</v>
      </c>
      <c r="D156" s="84" t="s">
        <v>4609</v>
      </c>
      <c r="E156" s="84" t="b">
        <v>1</v>
      </c>
      <c r="F156" s="84" t="b">
        <v>0</v>
      </c>
      <c r="G156" s="84" t="b">
        <v>0</v>
      </c>
    </row>
    <row r="157" spans="1:7" ht="15">
      <c r="A157" s="84" t="s">
        <v>4175</v>
      </c>
      <c r="B157" s="84">
        <v>5</v>
      </c>
      <c r="C157" s="123">
        <v>0.0023211495590497976</v>
      </c>
      <c r="D157" s="84" t="s">
        <v>4609</v>
      </c>
      <c r="E157" s="84" t="b">
        <v>0</v>
      </c>
      <c r="F157" s="84" t="b">
        <v>0</v>
      </c>
      <c r="G157" s="84" t="b">
        <v>0</v>
      </c>
    </row>
    <row r="158" spans="1:7" ht="15">
      <c r="A158" s="84" t="s">
        <v>4176</v>
      </c>
      <c r="B158" s="84">
        <v>5</v>
      </c>
      <c r="C158" s="123">
        <v>0.0023211495590497976</v>
      </c>
      <c r="D158" s="84" t="s">
        <v>4609</v>
      </c>
      <c r="E158" s="84" t="b">
        <v>0</v>
      </c>
      <c r="F158" s="84" t="b">
        <v>0</v>
      </c>
      <c r="G158" s="84" t="b">
        <v>0</v>
      </c>
    </row>
    <row r="159" spans="1:7" ht="15">
      <c r="A159" s="84" t="s">
        <v>4177</v>
      </c>
      <c r="B159" s="84">
        <v>5</v>
      </c>
      <c r="C159" s="123">
        <v>0.0021956509667057722</v>
      </c>
      <c r="D159" s="84" t="s">
        <v>4609</v>
      </c>
      <c r="E159" s="84" t="b">
        <v>0</v>
      </c>
      <c r="F159" s="84" t="b">
        <v>0</v>
      </c>
      <c r="G159" s="84" t="b">
        <v>0</v>
      </c>
    </row>
    <row r="160" spans="1:7" ht="15">
      <c r="A160" s="84" t="s">
        <v>4178</v>
      </c>
      <c r="B160" s="84">
        <v>5</v>
      </c>
      <c r="C160" s="123">
        <v>0.0021956509667057722</v>
      </c>
      <c r="D160" s="84" t="s">
        <v>4609</v>
      </c>
      <c r="E160" s="84" t="b">
        <v>0</v>
      </c>
      <c r="F160" s="84" t="b">
        <v>0</v>
      </c>
      <c r="G160" s="84" t="b">
        <v>0</v>
      </c>
    </row>
    <row r="161" spans="1:7" ht="15">
      <c r="A161" s="84" t="s">
        <v>4179</v>
      </c>
      <c r="B161" s="84">
        <v>5</v>
      </c>
      <c r="C161" s="123">
        <v>0.0021956509667057722</v>
      </c>
      <c r="D161" s="84" t="s">
        <v>4609</v>
      </c>
      <c r="E161" s="84" t="b">
        <v>0</v>
      </c>
      <c r="F161" s="84" t="b">
        <v>0</v>
      </c>
      <c r="G161" s="84" t="b">
        <v>0</v>
      </c>
    </row>
    <row r="162" spans="1:7" ht="15">
      <c r="A162" s="84" t="s">
        <v>4180</v>
      </c>
      <c r="B162" s="84">
        <v>5</v>
      </c>
      <c r="C162" s="123">
        <v>0.0021956509667057722</v>
      </c>
      <c r="D162" s="84" t="s">
        <v>4609</v>
      </c>
      <c r="E162" s="84" t="b">
        <v>0</v>
      </c>
      <c r="F162" s="84" t="b">
        <v>0</v>
      </c>
      <c r="G162" s="84" t="b">
        <v>0</v>
      </c>
    </row>
    <row r="163" spans="1:7" ht="15">
      <c r="A163" s="84" t="s">
        <v>4181</v>
      </c>
      <c r="B163" s="84">
        <v>5</v>
      </c>
      <c r="C163" s="123">
        <v>0.0021956509667057722</v>
      </c>
      <c r="D163" s="84" t="s">
        <v>4609</v>
      </c>
      <c r="E163" s="84" t="b">
        <v>0</v>
      </c>
      <c r="F163" s="84" t="b">
        <v>0</v>
      </c>
      <c r="G163" s="84" t="b">
        <v>0</v>
      </c>
    </row>
    <row r="164" spans="1:7" ht="15">
      <c r="A164" s="84" t="s">
        <v>4182</v>
      </c>
      <c r="B164" s="84">
        <v>5</v>
      </c>
      <c r="C164" s="123">
        <v>0.0021956509667057722</v>
      </c>
      <c r="D164" s="84" t="s">
        <v>4609</v>
      </c>
      <c r="E164" s="84" t="b">
        <v>0</v>
      </c>
      <c r="F164" s="84" t="b">
        <v>0</v>
      </c>
      <c r="G164" s="84" t="b">
        <v>0</v>
      </c>
    </row>
    <row r="165" spans="1:7" ht="15">
      <c r="A165" s="84" t="s">
        <v>4183</v>
      </c>
      <c r="B165" s="84">
        <v>5</v>
      </c>
      <c r="C165" s="123">
        <v>0.0021956509667057722</v>
      </c>
      <c r="D165" s="84" t="s">
        <v>4609</v>
      </c>
      <c r="E165" s="84" t="b">
        <v>0</v>
      </c>
      <c r="F165" s="84" t="b">
        <v>0</v>
      </c>
      <c r="G165" s="84" t="b">
        <v>0</v>
      </c>
    </row>
    <row r="166" spans="1:7" ht="15">
      <c r="A166" s="84" t="s">
        <v>4184</v>
      </c>
      <c r="B166" s="84">
        <v>5</v>
      </c>
      <c r="C166" s="123">
        <v>0.0023211495590497976</v>
      </c>
      <c r="D166" s="84" t="s">
        <v>4609</v>
      </c>
      <c r="E166" s="84" t="b">
        <v>0</v>
      </c>
      <c r="F166" s="84" t="b">
        <v>0</v>
      </c>
      <c r="G166" s="84" t="b">
        <v>0</v>
      </c>
    </row>
    <row r="167" spans="1:7" ht="15">
      <c r="A167" s="84" t="s">
        <v>4185</v>
      </c>
      <c r="B167" s="84">
        <v>5</v>
      </c>
      <c r="C167" s="123">
        <v>0.0021956509667057722</v>
      </c>
      <c r="D167" s="84" t="s">
        <v>4609</v>
      </c>
      <c r="E167" s="84" t="b">
        <v>0</v>
      </c>
      <c r="F167" s="84" t="b">
        <v>0</v>
      </c>
      <c r="G167" s="84" t="b">
        <v>0</v>
      </c>
    </row>
    <row r="168" spans="1:7" ht="15">
      <c r="A168" s="84" t="s">
        <v>4186</v>
      </c>
      <c r="B168" s="84">
        <v>5</v>
      </c>
      <c r="C168" s="123">
        <v>0.0021956509667057722</v>
      </c>
      <c r="D168" s="84" t="s">
        <v>4609</v>
      </c>
      <c r="E168" s="84" t="b">
        <v>0</v>
      </c>
      <c r="F168" s="84" t="b">
        <v>0</v>
      </c>
      <c r="G168" s="84" t="b">
        <v>0</v>
      </c>
    </row>
    <row r="169" spans="1:7" ht="15">
      <c r="A169" s="84" t="s">
        <v>4187</v>
      </c>
      <c r="B169" s="84">
        <v>5</v>
      </c>
      <c r="C169" s="123">
        <v>0.0021956509667057722</v>
      </c>
      <c r="D169" s="84" t="s">
        <v>4609</v>
      </c>
      <c r="E169" s="84" t="b">
        <v>1</v>
      </c>
      <c r="F169" s="84" t="b">
        <v>0</v>
      </c>
      <c r="G169" s="84" t="b">
        <v>0</v>
      </c>
    </row>
    <row r="170" spans="1:7" ht="15">
      <c r="A170" s="84" t="s">
        <v>3547</v>
      </c>
      <c r="B170" s="84">
        <v>5</v>
      </c>
      <c r="C170" s="123">
        <v>0.0021956509667057722</v>
      </c>
      <c r="D170" s="84" t="s">
        <v>4609</v>
      </c>
      <c r="E170" s="84" t="b">
        <v>0</v>
      </c>
      <c r="F170" s="84" t="b">
        <v>0</v>
      </c>
      <c r="G170" s="84" t="b">
        <v>0</v>
      </c>
    </row>
    <row r="171" spans="1:7" ht="15">
      <c r="A171" s="84" t="s">
        <v>3548</v>
      </c>
      <c r="B171" s="84">
        <v>5</v>
      </c>
      <c r="C171" s="123">
        <v>0.0021956509667057722</v>
      </c>
      <c r="D171" s="84" t="s">
        <v>4609</v>
      </c>
      <c r="E171" s="84" t="b">
        <v>0</v>
      </c>
      <c r="F171" s="84" t="b">
        <v>0</v>
      </c>
      <c r="G171" s="84" t="b">
        <v>0</v>
      </c>
    </row>
    <row r="172" spans="1:7" ht="15">
      <c r="A172" s="84" t="s">
        <v>4188</v>
      </c>
      <c r="B172" s="84">
        <v>5</v>
      </c>
      <c r="C172" s="123">
        <v>0.0021956509667057722</v>
      </c>
      <c r="D172" s="84" t="s">
        <v>4609</v>
      </c>
      <c r="E172" s="84" t="b">
        <v>0</v>
      </c>
      <c r="F172" s="84" t="b">
        <v>0</v>
      </c>
      <c r="G172" s="84" t="b">
        <v>0</v>
      </c>
    </row>
    <row r="173" spans="1:7" ht="15">
      <c r="A173" s="84" t="s">
        <v>4189</v>
      </c>
      <c r="B173" s="84">
        <v>5</v>
      </c>
      <c r="C173" s="123">
        <v>0.0021956509667057722</v>
      </c>
      <c r="D173" s="84" t="s">
        <v>4609</v>
      </c>
      <c r="E173" s="84" t="b">
        <v>0</v>
      </c>
      <c r="F173" s="84" t="b">
        <v>0</v>
      </c>
      <c r="G173" s="84" t="b">
        <v>0</v>
      </c>
    </row>
    <row r="174" spans="1:7" ht="15">
      <c r="A174" s="84" t="s">
        <v>4190</v>
      </c>
      <c r="B174" s="84">
        <v>5</v>
      </c>
      <c r="C174" s="123">
        <v>0.0021956509667057722</v>
      </c>
      <c r="D174" s="84" t="s">
        <v>4609</v>
      </c>
      <c r="E174" s="84" t="b">
        <v>0</v>
      </c>
      <c r="F174" s="84" t="b">
        <v>0</v>
      </c>
      <c r="G174" s="84" t="b">
        <v>0</v>
      </c>
    </row>
    <row r="175" spans="1:7" ht="15">
      <c r="A175" s="84" t="s">
        <v>4191</v>
      </c>
      <c r="B175" s="84">
        <v>5</v>
      </c>
      <c r="C175" s="123">
        <v>0.0021956509667057722</v>
      </c>
      <c r="D175" s="84" t="s">
        <v>4609</v>
      </c>
      <c r="E175" s="84" t="b">
        <v>0</v>
      </c>
      <c r="F175" s="84" t="b">
        <v>0</v>
      </c>
      <c r="G175" s="84" t="b">
        <v>0</v>
      </c>
    </row>
    <row r="176" spans="1:7" ht="15">
      <c r="A176" s="84" t="s">
        <v>4192</v>
      </c>
      <c r="B176" s="84">
        <v>5</v>
      </c>
      <c r="C176" s="123">
        <v>0.0021956509667057722</v>
      </c>
      <c r="D176" s="84" t="s">
        <v>4609</v>
      </c>
      <c r="E176" s="84" t="b">
        <v>0</v>
      </c>
      <c r="F176" s="84" t="b">
        <v>0</v>
      </c>
      <c r="G176" s="84" t="b">
        <v>0</v>
      </c>
    </row>
    <row r="177" spans="1:7" ht="15">
      <c r="A177" s="84" t="s">
        <v>4193</v>
      </c>
      <c r="B177" s="84">
        <v>5</v>
      </c>
      <c r="C177" s="123">
        <v>0.0021956509667057722</v>
      </c>
      <c r="D177" s="84" t="s">
        <v>4609</v>
      </c>
      <c r="E177" s="84" t="b">
        <v>0</v>
      </c>
      <c r="F177" s="84" t="b">
        <v>0</v>
      </c>
      <c r="G177" s="84" t="b">
        <v>0</v>
      </c>
    </row>
    <row r="178" spans="1:7" ht="15">
      <c r="A178" s="84" t="s">
        <v>4194</v>
      </c>
      <c r="B178" s="84">
        <v>5</v>
      </c>
      <c r="C178" s="123">
        <v>0.0021956509667057722</v>
      </c>
      <c r="D178" s="84" t="s">
        <v>4609</v>
      </c>
      <c r="E178" s="84" t="b">
        <v>0</v>
      </c>
      <c r="F178" s="84" t="b">
        <v>0</v>
      </c>
      <c r="G178" s="84" t="b">
        <v>0</v>
      </c>
    </row>
    <row r="179" spans="1:7" ht="15">
      <c r="A179" s="84" t="s">
        <v>4195</v>
      </c>
      <c r="B179" s="84">
        <v>5</v>
      </c>
      <c r="C179" s="123">
        <v>0.0021956509667057722</v>
      </c>
      <c r="D179" s="84" t="s">
        <v>4609</v>
      </c>
      <c r="E179" s="84" t="b">
        <v>0</v>
      </c>
      <c r="F179" s="84" t="b">
        <v>0</v>
      </c>
      <c r="G179" s="84" t="b">
        <v>0</v>
      </c>
    </row>
    <row r="180" spans="1:7" ht="15">
      <c r="A180" s="84" t="s">
        <v>4196</v>
      </c>
      <c r="B180" s="84">
        <v>5</v>
      </c>
      <c r="C180" s="123">
        <v>0.0021956509667057722</v>
      </c>
      <c r="D180" s="84" t="s">
        <v>4609</v>
      </c>
      <c r="E180" s="84" t="b">
        <v>0</v>
      </c>
      <c r="F180" s="84" t="b">
        <v>0</v>
      </c>
      <c r="G180" s="84" t="b">
        <v>0</v>
      </c>
    </row>
    <row r="181" spans="1:7" ht="15">
      <c r="A181" s="84" t="s">
        <v>4197</v>
      </c>
      <c r="B181" s="84">
        <v>5</v>
      </c>
      <c r="C181" s="123">
        <v>0.0021956509667057722</v>
      </c>
      <c r="D181" s="84" t="s">
        <v>4609</v>
      </c>
      <c r="E181" s="84" t="b">
        <v>0</v>
      </c>
      <c r="F181" s="84" t="b">
        <v>0</v>
      </c>
      <c r="G181" s="84" t="b">
        <v>0</v>
      </c>
    </row>
    <row r="182" spans="1:7" ht="15">
      <c r="A182" s="84" t="s">
        <v>4198</v>
      </c>
      <c r="B182" s="84">
        <v>5</v>
      </c>
      <c r="C182" s="123">
        <v>0.0021956509667057722</v>
      </c>
      <c r="D182" s="84" t="s">
        <v>4609</v>
      </c>
      <c r="E182" s="84" t="b">
        <v>0</v>
      </c>
      <c r="F182" s="84" t="b">
        <v>0</v>
      </c>
      <c r="G182" s="84" t="b">
        <v>0</v>
      </c>
    </row>
    <row r="183" spans="1:7" ht="15">
      <c r="A183" s="84" t="s">
        <v>328</v>
      </c>
      <c r="B183" s="84">
        <v>5</v>
      </c>
      <c r="C183" s="123">
        <v>0.0021956509667057722</v>
      </c>
      <c r="D183" s="84" t="s">
        <v>4609</v>
      </c>
      <c r="E183" s="84" t="b">
        <v>0</v>
      </c>
      <c r="F183" s="84" t="b">
        <v>0</v>
      </c>
      <c r="G183" s="84" t="b">
        <v>0</v>
      </c>
    </row>
    <row r="184" spans="1:7" ht="15">
      <c r="A184" s="84" t="s">
        <v>3567</v>
      </c>
      <c r="B184" s="84">
        <v>5</v>
      </c>
      <c r="C184" s="123">
        <v>0.0021956509667057722</v>
      </c>
      <c r="D184" s="84" t="s">
        <v>4609</v>
      </c>
      <c r="E184" s="84" t="b">
        <v>0</v>
      </c>
      <c r="F184" s="84" t="b">
        <v>0</v>
      </c>
      <c r="G184" s="84" t="b">
        <v>0</v>
      </c>
    </row>
    <row r="185" spans="1:7" ht="15">
      <c r="A185" s="84" t="s">
        <v>4199</v>
      </c>
      <c r="B185" s="84">
        <v>5</v>
      </c>
      <c r="C185" s="123">
        <v>0.0021956509667057722</v>
      </c>
      <c r="D185" s="84" t="s">
        <v>4609</v>
      </c>
      <c r="E185" s="84" t="b">
        <v>0</v>
      </c>
      <c r="F185" s="84" t="b">
        <v>0</v>
      </c>
      <c r="G185" s="84" t="b">
        <v>0</v>
      </c>
    </row>
    <row r="186" spans="1:7" ht="15">
      <c r="A186" s="84" t="s">
        <v>4200</v>
      </c>
      <c r="B186" s="84">
        <v>5</v>
      </c>
      <c r="C186" s="123">
        <v>0.0021956509667057722</v>
      </c>
      <c r="D186" s="84" t="s">
        <v>4609</v>
      </c>
      <c r="E186" s="84" t="b">
        <v>0</v>
      </c>
      <c r="F186" s="84" t="b">
        <v>0</v>
      </c>
      <c r="G186" s="84" t="b">
        <v>0</v>
      </c>
    </row>
    <row r="187" spans="1:7" ht="15">
      <c r="A187" s="84" t="s">
        <v>4201</v>
      </c>
      <c r="B187" s="84">
        <v>5</v>
      </c>
      <c r="C187" s="123">
        <v>0.0021956509667057722</v>
      </c>
      <c r="D187" s="84" t="s">
        <v>4609</v>
      </c>
      <c r="E187" s="84" t="b">
        <v>0</v>
      </c>
      <c r="F187" s="84" t="b">
        <v>0</v>
      </c>
      <c r="G187" s="84" t="b">
        <v>0</v>
      </c>
    </row>
    <row r="188" spans="1:7" ht="15">
      <c r="A188" s="84" t="s">
        <v>233</v>
      </c>
      <c r="B188" s="84">
        <v>5</v>
      </c>
      <c r="C188" s="123">
        <v>0.0021956509667057722</v>
      </c>
      <c r="D188" s="84" t="s">
        <v>4609</v>
      </c>
      <c r="E188" s="84" t="b">
        <v>0</v>
      </c>
      <c r="F188" s="84" t="b">
        <v>0</v>
      </c>
      <c r="G188" s="84" t="b">
        <v>0</v>
      </c>
    </row>
    <row r="189" spans="1:7" ht="15">
      <c r="A189" s="84" t="s">
        <v>4202</v>
      </c>
      <c r="B189" s="84">
        <v>5</v>
      </c>
      <c r="C189" s="123">
        <v>0.0023211495590497976</v>
      </c>
      <c r="D189" s="84" t="s">
        <v>4609</v>
      </c>
      <c r="E189" s="84" t="b">
        <v>0</v>
      </c>
      <c r="F189" s="84" t="b">
        <v>0</v>
      </c>
      <c r="G189" s="84" t="b">
        <v>0</v>
      </c>
    </row>
    <row r="190" spans="1:7" ht="15">
      <c r="A190" s="84" t="s">
        <v>4203</v>
      </c>
      <c r="B190" s="84">
        <v>5</v>
      </c>
      <c r="C190" s="123">
        <v>0.0023211495590497976</v>
      </c>
      <c r="D190" s="84" t="s">
        <v>4609</v>
      </c>
      <c r="E190" s="84" t="b">
        <v>0</v>
      </c>
      <c r="F190" s="84" t="b">
        <v>0</v>
      </c>
      <c r="G190" s="84" t="b">
        <v>0</v>
      </c>
    </row>
    <row r="191" spans="1:7" ht="15">
      <c r="A191" s="84" t="s">
        <v>4204</v>
      </c>
      <c r="B191" s="84">
        <v>5</v>
      </c>
      <c r="C191" s="123">
        <v>0.0021956509667057722</v>
      </c>
      <c r="D191" s="84" t="s">
        <v>4609</v>
      </c>
      <c r="E191" s="84" t="b">
        <v>0</v>
      </c>
      <c r="F191" s="84" t="b">
        <v>0</v>
      </c>
      <c r="G191" s="84" t="b">
        <v>0</v>
      </c>
    </row>
    <row r="192" spans="1:7" ht="15">
      <c r="A192" s="84" t="s">
        <v>422</v>
      </c>
      <c r="B192" s="84">
        <v>5</v>
      </c>
      <c r="C192" s="123">
        <v>0.0023211495590497976</v>
      </c>
      <c r="D192" s="84" t="s">
        <v>4609</v>
      </c>
      <c r="E192" s="84" t="b">
        <v>0</v>
      </c>
      <c r="F192" s="84" t="b">
        <v>0</v>
      </c>
      <c r="G192" s="84" t="b">
        <v>0</v>
      </c>
    </row>
    <row r="193" spans="1:7" ht="15">
      <c r="A193" s="84" t="s">
        <v>479</v>
      </c>
      <c r="B193" s="84">
        <v>4</v>
      </c>
      <c r="C193" s="123">
        <v>0.0018569196472398384</v>
      </c>
      <c r="D193" s="84" t="s">
        <v>4609</v>
      </c>
      <c r="E193" s="84" t="b">
        <v>0</v>
      </c>
      <c r="F193" s="84" t="b">
        <v>0</v>
      </c>
      <c r="G193" s="84" t="b">
        <v>0</v>
      </c>
    </row>
    <row r="194" spans="1:7" ht="15">
      <c r="A194" s="84" t="s">
        <v>3488</v>
      </c>
      <c r="B194" s="84">
        <v>4</v>
      </c>
      <c r="C194" s="123">
        <v>0.0018569196472398384</v>
      </c>
      <c r="D194" s="84" t="s">
        <v>4609</v>
      </c>
      <c r="E194" s="84" t="b">
        <v>0</v>
      </c>
      <c r="F194" s="84" t="b">
        <v>0</v>
      </c>
      <c r="G194" s="84" t="b">
        <v>0</v>
      </c>
    </row>
    <row r="195" spans="1:7" ht="15">
      <c r="A195" s="84" t="s">
        <v>4205</v>
      </c>
      <c r="B195" s="84">
        <v>4</v>
      </c>
      <c r="C195" s="123">
        <v>0.0018569196472398384</v>
      </c>
      <c r="D195" s="84" t="s">
        <v>4609</v>
      </c>
      <c r="E195" s="84" t="b">
        <v>0</v>
      </c>
      <c r="F195" s="84" t="b">
        <v>0</v>
      </c>
      <c r="G195" s="84" t="b">
        <v>0</v>
      </c>
    </row>
    <row r="196" spans="1:7" ht="15">
      <c r="A196" s="84" t="s">
        <v>4206</v>
      </c>
      <c r="B196" s="84">
        <v>4</v>
      </c>
      <c r="C196" s="123">
        <v>0.0018569196472398384</v>
      </c>
      <c r="D196" s="84" t="s">
        <v>4609</v>
      </c>
      <c r="E196" s="84" t="b">
        <v>0</v>
      </c>
      <c r="F196" s="84" t="b">
        <v>0</v>
      </c>
      <c r="G196" s="84" t="b">
        <v>0</v>
      </c>
    </row>
    <row r="197" spans="1:7" ht="15">
      <c r="A197" s="84" t="s">
        <v>4207</v>
      </c>
      <c r="B197" s="84">
        <v>4</v>
      </c>
      <c r="C197" s="123">
        <v>0.0018569196472398384</v>
      </c>
      <c r="D197" s="84" t="s">
        <v>4609</v>
      </c>
      <c r="E197" s="84" t="b">
        <v>0</v>
      </c>
      <c r="F197" s="84" t="b">
        <v>0</v>
      </c>
      <c r="G197" s="84" t="b">
        <v>0</v>
      </c>
    </row>
    <row r="198" spans="1:7" ht="15">
      <c r="A198" s="84" t="s">
        <v>4208</v>
      </c>
      <c r="B198" s="84">
        <v>4</v>
      </c>
      <c r="C198" s="123">
        <v>0.0018569196472398384</v>
      </c>
      <c r="D198" s="84" t="s">
        <v>4609</v>
      </c>
      <c r="E198" s="84" t="b">
        <v>0</v>
      </c>
      <c r="F198" s="84" t="b">
        <v>0</v>
      </c>
      <c r="G198" s="84" t="b">
        <v>0</v>
      </c>
    </row>
    <row r="199" spans="1:7" ht="15">
      <c r="A199" s="84" t="s">
        <v>4209</v>
      </c>
      <c r="B199" s="84">
        <v>4</v>
      </c>
      <c r="C199" s="123">
        <v>0.0018569196472398384</v>
      </c>
      <c r="D199" s="84" t="s">
        <v>4609</v>
      </c>
      <c r="E199" s="84" t="b">
        <v>1</v>
      </c>
      <c r="F199" s="84" t="b">
        <v>0</v>
      </c>
      <c r="G199" s="84" t="b">
        <v>0</v>
      </c>
    </row>
    <row r="200" spans="1:7" ht="15">
      <c r="A200" s="84" t="s">
        <v>4210</v>
      </c>
      <c r="B200" s="84">
        <v>4</v>
      </c>
      <c r="C200" s="123">
        <v>0.0018569196472398384</v>
      </c>
      <c r="D200" s="84" t="s">
        <v>4609</v>
      </c>
      <c r="E200" s="84" t="b">
        <v>0</v>
      </c>
      <c r="F200" s="84" t="b">
        <v>0</v>
      </c>
      <c r="G200" s="84" t="b">
        <v>0</v>
      </c>
    </row>
    <row r="201" spans="1:7" ht="15">
      <c r="A201" s="84" t="s">
        <v>4211</v>
      </c>
      <c r="B201" s="84">
        <v>4</v>
      </c>
      <c r="C201" s="123">
        <v>0.0018569196472398384</v>
      </c>
      <c r="D201" s="84" t="s">
        <v>4609</v>
      </c>
      <c r="E201" s="84" t="b">
        <v>0</v>
      </c>
      <c r="F201" s="84" t="b">
        <v>0</v>
      </c>
      <c r="G201" s="84" t="b">
        <v>0</v>
      </c>
    </row>
    <row r="202" spans="1:7" ht="15">
      <c r="A202" s="84" t="s">
        <v>4212</v>
      </c>
      <c r="B202" s="84">
        <v>4</v>
      </c>
      <c r="C202" s="123">
        <v>0.0018569196472398384</v>
      </c>
      <c r="D202" s="84" t="s">
        <v>4609</v>
      </c>
      <c r="E202" s="84" t="b">
        <v>0</v>
      </c>
      <c r="F202" s="84" t="b">
        <v>0</v>
      </c>
      <c r="G202" s="84" t="b">
        <v>0</v>
      </c>
    </row>
    <row r="203" spans="1:7" ht="15">
      <c r="A203" s="84" t="s">
        <v>4213</v>
      </c>
      <c r="B203" s="84">
        <v>4</v>
      </c>
      <c r="C203" s="123">
        <v>0.0018569196472398384</v>
      </c>
      <c r="D203" s="84" t="s">
        <v>4609</v>
      </c>
      <c r="E203" s="84" t="b">
        <v>0</v>
      </c>
      <c r="F203" s="84" t="b">
        <v>0</v>
      </c>
      <c r="G203" s="84" t="b">
        <v>0</v>
      </c>
    </row>
    <row r="204" spans="1:7" ht="15">
      <c r="A204" s="84" t="s">
        <v>3469</v>
      </c>
      <c r="B204" s="84">
        <v>4</v>
      </c>
      <c r="C204" s="123">
        <v>0.0018569196472398384</v>
      </c>
      <c r="D204" s="84" t="s">
        <v>4609</v>
      </c>
      <c r="E204" s="84" t="b">
        <v>1</v>
      </c>
      <c r="F204" s="84" t="b">
        <v>0</v>
      </c>
      <c r="G204" s="84" t="b">
        <v>0</v>
      </c>
    </row>
    <row r="205" spans="1:7" ht="15">
      <c r="A205" s="84" t="s">
        <v>4214</v>
      </c>
      <c r="B205" s="84">
        <v>4</v>
      </c>
      <c r="C205" s="123">
        <v>0.0018569196472398384</v>
      </c>
      <c r="D205" s="84" t="s">
        <v>4609</v>
      </c>
      <c r="E205" s="84" t="b">
        <v>0</v>
      </c>
      <c r="F205" s="84" t="b">
        <v>0</v>
      </c>
      <c r="G205" s="84" t="b">
        <v>0</v>
      </c>
    </row>
    <row r="206" spans="1:7" ht="15">
      <c r="A206" s="84" t="s">
        <v>4215</v>
      </c>
      <c r="B206" s="84">
        <v>4</v>
      </c>
      <c r="C206" s="123">
        <v>0.0018569196472398384</v>
      </c>
      <c r="D206" s="84" t="s">
        <v>4609</v>
      </c>
      <c r="E206" s="84" t="b">
        <v>0</v>
      </c>
      <c r="F206" s="84" t="b">
        <v>0</v>
      </c>
      <c r="G206" s="84" t="b">
        <v>0</v>
      </c>
    </row>
    <row r="207" spans="1:7" ht="15">
      <c r="A207" s="84" t="s">
        <v>4216</v>
      </c>
      <c r="B207" s="84">
        <v>4</v>
      </c>
      <c r="C207" s="123">
        <v>0.0018569196472398384</v>
      </c>
      <c r="D207" s="84" t="s">
        <v>4609</v>
      </c>
      <c r="E207" s="84" t="b">
        <v>0</v>
      </c>
      <c r="F207" s="84" t="b">
        <v>0</v>
      </c>
      <c r="G207" s="84" t="b">
        <v>0</v>
      </c>
    </row>
    <row r="208" spans="1:7" ht="15">
      <c r="A208" s="84" t="s">
        <v>4217</v>
      </c>
      <c r="B208" s="84">
        <v>4</v>
      </c>
      <c r="C208" s="123">
        <v>0.0018569196472398384</v>
      </c>
      <c r="D208" s="84" t="s">
        <v>4609</v>
      </c>
      <c r="E208" s="84" t="b">
        <v>0</v>
      </c>
      <c r="F208" s="84" t="b">
        <v>0</v>
      </c>
      <c r="G208" s="84" t="b">
        <v>0</v>
      </c>
    </row>
    <row r="209" spans="1:7" ht="15">
      <c r="A209" s="84" t="s">
        <v>4218</v>
      </c>
      <c r="B209" s="84">
        <v>4</v>
      </c>
      <c r="C209" s="123">
        <v>0.0018569196472398384</v>
      </c>
      <c r="D209" s="84" t="s">
        <v>4609</v>
      </c>
      <c r="E209" s="84" t="b">
        <v>0</v>
      </c>
      <c r="F209" s="84" t="b">
        <v>1</v>
      </c>
      <c r="G209" s="84" t="b">
        <v>0</v>
      </c>
    </row>
    <row r="210" spans="1:7" ht="15">
      <c r="A210" s="84" t="s">
        <v>383</v>
      </c>
      <c r="B210" s="84">
        <v>4</v>
      </c>
      <c r="C210" s="123">
        <v>0.0018569196472398384</v>
      </c>
      <c r="D210" s="84" t="s">
        <v>4609</v>
      </c>
      <c r="E210" s="84" t="b">
        <v>0</v>
      </c>
      <c r="F210" s="84" t="b">
        <v>0</v>
      </c>
      <c r="G210" s="84" t="b">
        <v>0</v>
      </c>
    </row>
    <row r="211" spans="1:7" ht="15">
      <c r="A211" s="84" t="s">
        <v>4219</v>
      </c>
      <c r="B211" s="84">
        <v>4</v>
      </c>
      <c r="C211" s="123">
        <v>0.0018569196472398384</v>
      </c>
      <c r="D211" s="84" t="s">
        <v>4609</v>
      </c>
      <c r="E211" s="84" t="b">
        <v>0</v>
      </c>
      <c r="F211" s="84" t="b">
        <v>0</v>
      </c>
      <c r="G211" s="84" t="b">
        <v>0</v>
      </c>
    </row>
    <row r="212" spans="1:7" ht="15">
      <c r="A212" s="84" t="s">
        <v>4220</v>
      </c>
      <c r="B212" s="84">
        <v>4</v>
      </c>
      <c r="C212" s="123">
        <v>0.0021687870346151104</v>
      </c>
      <c r="D212" s="84" t="s">
        <v>4609</v>
      </c>
      <c r="E212" s="84" t="b">
        <v>0</v>
      </c>
      <c r="F212" s="84" t="b">
        <v>0</v>
      </c>
      <c r="G212" s="84" t="b">
        <v>0</v>
      </c>
    </row>
    <row r="213" spans="1:7" ht="15">
      <c r="A213" s="84" t="s">
        <v>4221</v>
      </c>
      <c r="B213" s="84">
        <v>4</v>
      </c>
      <c r="C213" s="123">
        <v>0.0018569196472398384</v>
      </c>
      <c r="D213" s="84" t="s">
        <v>4609</v>
      </c>
      <c r="E213" s="84" t="b">
        <v>0</v>
      </c>
      <c r="F213" s="84" t="b">
        <v>0</v>
      </c>
      <c r="G213" s="84" t="b">
        <v>0</v>
      </c>
    </row>
    <row r="214" spans="1:7" ht="15">
      <c r="A214" s="84" t="s">
        <v>4222</v>
      </c>
      <c r="B214" s="84">
        <v>4</v>
      </c>
      <c r="C214" s="123">
        <v>0.0021687870346151104</v>
      </c>
      <c r="D214" s="84" t="s">
        <v>4609</v>
      </c>
      <c r="E214" s="84" t="b">
        <v>0</v>
      </c>
      <c r="F214" s="84" t="b">
        <v>0</v>
      </c>
      <c r="G214" s="84" t="b">
        <v>0</v>
      </c>
    </row>
    <row r="215" spans="1:7" ht="15">
      <c r="A215" s="84" t="s">
        <v>4223</v>
      </c>
      <c r="B215" s="84">
        <v>4</v>
      </c>
      <c r="C215" s="123">
        <v>0.0019863563078026977</v>
      </c>
      <c r="D215" s="84" t="s">
        <v>4609</v>
      </c>
      <c r="E215" s="84" t="b">
        <v>0</v>
      </c>
      <c r="F215" s="84" t="b">
        <v>0</v>
      </c>
      <c r="G215" s="84" t="b">
        <v>0</v>
      </c>
    </row>
    <row r="216" spans="1:7" ht="15">
      <c r="A216" s="84" t="s">
        <v>4224</v>
      </c>
      <c r="B216" s="84">
        <v>4</v>
      </c>
      <c r="C216" s="123">
        <v>0.0019863563078026977</v>
      </c>
      <c r="D216" s="84" t="s">
        <v>4609</v>
      </c>
      <c r="E216" s="84" t="b">
        <v>0</v>
      </c>
      <c r="F216" s="84" t="b">
        <v>0</v>
      </c>
      <c r="G216" s="84" t="b">
        <v>0</v>
      </c>
    </row>
    <row r="217" spans="1:7" ht="15">
      <c r="A217" s="84" t="s">
        <v>4225</v>
      </c>
      <c r="B217" s="84">
        <v>4</v>
      </c>
      <c r="C217" s="123">
        <v>0.0018569196472398384</v>
      </c>
      <c r="D217" s="84" t="s">
        <v>4609</v>
      </c>
      <c r="E217" s="84" t="b">
        <v>0</v>
      </c>
      <c r="F217" s="84" t="b">
        <v>0</v>
      </c>
      <c r="G217" s="84" t="b">
        <v>0</v>
      </c>
    </row>
    <row r="218" spans="1:7" ht="15">
      <c r="A218" s="84" t="s">
        <v>4226</v>
      </c>
      <c r="B218" s="84">
        <v>4</v>
      </c>
      <c r="C218" s="123">
        <v>0.0018569196472398384</v>
      </c>
      <c r="D218" s="84" t="s">
        <v>4609</v>
      </c>
      <c r="E218" s="84" t="b">
        <v>0</v>
      </c>
      <c r="F218" s="84" t="b">
        <v>0</v>
      </c>
      <c r="G218" s="84" t="b">
        <v>0</v>
      </c>
    </row>
    <row r="219" spans="1:7" ht="15">
      <c r="A219" s="84" t="s">
        <v>4227</v>
      </c>
      <c r="B219" s="84">
        <v>4</v>
      </c>
      <c r="C219" s="123">
        <v>0.0018569196472398384</v>
      </c>
      <c r="D219" s="84" t="s">
        <v>4609</v>
      </c>
      <c r="E219" s="84" t="b">
        <v>0</v>
      </c>
      <c r="F219" s="84" t="b">
        <v>0</v>
      </c>
      <c r="G219" s="84" t="b">
        <v>0</v>
      </c>
    </row>
    <row r="220" spans="1:7" ht="15">
      <c r="A220" s="84" t="s">
        <v>4228</v>
      </c>
      <c r="B220" s="84">
        <v>4</v>
      </c>
      <c r="C220" s="123">
        <v>0.0018569196472398384</v>
      </c>
      <c r="D220" s="84" t="s">
        <v>4609</v>
      </c>
      <c r="E220" s="84" t="b">
        <v>0</v>
      </c>
      <c r="F220" s="84" t="b">
        <v>0</v>
      </c>
      <c r="G220" s="84" t="b">
        <v>0</v>
      </c>
    </row>
    <row r="221" spans="1:7" ht="15">
      <c r="A221" s="84" t="s">
        <v>4229</v>
      </c>
      <c r="B221" s="84">
        <v>4</v>
      </c>
      <c r="C221" s="123">
        <v>0.0021687870346151104</v>
      </c>
      <c r="D221" s="84" t="s">
        <v>4609</v>
      </c>
      <c r="E221" s="84" t="b">
        <v>0</v>
      </c>
      <c r="F221" s="84" t="b">
        <v>0</v>
      </c>
      <c r="G221" s="84" t="b">
        <v>0</v>
      </c>
    </row>
    <row r="222" spans="1:7" ht="15">
      <c r="A222" s="84" t="s">
        <v>4230</v>
      </c>
      <c r="B222" s="84">
        <v>4</v>
      </c>
      <c r="C222" s="123">
        <v>0.0021687870346151104</v>
      </c>
      <c r="D222" s="84" t="s">
        <v>4609</v>
      </c>
      <c r="E222" s="84" t="b">
        <v>0</v>
      </c>
      <c r="F222" s="84" t="b">
        <v>0</v>
      </c>
      <c r="G222" s="84" t="b">
        <v>0</v>
      </c>
    </row>
    <row r="223" spans="1:7" ht="15">
      <c r="A223" s="84" t="s">
        <v>4231</v>
      </c>
      <c r="B223" s="84">
        <v>4</v>
      </c>
      <c r="C223" s="123">
        <v>0.0018569196472398384</v>
      </c>
      <c r="D223" s="84" t="s">
        <v>4609</v>
      </c>
      <c r="E223" s="84" t="b">
        <v>0</v>
      </c>
      <c r="F223" s="84" t="b">
        <v>0</v>
      </c>
      <c r="G223" s="84" t="b">
        <v>0</v>
      </c>
    </row>
    <row r="224" spans="1:7" ht="15">
      <c r="A224" s="84" t="s">
        <v>4232</v>
      </c>
      <c r="B224" s="84">
        <v>4</v>
      </c>
      <c r="C224" s="123">
        <v>0.0018569196472398384</v>
      </c>
      <c r="D224" s="84" t="s">
        <v>4609</v>
      </c>
      <c r="E224" s="84" t="b">
        <v>0</v>
      </c>
      <c r="F224" s="84" t="b">
        <v>0</v>
      </c>
      <c r="G224" s="84" t="b">
        <v>0</v>
      </c>
    </row>
    <row r="225" spans="1:7" ht="15">
      <c r="A225" s="84" t="s">
        <v>4233</v>
      </c>
      <c r="B225" s="84">
        <v>4</v>
      </c>
      <c r="C225" s="123">
        <v>0.0018569196472398384</v>
      </c>
      <c r="D225" s="84" t="s">
        <v>4609</v>
      </c>
      <c r="E225" s="84" t="b">
        <v>0</v>
      </c>
      <c r="F225" s="84" t="b">
        <v>0</v>
      </c>
      <c r="G225" s="84" t="b">
        <v>0</v>
      </c>
    </row>
    <row r="226" spans="1:7" ht="15">
      <c r="A226" s="84" t="s">
        <v>3570</v>
      </c>
      <c r="B226" s="84">
        <v>4</v>
      </c>
      <c r="C226" s="123">
        <v>0.0018569196472398384</v>
      </c>
      <c r="D226" s="84" t="s">
        <v>4609</v>
      </c>
      <c r="E226" s="84" t="b">
        <v>0</v>
      </c>
      <c r="F226" s="84" t="b">
        <v>0</v>
      </c>
      <c r="G226" s="84" t="b">
        <v>0</v>
      </c>
    </row>
    <row r="227" spans="1:7" ht="15">
      <c r="A227" s="84" t="s">
        <v>4234</v>
      </c>
      <c r="B227" s="84">
        <v>4</v>
      </c>
      <c r="C227" s="123">
        <v>0.0018569196472398384</v>
      </c>
      <c r="D227" s="84" t="s">
        <v>4609</v>
      </c>
      <c r="E227" s="84" t="b">
        <v>0</v>
      </c>
      <c r="F227" s="84" t="b">
        <v>0</v>
      </c>
      <c r="G227" s="84" t="b">
        <v>0</v>
      </c>
    </row>
    <row r="228" spans="1:7" ht="15">
      <c r="A228" s="84" t="s">
        <v>342</v>
      </c>
      <c r="B228" s="84">
        <v>4</v>
      </c>
      <c r="C228" s="123">
        <v>0.0018569196472398384</v>
      </c>
      <c r="D228" s="84" t="s">
        <v>4609</v>
      </c>
      <c r="E228" s="84" t="b">
        <v>0</v>
      </c>
      <c r="F228" s="84" t="b">
        <v>0</v>
      </c>
      <c r="G228" s="84" t="b">
        <v>0</v>
      </c>
    </row>
    <row r="229" spans="1:7" ht="15">
      <c r="A229" s="84" t="s">
        <v>333</v>
      </c>
      <c r="B229" s="84">
        <v>4</v>
      </c>
      <c r="C229" s="123">
        <v>0.0018569196472398384</v>
      </c>
      <c r="D229" s="84" t="s">
        <v>4609</v>
      </c>
      <c r="E229" s="84" t="b">
        <v>0</v>
      </c>
      <c r="F229" s="84" t="b">
        <v>0</v>
      </c>
      <c r="G229" s="84" t="b">
        <v>0</v>
      </c>
    </row>
    <row r="230" spans="1:7" ht="15">
      <c r="A230" s="84" t="s">
        <v>4235</v>
      </c>
      <c r="B230" s="84">
        <v>4</v>
      </c>
      <c r="C230" s="123">
        <v>0.0018569196472398384</v>
      </c>
      <c r="D230" s="84" t="s">
        <v>4609</v>
      </c>
      <c r="E230" s="84" t="b">
        <v>0</v>
      </c>
      <c r="F230" s="84" t="b">
        <v>0</v>
      </c>
      <c r="G230" s="84" t="b">
        <v>0</v>
      </c>
    </row>
    <row r="231" spans="1:7" ht="15">
      <c r="A231" s="84" t="s">
        <v>4236</v>
      </c>
      <c r="B231" s="84">
        <v>4</v>
      </c>
      <c r="C231" s="123">
        <v>0.0021687870346151104</v>
      </c>
      <c r="D231" s="84" t="s">
        <v>4609</v>
      </c>
      <c r="E231" s="84" t="b">
        <v>0</v>
      </c>
      <c r="F231" s="84" t="b">
        <v>0</v>
      </c>
      <c r="G231" s="84" t="b">
        <v>0</v>
      </c>
    </row>
    <row r="232" spans="1:7" ht="15">
      <c r="A232" s="84" t="s">
        <v>4237</v>
      </c>
      <c r="B232" s="84">
        <v>4</v>
      </c>
      <c r="C232" s="123">
        <v>0.0018569196472398384</v>
      </c>
      <c r="D232" s="84" t="s">
        <v>4609</v>
      </c>
      <c r="E232" s="84" t="b">
        <v>0</v>
      </c>
      <c r="F232" s="84" t="b">
        <v>0</v>
      </c>
      <c r="G232" s="84" t="b">
        <v>0</v>
      </c>
    </row>
    <row r="233" spans="1:7" ht="15">
      <c r="A233" s="84" t="s">
        <v>4238</v>
      </c>
      <c r="B233" s="84">
        <v>4</v>
      </c>
      <c r="C233" s="123">
        <v>0.0018569196472398384</v>
      </c>
      <c r="D233" s="84" t="s">
        <v>4609</v>
      </c>
      <c r="E233" s="84" t="b">
        <v>0</v>
      </c>
      <c r="F233" s="84" t="b">
        <v>0</v>
      </c>
      <c r="G233" s="84" t="b">
        <v>0</v>
      </c>
    </row>
    <row r="234" spans="1:7" ht="15">
      <c r="A234" s="84" t="s">
        <v>4239</v>
      </c>
      <c r="B234" s="84">
        <v>4</v>
      </c>
      <c r="C234" s="123">
        <v>0.0019863563078026977</v>
      </c>
      <c r="D234" s="84" t="s">
        <v>4609</v>
      </c>
      <c r="E234" s="84" t="b">
        <v>0</v>
      </c>
      <c r="F234" s="84" t="b">
        <v>0</v>
      </c>
      <c r="G234" s="84" t="b">
        <v>0</v>
      </c>
    </row>
    <row r="235" spans="1:7" ht="15">
      <c r="A235" s="84" t="s">
        <v>4240</v>
      </c>
      <c r="B235" s="84">
        <v>4</v>
      </c>
      <c r="C235" s="123">
        <v>0.0018569196472398384</v>
      </c>
      <c r="D235" s="84" t="s">
        <v>4609</v>
      </c>
      <c r="E235" s="84" t="b">
        <v>0</v>
      </c>
      <c r="F235" s="84" t="b">
        <v>0</v>
      </c>
      <c r="G235" s="84" t="b">
        <v>0</v>
      </c>
    </row>
    <row r="236" spans="1:7" ht="15">
      <c r="A236" s="84" t="s">
        <v>440</v>
      </c>
      <c r="B236" s="84">
        <v>4</v>
      </c>
      <c r="C236" s="123">
        <v>0.0018569196472398384</v>
      </c>
      <c r="D236" s="84" t="s">
        <v>4609</v>
      </c>
      <c r="E236" s="84" t="b">
        <v>0</v>
      </c>
      <c r="F236" s="84" t="b">
        <v>0</v>
      </c>
      <c r="G236" s="84" t="b">
        <v>0</v>
      </c>
    </row>
    <row r="237" spans="1:7" ht="15">
      <c r="A237" s="84" t="s">
        <v>439</v>
      </c>
      <c r="B237" s="84">
        <v>4</v>
      </c>
      <c r="C237" s="123">
        <v>0.0018569196472398384</v>
      </c>
      <c r="D237" s="84" t="s">
        <v>4609</v>
      </c>
      <c r="E237" s="84" t="b">
        <v>0</v>
      </c>
      <c r="F237" s="84" t="b">
        <v>0</v>
      </c>
      <c r="G237" s="84" t="b">
        <v>0</v>
      </c>
    </row>
    <row r="238" spans="1:7" ht="15">
      <c r="A238" s="84" t="s">
        <v>4241</v>
      </c>
      <c r="B238" s="84">
        <v>4</v>
      </c>
      <c r="C238" s="123">
        <v>0.0018569196472398384</v>
      </c>
      <c r="D238" s="84" t="s">
        <v>4609</v>
      </c>
      <c r="E238" s="84" t="b">
        <v>0</v>
      </c>
      <c r="F238" s="84" t="b">
        <v>0</v>
      </c>
      <c r="G238" s="84" t="b">
        <v>0</v>
      </c>
    </row>
    <row r="239" spans="1:7" ht="15">
      <c r="A239" s="84" t="s">
        <v>4242</v>
      </c>
      <c r="B239" s="84">
        <v>4</v>
      </c>
      <c r="C239" s="123">
        <v>0.0019863563078026977</v>
      </c>
      <c r="D239" s="84" t="s">
        <v>4609</v>
      </c>
      <c r="E239" s="84" t="b">
        <v>0</v>
      </c>
      <c r="F239" s="84" t="b">
        <v>0</v>
      </c>
      <c r="G239" s="84" t="b">
        <v>0</v>
      </c>
    </row>
    <row r="240" spans="1:7" ht="15">
      <c r="A240" s="84" t="s">
        <v>451</v>
      </c>
      <c r="B240" s="84">
        <v>4</v>
      </c>
      <c r="C240" s="123">
        <v>0.0018569196472398384</v>
      </c>
      <c r="D240" s="84" t="s">
        <v>4609</v>
      </c>
      <c r="E240" s="84" t="b">
        <v>0</v>
      </c>
      <c r="F240" s="84" t="b">
        <v>0</v>
      </c>
      <c r="G240" s="84" t="b">
        <v>0</v>
      </c>
    </row>
    <row r="241" spans="1:7" ht="15">
      <c r="A241" s="84" t="s">
        <v>4243</v>
      </c>
      <c r="B241" s="84">
        <v>4</v>
      </c>
      <c r="C241" s="123">
        <v>0.0018569196472398384</v>
      </c>
      <c r="D241" s="84" t="s">
        <v>4609</v>
      </c>
      <c r="E241" s="84" t="b">
        <v>0</v>
      </c>
      <c r="F241" s="84" t="b">
        <v>0</v>
      </c>
      <c r="G241" s="84" t="b">
        <v>0</v>
      </c>
    </row>
    <row r="242" spans="1:7" ht="15">
      <c r="A242" s="84" t="s">
        <v>4244</v>
      </c>
      <c r="B242" s="84">
        <v>4</v>
      </c>
      <c r="C242" s="123">
        <v>0.0018569196472398384</v>
      </c>
      <c r="D242" s="84" t="s">
        <v>4609</v>
      </c>
      <c r="E242" s="84" t="b">
        <v>0</v>
      </c>
      <c r="F242" s="84" t="b">
        <v>0</v>
      </c>
      <c r="G242" s="84" t="b">
        <v>0</v>
      </c>
    </row>
    <row r="243" spans="1:7" ht="15">
      <c r="A243" s="84" t="s">
        <v>4245</v>
      </c>
      <c r="B243" s="84">
        <v>4</v>
      </c>
      <c r="C243" s="123">
        <v>0.0018569196472398384</v>
      </c>
      <c r="D243" s="84" t="s">
        <v>4609</v>
      </c>
      <c r="E243" s="84" t="b">
        <v>0</v>
      </c>
      <c r="F243" s="84" t="b">
        <v>0</v>
      </c>
      <c r="G243" s="84" t="b">
        <v>0</v>
      </c>
    </row>
    <row r="244" spans="1:7" ht="15">
      <c r="A244" s="84" t="s">
        <v>4246</v>
      </c>
      <c r="B244" s="84">
        <v>4</v>
      </c>
      <c r="C244" s="123">
        <v>0.0018569196472398384</v>
      </c>
      <c r="D244" s="84" t="s">
        <v>4609</v>
      </c>
      <c r="E244" s="84" t="b">
        <v>0</v>
      </c>
      <c r="F244" s="84" t="b">
        <v>0</v>
      </c>
      <c r="G244" s="84" t="b">
        <v>0</v>
      </c>
    </row>
    <row r="245" spans="1:7" ht="15">
      <c r="A245" s="84" t="s">
        <v>4247</v>
      </c>
      <c r="B245" s="84">
        <v>4</v>
      </c>
      <c r="C245" s="123">
        <v>0.0018569196472398384</v>
      </c>
      <c r="D245" s="84" t="s">
        <v>4609</v>
      </c>
      <c r="E245" s="84" t="b">
        <v>0</v>
      </c>
      <c r="F245" s="84" t="b">
        <v>0</v>
      </c>
      <c r="G245" s="84" t="b">
        <v>0</v>
      </c>
    </row>
    <row r="246" spans="1:7" ht="15">
      <c r="A246" s="84" t="s">
        <v>4248</v>
      </c>
      <c r="B246" s="84">
        <v>4</v>
      </c>
      <c r="C246" s="123">
        <v>0.0018569196472398384</v>
      </c>
      <c r="D246" s="84" t="s">
        <v>4609</v>
      </c>
      <c r="E246" s="84" t="b">
        <v>0</v>
      </c>
      <c r="F246" s="84" t="b">
        <v>0</v>
      </c>
      <c r="G246" s="84" t="b">
        <v>0</v>
      </c>
    </row>
    <row r="247" spans="1:7" ht="15">
      <c r="A247" s="84" t="s">
        <v>4249</v>
      </c>
      <c r="B247" s="84">
        <v>4</v>
      </c>
      <c r="C247" s="123">
        <v>0.0018569196472398384</v>
      </c>
      <c r="D247" s="84" t="s">
        <v>4609</v>
      </c>
      <c r="E247" s="84" t="b">
        <v>0</v>
      </c>
      <c r="F247" s="84" t="b">
        <v>0</v>
      </c>
      <c r="G247" s="84" t="b">
        <v>0</v>
      </c>
    </row>
    <row r="248" spans="1:7" ht="15">
      <c r="A248" s="84" t="s">
        <v>4250</v>
      </c>
      <c r="B248" s="84">
        <v>4</v>
      </c>
      <c r="C248" s="123">
        <v>0.0018569196472398384</v>
      </c>
      <c r="D248" s="84" t="s">
        <v>4609</v>
      </c>
      <c r="E248" s="84" t="b">
        <v>0</v>
      </c>
      <c r="F248" s="84" t="b">
        <v>0</v>
      </c>
      <c r="G248" s="84" t="b">
        <v>0</v>
      </c>
    </row>
    <row r="249" spans="1:7" ht="15">
      <c r="A249" s="84" t="s">
        <v>4251</v>
      </c>
      <c r="B249" s="84">
        <v>4</v>
      </c>
      <c r="C249" s="123">
        <v>0.0018569196472398384</v>
      </c>
      <c r="D249" s="84" t="s">
        <v>4609</v>
      </c>
      <c r="E249" s="84" t="b">
        <v>0</v>
      </c>
      <c r="F249" s="84" t="b">
        <v>0</v>
      </c>
      <c r="G249" s="84" t="b">
        <v>0</v>
      </c>
    </row>
    <row r="250" spans="1:7" ht="15">
      <c r="A250" s="84" t="s">
        <v>4252</v>
      </c>
      <c r="B250" s="84">
        <v>4</v>
      </c>
      <c r="C250" s="123">
        <v>0.0018569196472398384</v>
      </c>
      <c r="D250" s="84" t="s">
        <v>4609</v>
      </c>
      <c r="E250" s="84" t="b">
        <v>0</v>
      </c>
      <c r="F250" s="84" t="b">
        <v>0</v>
      </c>
      <c r="G250" s="84" t="b">
        <v>0</v>
      </c>
    </row>
    <row r="251" spans="1:7" ht="15">
      <c r="A251" s="84" t="s">
        <v>4253</v>
      </c>
      <c r="B251" s="84">
        <v>4</v>
      </c>
      <c r="C251" s="123">
        <v>0.0018569196472398384</v>
      </c>
      <c r="D251" s="84" t="s">
        <v>4609</v>
      </c>
      <c r="E251" s="84" t="b">
        <v>0</v>
      </c>
      <c r="F251" s="84" t="b">
        <v>0</v>
      </c>
      <c r="G251" s="84" t="b">
        <v>0</v>
      </c>
    </row>
    <row r="252" spans="1:7" ht="15">
      <c r="A252" s="84" t="s">
        <v>4254</v>
      </c>
      <c r="B252" s="84">
        <v>4</v>
      </c>
      <c r="C252" s="123">
        <v>0.0018569196472398384</v>
      </c>
      <c r="D252" s="84" t="s">
        <v>4609</v>
      </c>
      <c r="E252" s="84" t="b">
        <v>0</v>
      </c>
      <c r="F252" s="84" t="b">
        <v>0</v>
      </c>
      <c r="G252" s="84" t="b">
        <v>0</v>
      </c>
    </row>
    <row r="253" spans="1:7" ht="15">
      <c r="A253" s="84" t="s">
        <v>4255</v>
      </c>
      <c r="B253" s="84">
        <v>4</v>
      </c>
      <c r="C253" s="123">
        <v>0.0018569196472398384</v>
      </c>
      <c r="D253" s="84" t="s">
        <v>4609</v>
      </c>
      <c r="E253" s="84" t="b">
        <v>0</v>
      </c>
      <c r="F253" s="84" t="b">
        <v>0</v>
      </c>
      <c r="G253" s="84" t="b">
        <v>0</v>
      </c>
    </row>
    <row r="254" spans="1:7" ht="15">
      <c r="A254" s="84" t="s">
        <v>4256</v>
      </c>
      <c r="B254" s="84">
        <v>4</v>
      </c>
      <c r="C254" s="123">
        <v>0.0018569196472398384</v>
      </c>
      <c r="D254" s="84" t="s">
        <v>4609</v>
      </c>
      <c r="E254" s="84" t="b">
        <v>0</v>
      </c>
      <c r="F254" s="84" t="b">
        <v>0</v>
      </c>
      <c r="G254" s="84" t="b">
        <v>0</v>
      </c>
    </row>
    <row r="255" spans="1:7" ht="15">
      <c r="A255" s="84" t="s">
        <v>4257</v>
      </c>
      <c r="B255" s="84">
        <v>4</v>
      </c>
      <c r="C255" s="123">
        <v>0.0018569196472398384</v>
      </c>
      <c r="D255" s="84" t="s">
        <v>4609</v>
      </c>
      <c r="E255" s="84" t="b">
        <v>0</v>
      </c>
      <c r="F255" s="84" t="b">
        <v>0</v>
      </c>
      <c r="G255" s="84" t="b">
        <v>0</v>
      </c>
    </row>
    <row r="256" spans="1:7" ht="15">
      <c r="A256" s="84" t="s">
        <v>4258</v>
      </c>
      <c r="B256" s="84">
        <v>4</v>
      </c>
      <c r="C256" s="123">
        <v>0.0018569196472398384</v>
      </c>
      <c r="D256" s="84" t="s">
        <v>4609</v>
      </c>
      <c r="E256" s="84" t="b">
        <v>0</v>
      </c>
      <c r="F256" s="84" t="b">
        <v>0</v>
      </c>
      <c r="G256" s="84" t="b">
        <v>0</v>
      </c>
    </row>
    <row r="257" spans="1:7" ht="15">
      <c r="A257" s="84" t="s">
        <v>4259</v>
      </c>
      <c r="B257" s="84">
        <v>4</v>
      </c>
      <c r="C257" s="123">
        <v>0.0018569196472398384</v>
      </c>
      <c r="D257" s="84" t="s">
        <v>4609</v>
      </c>
      <c r="E257" s="84" t="b">
        <v>0</v>
      </c>
      <c r="F257" s="84" t="b">
        <v>0</v>
      </c>
      <c r="G257" s="84" t="b">
        <v>0</v>
      </c>
    </row>
    <row r="258" spans="1:7" ht="15">
      <c r="A258" s="84" t="s">
        <v>4260</v>
      </c>
      <c r="B258" s="84">
        <v>4</v>
      </c>
      <c r="C258" s="123">
        <v>0.0018569196472398384</v>
      </c>
      <c r="D258" s="84" t="s">
        <v>4609</v>
      </c>
      <c r="E258" s="84" t="b">
        <v>0</v>
      </c>
      <c r="F258" s="84" t="b">
        <v>0</v>
      </c>
      <c r="G258" s="84" t="b">
        <v>0</v>
      </c>
    </row>
    <row r="259" spans="1:7" ht="15">
      <c r="A259" s="84" t="s">
        <v>4261</v>
      </c>
      <c r="B259" s="84">
        <v>4</v>
      </c>
      <c r="C259" s="123">
        <v>0.0018569196472398384</v>
      </c>
      <c r="D259" s="84" t="s">
        <v>4609</v>
      </c>
      <c r="E259" s="84" t="b">
        <v>0</v>
      </c>
      <c r="F259" s="84" t="b">
        <v>0</v>
      </c>
      <c r="G259" s="84" t="b">
        <v>0</v>
      </c>
    </row>
    <row r="260" spans="1:7" ht="15">
      <c r="A260" s="84" t="s">
        <v>4262</v>
      </c>
      <c r="B260" s="84">
        <v>4</v>
      </c>
      <c r="C260" s="123">
        <v>0.0018569196472398384</v>
      </c>
      <c r="D260" s="84" t="s">
        <v>4609</v>
      </c>
      <c r="E260" s="84" t="b">
        <v>0</v>
      </c>
      <c r="F260" s="84" t="b">
        <v>0</v>
      </c>
      <c r="G260" s="84" t="b">
        <v>0</v>
      </c>
    </row>
    <row r="261" spans="1:7" ht="15">
      <c r="A261" s="84" t="s">
        <v>4263</v>
      </c>
      <c r="B261" s="84">
        <v>4</v>
      </c>
      <c r="C261" s="123">
        <v>0.0018569196472398384</v>
      </c>
      <c r="D261" s="84" t="s">
        <v>4609</v>
      </c>
      <c r="E261" s="84" t="b">
        <v>0</v>
      </c>
      <c r="F261" s="84" t="b">
        <v>0</v>
      </c>
      <c r="G261" s="84" t="b">
        <v>0</v>
      </c>
    </row>
    <row r="262" spans="1:7" ht="15">
      <c r="A262" s="84" t="s">
        <v>4264</v>
      </c>
      <c r="B262" s="84">
        <v>4</v>
      </c>
      <c r="C262" s="123">
        <v>0.0018569196472398384</v>
      </c>
      <c r="D262" s="84" t="s">
        <v>4609</v>
      </c>
      <c r="E262" s="84" t="b">
        <v>0</v>
      </c>
      <c r="F262" s="84" t="b">
        <v>0</v>
      </c>
      <c r="G262" s="84" t="b">
        <v>0</v>
      </c>
    </row>
    <row r="263" spans="1:7" ht="15">
      <c r="A263" s="84" t="s">
        <v>4265</v>
      </c>
      <c r="B263" s="84">
        <v>4</v>
      </c>
      <c r="C263" s="123">
        <v>0.0018569196472398384</v>
      </c>
      <c r="D263" s="84" t="s">
        <v>4609</v>
      </c>
      <c r="E263" s="84" t="b">
        <v>0</v>
      </c>
      <c r="F263" s="84" t="b">
        <v>0</v>
      </c>
      <c r="G263" s="84" t="b">
        <v>0</v>
      </c>
    </row>
    <row r="264" spans="1:7" ht="15">
      <c r="A264" s="84" t="s">
        <v>3614</v>
      </c>
      <c r="B264" s="84">
        <v>4</v>
      </c>
      <c r="C264" s="123">
        <v>0.0019863563078026977</v>
      </c>
      <c r="D264" s="84" t="s">
        <v>4609</v>
      </c>
      <c r="E264" s="84" t="b">
        <v>1</v>
      </c>
      <c r="F264" s="84" t="b">
        <v>0</v>
      </c>
      <c r="G264" s="84" t="b">
        <v>0</v>
      </c>
    </row>
    <row r="265" spans="1:7" ht="15">
      <c r="A265" s="84" t="s">
        <v>4266</v>
      </c>
      <c r="B265" s="84">
        <v>4</v>
      </c>
      <c r="C265" s="123">
        <v>0.0018569196472398384</v>
      </c>
      <c r="D265" s="84" t="s">
        <v>4609</v>
      </c>
      <c r="E265" s="84" t="b">
        <v>0</v>
      </c>
      <c r="F265" s="84" t="b">
        <v>0</v>
      </c>
      <c r="G265" s="84" t="b">
        <v>0</v>
      </c>
    </row>
    <row r="266" spans="1:7" ht="15">
      <c r="A266" s="84" t="s">
        <v>4267</v>
      </c>
      <c r="B266" s="84">
        <v>4</v>
      </c>
      <c r="C266" s="123">
        <v>0.0018569196472398384</v>
      </c>
      <c r="D266" s="84" t="s">
        <v>4609</v>
      </c>
      <c r="E266" s="84" t="b">
        <v>0</v>
      </c>
      <c r="F266" s="84" t="b">
        <v>0</v>
      </c>
      <c r="G266" s="84" t="b">
        <v>0</v>
      </c>
    </row>
    <row r="267" spans="1:7" ht="15">
      <c r="A267" s="84" t="s">
        <v>4268</v>
      </c>
      <c r="B267" s="84">
        <v>4</v>
      </c>
      <c r="C267" s="123">
        <v>0.0018569196472398384</v>
      </c>
      <c r="D267" s="84" t="s">
        <v>4609</v>
      </c>
      <c r="E267" s="84" t="b">
        <v>0</v>
      </c>
      <c r="F267" s="84" t="b">
        <v>0</v>
      </c>
      <c r="G267" s="84" t="b">
        <v>0</v>
      </c>
    </row>
    <row r="268" spans="1:7" ht="15">
      <c r="A268" s="84" t="s">
        <v>4269</v>
      </c>
      <c r="B268" s="84">
        <v>4</v>
      </c>
      <c r="C268" s="123">
        <v>0.0018569196472398384</v>
      </c>
      <c r="D268" s="84" t="s">
        <v>4609</v>
      </c>
      <c r="E268" s="84" t="b">
        <v>0</v>
      </c>
      <c r="F268" s="84" t="b">
        <v>0</v>
      </c>
      <c r="G268" s="84" t="b">
        <v>0</v>
      </c>
    </row>
    <row r="269" spans="1:7" ht="15">
      <c r="A269" s="84" t="s">
        <v>4270</v>
      </c>
      <c r="B269" s="84">
        <v>4</v>
      </c>
      <c r="C269" s="123">
        <v>0.0018569196472398384</v>
      </c>
      <c r="D269" s="84" t="s">
        <v>4609</v>
      </c>
      <c r="E269" s="84" t="b">
        <v>0</v>
      </c>
      <c r="F269" s="84" t="b">
        <v>0</v>
      </c>
      <c r="G269" s="84" t="b">
        <v>0</v>
      </c>
    </row>
    <row r="270" spans="1:7" ht="15">
      <c r="A270" s="84" t="s">
        <v>4271</v>
      </c>
      <c r="B270" s="84">
        <v>4</v>
      </c>
      <c r="C270" s="123">
        <v>0.0018569196472398384</v>
      </c>
      <c r="D270" s="84" t="s">
        <v>4609</v>
      </c>
      <c r="E270" s="84" t="b">
        <v>0</v>
      </c>
      <c r="F270" s="84" t="b">
        <v>0</v>
      </c>
      <c r="G270" s="84" t="b">
        <v>0</v>
      </c>
    </row>
    <row r="271" spans="1:7" ht="15">
      <c r="A271" s="84" t="s">
        <v>4272</v>
      </c>
      <c r="B271" s="84">
        <v>4</v>
      </c>
      <c r="C271" s="123">
        <v>0.0018569196472398384</v>
      </c>
      <c r="D271" s="84" t="s">
        <v>4609</v>
      </c>
      <c r="E271" s="84" t="b">
        <v>0</v>
      </c>
      <c r="F271" s="84" t="b">
        <v>0</v>
      </c>
      <c r="G271" s="84" t="b">
        <v>0</v>
      </c>
    </row>
    <row r="272" spans="1:7" ht="15">
      <c r="A272" s="84" t="s">
        <v>4273</v>
      </c>
      <c r="B272" s="84">
        <v>4</v>
      </c>
      <c r="C272" s="123">
        <v>0.0018569196472398384</v>
      </c>
      <c r="D272" s="84" t="s">
        <v>4609</v>
      </c>
      <c r="E272" s="84" t="b">
        <v>0</v>
      </c>
      <c r="F272" s="84" t="b">
        <v>0</v>
      </c>
      <c r="G272" s="84" t="b">
        <v>0</v>
      </c>
    </row>
    <row r="273" spans="1:7" ht="15">
      <c r="A273" s="84" t="s">
        <v>4274</v>
      </c>
      <c r="B273" s="84">
        <v>4</v>
      </c>
      <c r="C273" s="123">
        <v>0.0018569196472398384</v>
      </c>
      <c r="D273" s="84" t="s">
        <v>4609</v>
      </c>
      <c r="E273" s="84" t="b">
        <v>0</v>
      </c>
      <c r="F273" s="84" t="b">
        <v>0</v>
      </c>
      <c r="G273" s="84" t="b">
        <v>0</v>
      </c>
    </row>
    <row r="274" spans="1:7" ht="15">
      <c r="A274" s="84" t="s">
        <v>4275</v>
      </c>
      <c r="B274" s="84">
        <v>4</v>
      </c>
      <c r="C274" s="123">
        <v>0.0018569196472398384</v>
      </c>
      <c r="D274" s="84" t="s">
        <v>4609</v>
      </c>
      <c r="E274" s="84" t="b">
        <v>0</v>
      </c>
      <c r="F274" s="84" t="b">
        <v>0</v>
      </c>
      <c r="G274" s="84" t="b">
        <v>0</v>
      </c>
    </row>
    <row r="275" spans="1:7" ht="15">
      <c r="A275" s="84" t="s">
        <v>4276</v>
      </c>
      <c r="B275" s="84">
        <v>4</v>
      </c>
      <c r="C275" s="123">
        <v>0.0018569196472398384</v>
      </c>
      <c r="D275" s="84" t="s">
        <v>4609</v>
      </c>
      <c r="E275" s="84" t="b">
        <v>0</v>
      </c>
      <c r="F275" s="84" t="b">
        <v>0</v>
      </c>
      <c r="G275" s="84" t="b">
        <v>0</v>
      </c>
    </row>
    <row r="276" spans="1:7" ht="15">
      <c r="A276" s="84" t="s">
        <v>4277</v>
      </c>
      <c r="B276" s="84">
        <v>4</v>
      </c>
      <c r="C276" s="123">
        <v>0.0018569196472398384</v>
      </c>
      <c r="D276" s="84" t="s">
        <v>4609</v>
      </c>
      <c r="E276" s="84" t="b">
        <v>0</v>
      </c>
      <c r="F276" s="84" t="b">
        <v>0</v>
      </c>
      <c r="G276" s="84" t="b">
        <v>0</v>
      </c>
    </row>
    <row r="277" spans="1:7" ht="15">
      <c r="A277" s="84" t="s">
        <v>4278</v>
      </c>
      <c r="B277" s="84">
        <v>4</v>
      </c>
      <c r="C277" s="123">
        <v>0.0018569196472398384</v>
      </c>
      <c r="D277" s="84" t="s">
        <v>4609</v>
      </c>
      <c r="E277" s="84" t="b">
        <v>0</v>
      </c>
      <c r="F277" s="84" t="b">
        <v>0</v>
      </c>
      <c r="G277" s="84" t="b">
        <v>0</v>
      </c>
    </row>
    <row r="278" spans="1:7" ht="15">
      <c r="A278" s="84" t="s">
        <v>4279</v>
      </c>
      <c r="B278" s="84">
        <v>4</v>
      </c>
      <c r="C278" s="123">
        <v>0.0018569196472398384</v>
      </c>
      <c r="D278" s="84" t="s">
        <v>4609</v>
      </c>
      <c r="E278" s="84" t="b">
        <v>0</v>
      </c>
      <c r="F278" s="84" t="b">
        <v>0</v>
      </c>
      <c r="G278" s="84" t="b">
        <v>0</v>
      </c>
    </row>
    <row r="279" spans="1:7" ht="15">
      <c r="A279" s="84" t="s">
        <v>4280</v>
      </c>
      <c r="B279" s="84">
        <v>4</v>
      </c>
      <c r="C279" s="123">
        <v>0.0018569196472398384</v>
      </c>
      <c r="D279" s="84" t="s">
        <v>4609</v>
      </c>
      <c r="E279" s="84" t="b">
        <v>0</v>
      </c>
      <c r="F279" s="84" t="b">
        <v>0</v>
      </c>
      <c r="G279" s="84" t="b">
        <v>0</v>
      </c>
    </row>
    <row r="280" spans="1:7" ht="15">
      <c r="A280" s="84" t="s">
        <v>804</v>
      </c>
      <c r="B280" s="84">
        <v>3</v>
      </c>
      <c r="C280" s="123">
        <v>0.0014897672308520232</v>
      </c>
      <c r="D280" s="84" t="s">
        <v>4609</v>
      </c>
      <c r="E280" s="84" t="b">
        <v>0</v>
      </c>
      <c r="F280" s="84" t="b">
        <v>0</v>
      </c>
      <c r="G280" s="84" t="b">
        <v>0</v>
      </c>
    </row>
    <row r="281" spans="1:7" ht="15">
      <c r="A281" s="84" t="s">
        <v>4281</v>
      </c>
      <c r="B281" s="84">
        <v>3</v>
      </c>
      <c r="C281" s="123">
        <v>0.0014897672308520232</v>
      </c>
      <c r="D281" s="84" t="s">
        <v>4609</v>
      </c>
      <c r="E281" s="84" t="b">
        <v>0</v>
      </c>
      <c r="F281" s="84" t="b">
        <v>0</v>
      </c>
      <c r="G281" s="84" t="b">
        <v>0</v>
      </c>
    </row>
    <row r="282" spans="1:7" ht="15">
      <c r="A282" s="84" t="s">
        <v>4282</v>
      </c>
      <c r="B282" s="84">
        <v>3</v>
      </c>
      <c r="C282" s="123">
        <v>0.0014897672308520232</v>
      </c>
      <c r="D282" s="84" t="s">
        <v>4609</v>
      </c>
      <c r="E282" s="84" t="b">
        <v>1</v>
      </c>
      <c r="F282" s="84" t="b">
        <v>0</v>
      </c>
      <c r="G282" s="84" t="b">
        <v>0</v>
      </c>
    </row>
    <row r="283" spans="1:7" ht="15">
      <c r="A283" s="84" t="s">
        <v>4283</v>
      </c>
      <c r="B283" s="84">
        <v>3</v>
      </c>
      <c r="C283" s="123">
        <v>0.0014897672308520232</v>
      </c>
      <c r="D283" s="84" t="s">
        <v>4609</v>
      </c>
      <c r="E283" s="84" t="b">
        <v>0</v>
      </c>
      <c r="F283" s="84" t="b">
        <v>0</v>
      </c>
      <c r="G283" s="84" t="b">
        <v>0</v>
      </c>
    </row>
    <row r="284" spans="1:7" ht="15">
      <c r="A284" s="84" t="s">
        <v>4284</v>
      </c>
      <c r="B284" s="84">
        <v>3</v>
      </c>
      <c r="C284" s="123">
        <v>0.0014897672308520232</v>
      </c>
      <c r="D284" s="84" t="s">
        <v>4609</v>
      </c>
      <c r="E284" s="84" t="b">
        <v>0</v>
      </c>
      <c r="F284" s="84" t="b">
        <v>0</v>
      </c>
      <c r="G284" s="84" t="b">
        <v>0</v>
      </c>
    </row>
    <row r="285" spans="1:7" ht="15">
      <c r="A285" s="84" t="s">
        <v>4285</v>
      </c>
      <c r="B285" s="84">
        <v>3</v>
      </c>
      <c r="C285" s="123">
        <v>0.0014897672308520232</v>
      </c>
      <c r="D285" s="84" t="s">
        <v>4609</v>
      </c>
      <c r="E285" s="84" t="b">
        <v>0</v>
      </c>
      <c r="F285" s="84" t="b">
        <v>0</v>
      </c>
      <c r="G285" s="84" t="b">
        <v>0</v>
      </c>
    </row>
    <row r="286" spans="1:7" ht="15">
      <c r="A286" s="84" t="s">
        <v>4286</v>
      </c>
      <c r="B286" s="84">
        <v>3</v>
      </c>
      <c r="C286" s="123">
        <v>0.0014897672308520232</v>
      </c>
      <c r="D286" s="84" t="s">
        <v>4609</v>
      </c>
      <c r="E286" s="84" t="b">
        <v>0</v>
      </c>
      <c r="F286" s="84" t="b">
        <v>0</v>
      </c>
      <c r="G286" s="84" t="b">
        <v>0</v>
      </c>
    </row>
    <row r="287" spans="1:7" ht="15">
      <c r="A287" s="84" t="s">
        <v>4287</v>
      </c>
      <c r="B287" s="84">
        <v>3</v>
      </c>
      <c r="C287" s="123">
        <v>0.0014897672308520232</v>
      </c>
      <c r="D287" s="84" t="s">
        <v>4609</v>
      </c>
      <c r="E287" s="84" t="b">
        <v>0</v>
      </c>
      <c r="F287" s="84" t="b">
        <v>0</v>
      </c>
      <c r="G287" s="84" t="b">
        <v>0</v>
      </c>
    </row>
    <row r="288" spans="1:7" ht="15">
      <c r="A288" s="84" t="s">
        <v>4288</v>
      </c>
      <c r="B288" s="84">
        <v>3</v>
      </c>
      <c r="C288" s="123">
        <v>0.0014897672308520232</v>
      </c>
      <c r="D288" s="84" t="s">
        <v>4609</v>
      </c>
      <c r="E288" s="84" t="b">
        <v>0</v>
      </c>
      <c r="F288" s="84" t="b">
        <v>0</v>
      </c>
      <c r="G288" s="84" t="b">
        <v>0</v>
      </c>
    </row>
    <row r="289" spans="1:7" ht="15">
      <c r="A289" s="84" t="s">
        <v>4289</v>
      </c>
      <c r="B289" s="84">
        <v>3</v>
      </c>
      <c r="C289" s="123">
        <v>0.0014897672308520232</v>
      </c>
      <c r="D289" s="84" t="s">
        <v>4609</v>
      </c>
      <c r="E289" s="84" t="b">
        <v>0</v>
      </c>
      <c r="F289" s="84" t="b">
        <v>1</v>
      </c>
      <c r="G289" s="84" t="b">
        <v>0</v>
      </c>
    </row>
    <row r="290" spans="1:7" ht="15">
      <c r="A290" s="84" t="s">
        <v>4290</v>
      </c>
      <c r="B290" s="84">
        <v>3</v>
      </c>
      <c r="C290" s="123">
        <v>0.0014897672308520232</v>
      </c>
      <c r="D290" s="84" t="s">
        <v>4609</v>
      </c>
      <c r="E290" s="84" t="b">
        <v>0</v>
      </c>
      <c r="F290" s="84" t="b">
        <v>0</v>
      </c>
      <c r="G290" s="84" t="b">
        <v>0</v>
      </c>
    </row>
    <row r="291" spans="1:7" ht="15">
      <c r="A291" s="84" t="s">
        <v>4291</v>
      </c>
      <c r="B291" s="84">
        <v>3</v>
      </c>
      <c r="C291" s="123">
        <v>0.0014897672308520232</v>
      </c>
      <c r="D291" s="84" t="s">
        <v>4609</v>
      </c>
      <c r="E291" s="84" t="b">
        <v>0</v>
      </c>
      <c r="F291" s="84" t="b">
        <v>0</v>
      </c>
      <c r="G291" s="84" t="b">
        <v>0</v>
      </c>
    </row>
    <row r="292" spans="1:7" ht="15">
      <c r="A292" s="84" t="s">
        <v>4292</v>
      </c>
      <c r="B292" s="84">
        <v>3</v>
      </c>
      <c r="C292" s="123">
        <v>0.0014897672308520232</v>
      </c>
      <c r="D292" s="84" t="s">
        <v>4609</v>
      </c>
      <c r="E292" s="84" t="b">
        <v>0</v>
      </c>
      <c r="F292" s="84" t="b">
        <v>0</v>
      </c>
      <c r="G292" s="84" t="b">
        <v>0</v>
      </c>
    </row>
    <row r="293" spans="1:7" ht="15">
      <c r="A293" s="84" t="s">
        <v>4293</v>
      </c>
      <c r="B293" s="84">
        <v>3</v>
      </c>
      <c r="C293" s="123">
        <v>0.0014897672308520232</v>
      </c>
      <c r="D293" s="84" t="s">
        <v>4609</v>
      </c>
      <c r="E293" s="84" t="b">
        <v>0</v>
      </c>
      <c r="F293" s="84" t="b">
        <v>0</v>
      </c>
      <c r="G293" s="84" t="b">
        <v>0</v>
      </c>
    </row>
    <row r="294" spans="1:7" ht="15">
      <c r="A294" s="84" t="s">
        <v>4294</v>
      </c>
      <c r="B294" s="84">
        <v>3</v>
      </c>
      <c r="C294" s="123">
        <v>0.0014897672308520232</v>
      </c>
      <c r="D294" s="84" t="s">
        <v>4609</v>
      </c>
      <c r="E294" s="84" t="b">
        <v>0</v>
      </c>
      <c r="F294" s="84" t="b">
        <v>0</v>
      </c>
      <c r="G294" s="84" t="b">
        <v>0</v>
      </c>
    </row>
    <row r="295" spans="1:7" ht="15">
      <c r="A295" s="84" t="s">
        <v>4295</v>
      </c>
      <c r="B295" s="84">
        <v>3</v>
      </c>
      <c r="C295" s="123">
        <v>0.0014897672308520232</v>
      </c>
      <c r="D295" s="84" t="s">
        <v>4609</v>
      </c>
      <c r="E295" s="84" t="b">
        <v>0</v>
      </c>
      <c r="F295" s="84" t="b">
        <v>0</v>
      </c>
      <c r="G295" s="84" t="b">
        <v>0</v>
      </c>
    </row>
    <row r="296" spans="1:7" ht="15">
      <c r="A296" s="84" t="s">
        <v>4296</v>
      </c>
      <c r="B296" s="84">
        <v>3</v>
      </c>
      <c r="C296" s="123">
        <v>0.0014897672308520232</v>
      </c>
      <c r="D296" s="84" t="s">
        <v>4609</v>
      </c>
      <c r="E296" s="84" t="b">
        <v>0</v>
      </c>
      <c r="F296" s="84" t="b">
        <v>0</v>
      </c>
      <c r="G296" s="84" t="b">
        <v>0</v>
      </c>
    </row>
    <row r="297" spans="1:7" ht="15">
      <c r="A297" s="84" t="s">
        <v>4297</v>
      </c>
      <c r="B297" s="84">
        <v>3</v>
      </c>
      <c r="C297" s="123">
        <v>0.0014897672308520232</v>
      </c>
      <c r="D297" s="84" t="s">
        <v>4609</v>
      </c>
      <c r="E297" s="84" t="b">
        <v>0</v>
      </c>
      <c r="F297" s="84" t="b">
        <v>0</v>
      </c>
      <c r="G297" s="84" t="b">
        <v>0</v>
      </c>
    </row>
    <row r="298" spans="1:7" ht="15">
      <c r="A298" s="84" t="s">
        <v>4298</v>
      </c>
      <c r="B298" s="84">
        <v>3</v>
      </c>
      <c r="C298" s="123">
        <v>0.0014897672308520232</v>
      </c>
      <c r="D298" s="84" t="s">
        <v>4609</v>
      </c>
      <c r="E298" s="84" t="b">
        <v>0</v>
      </c>
      <c r="F298" s="84" t="b">
        <v>0</v>
      </c>
      <c r="G298" s="84" t="b">
        <v>0</v>
      </c>
    </row>
    <row r="299" spans="1:7" ht="15">
      <c r="A299" s="84" t="s">
        <v>4299</v>
      </c>
      <c r="B299" s="84">
        <v>3</v>
      </c>
      <c r="C299" s="123">
        <v>0.0014897672308520232</v>
      </c>
      <c r="D299" s="84" t="s">
        <v>4609</v>
      </c>
      <c r="E299" s="84" t="b">
        <v>0</v>
      </c>
      <c r="F299" s="84" t="b">
        <v>0</v>
      </c>
      <c r="G299" s="84" t="b">
        <v>0</v>
      </c>
    </row>
    <row r="300" spans="1:7" ht="15">
      <c r="A300" s="84" t="s">
        <v>481</v>
      </c>
      <c r="B300" s="84">
        <v>3</v>
      </c>
      <c r="C300" s="123">
        <v>0.0014897672308520232</v>
      </c>
      <c r="D300" s="84" t="s">
        <v>4609</v>
      </c>
      <c r="E300" s="84" t="b">
        <v>0</v>
      </c>
      <c r="F300" s="84" t="b">
        <v>0</v>
      </c>
      <c r="G300" s="84" t="b">
        <v>0</v>
      </c>
    </row>
    <row r="301" spans="1:7" ht="15">
      <c r="A301" s="84" t="s">
        <v>4300</v>
      </c>
      <c r="B301" s="84">
        <v>3</v>
      </c>
      <c r="C301" s="123">
        <v>0.0014897672308520232</v>
      </c>
      <c r="D301" s="84" t="s">
        <v>4609</v>
      </c>
      <c r="E301" s="84" t="b">
        <v>0</v>
      </c>
      <c r="F301" s="84" t="b">
        <v>0</v>
      </c>
      <c r="G301" s="84" t="b">
        <v>0</v>
      </c>
    </row>
    <row r="302" spans="1:7" ht="15">
      <c r="A302" s="84" t="s">
        <v>4301</v>
      </c>
      <c r="B302" s="84">
        <v>3</v>
      </c>
      <c r="C302" s="123">
        <v>0.0016265902759613326</v>
      </c>
      <c r="D302" s="84" t="s">
        <v>4609</v>
      </c>
      <c r="E302" s="84" t="b">
        <v>0</v>
      </c>
      <c r="F302" s="84" t="b">
        <v>0</v>
      </c>
      <c r="G302" s="84" t="b">
        <v>0</v>
      </c>
    </row>
    <row r="303" spans="1:7" ht="15">
      <c r="A303" s="84" t="s">
        <v>4302</v>
      </c>
      <c r="B303" s="84">
        <v>3</v>
      </c>
      <c r="C303" s="123">
        <v>0.0014897672308520232</v>
      </c>
      <c r="D303" s="84" t="s">
        <v>4609</v>
      </c>
      <c r="E303" s="84" t="b">
        <v>0</v>
      </c>
      <c r="F303" s="84" t="b">
        <v>0</v>
      </c>
      <c r="G303" s="84" t="b">
        <v>0</v>
      </c>
    </row>
    <row r="304" spans="1:7" ht="15">
      <c r="A304" s="84" t="s">
        <v>4303</v>
      </c>
      <c r="B304" s="84">
        <v>3</v>
      </c>
      <c r="C304" s="123">
        <v>0.0014897672308520232</v>
      </c>
      <c r="D304" s="84" t="s">
        <v>4609</v>
      </c>
      <c r="E304" s="84" t="b">
        <v>1</v>
      </c>
      <c r="F304" s="84" t="b">
        <v>0</v>
      </c>
      <c r="G304" s="84" t="b">
        <v>0</v>
      </c>
    </row>
    <row r="305" spans="1:7" ht="15">
      <c r="A305" s="84" t="s">
        <v>4304</v>
      </c>
      <c r="B305" s="84">
        <v>3</v>
      </c>
      <c r="C305" s="123">
        <v>0.0014897672308520232</v>
      </c>
      <c r="D305" s="84" t="s">
        <v>4609</v>
      </c>
      <c r="E305" s="84" t="b">
        <v>0</v>
      </c>
      <c r="F305" s="84" t="b">
        <v>0</v>
      </c>
      <c r="G305" s="84" t="b">
        <v>0</v>
      </c>
    </row>
    <row r="306" spans="1:7" ht="15">
      <c r="A306" s="84" t="s">
        <v>4305</v>
      </c>
      <c r="B306" s="84">
        <v>3</v>
      </c>
      <c r="C306" s="123">
        <v>0.0014897672308520232</v>
      </c>
      <c r="D306" s="84" t="s">
        <v>4609</v>
      </c>
      <c r="E306" s="84" t="b">
        <v>0</v>
      </c>
      <c r="F306" s="84" t="b">
        <v>1</v>
      </c>
      <c r="G306" s="84" t="b">
        <v>0</v>
      </c>
    </row>
    <row r="307" spans="1:7" ht="15">
      <c r="A307" s="84" t="s">
        <v>4306</v>
      </c>
      <c r="B307" s="84">
        <v>3</v>
      </c>
      <c r="C307" s="123">
        <v>0.0014897672308520232</v>
      </c>
      <c r="D307" s="84" t="s">
        <v>4609</v>
      </c>
      <c r="E307" s="84" t="b">
        <v>1</v>
      </c>
      <c r="F307" s="84" t="b">
        <v>0</v>
      </c>
      <c r="G307" s="84" t="b">
        <v>0</v>
      </c>
    </row>
    <row r="308" spans="1:7" ht="15">
      <c r="A308" s="84" t="s">
        <v>4307</v>
      </c>
      <c r="B308" s="84">
        <v>3</v>
      </c>
      <c r="C308" s="123">
        <v>0.0014897672308520232</v>
      </c>
      <c r="D308" s="84" t="s">
        <v>4609</v>
      </c>
      <c r="E308" s="84" t="b">
        <v>0</v>
      </c>
      <c r="F308" s="84" t="b">
        <v>0</v>
      </c>
      <c r="G308" s="84" t="b">
        <v>0</v>
      </c>
    </row>
    <row r="309" spans="1:7" ht="15">
      <c r="A309" s="84" t="s">
        <v>4308</v>
      </c>
      <c r="B309" s="84">
        <v>3</v>
      </c>
      <c r="C309" s="123">
        <v>0.0014897672308520232</v>
      </c>
      <c r="D309" s="84" t="s">
        <v>4609</v>
      </c>
      <c r="E309" s="84" t="b">
        <v>0</v>
      </c>
      <c r="F309" s="84" t="b">
        <v>0</v>
      </c>
      <c r="G309" s="84" t="b">
        <v>0</v>
      </c>
    </row>
    <row r="310" spans="1:7" ht="15">
      <c r="A310" s="84" t="s">
        <v>4309</v>
      </c>
      <c r="B310" s="84">
        <v>3</v>
      </c>
      <c r="C310" s="123">
        <v>0.0014897672308520232</v>
      </c>
      <c r="D310" s="84" t="s">
        <v>4609</v>
      </c>
      <c r="E310" s="84" t="b">
        <v>1</v>
      </c>
      <c r="F310" s="84" t="b">
        <v>0</v>
      </c>
      <c r="G310" s="84" t="b">
        <v>0</v>
      </c>
    </row>
    <row r="311" spans="1:7" ht="15">
      <c r="A311" s="84" t="s">
        <v>4310</v>
      </c>
      <c r="B311" s="84">
        <v>3</v>
      </c>
      <c r="C311" s="123">
        <v>0.0014897672308520232</v>
      </c>
      <c r="D311" s="84" t="s">
        <v>4609</v>
      </c>
      <c r="E311" s="84" t="b">
        <v>0</v>
      </c>
      <c r="F311" s="84" t="b">
        <v>0</v>
      </c>
      <c r="G311" s="84" t="b">
        <v>0</v>
      </c>
    </row>
    <row r="312" spans="1:7" ht="15">
      <c r="A312" s="84" t="s">
        <v>4311</v>
      </c>
      <c r="B312" s="84">
        <v>3</v>
      </c>
      <c r="C312" s="123">
        <v>0.0014897672308520232</v>
      </c>
      <c r="D312" s="84" t="s">
        <v>4609</v>
      </c>
      <c r="E312" s="84" t="b">
        <v>0</v>
      </c>
      <c r="F312" s="84" t="b">
        <v>0</v>
      </c>
      <c r="G312" s="84" t="b">
        <v>0</v>
      </c>
    </row>
    <row r="313" spans="1:7" ht="15">
      <c r="A313" s="84" t="s">
        <v>4312</v>
      </c>
      <c r="B313" s="84">
        <v>3</v>
      </c>
      <c r="C313" s="123">
        <v>0.0014897672308520232</v>
      </c>
      <c r="D313" s="84" t="s">
        <v>4609</v>
      </c>
      <c r="E313" s="84" t="b">
        <v>0</v>
      </c>
      <c r="F313" s="84" t="b">
        <v>0</v>
      </c>
      <c r="G313" s="84" t="b">
        <v>0</v>
      </c>
    </row>
    <row r="314" spans="1:7" ht="15">
      <c r="A314" s="84" t="s">
        <v>4313</v>
      </c>
      <c r="B314" s="84">
        <v>3</v>
      </c>
      <c r="C314" s="123">
        <v>0.0014897672308520232</v>
      </c>
      <c r="D314" s="84" t="s">
        <v>4609</v>
      </c>
      <c r="E314" s="84" t="b">
        <v>0</v>
      </c>
      <c r="F314" s="84" t="b">
        <v>0</v>
      </c>
      <c r="G314" s="84" t="b">
        <v>0</v>
      </c>
    </row>
    <row r="315" spans="1:7" ht="15">
      <c r="A315" s="84" t="s">
        <v>4314</v>
      </c>
      <c r="B315" s="84">
        <v>3</v>
      </c>
      <c r="C315" s="123">
        <v>0.0014897672308520232</v>
      </c>
      <c r="D315" s="84" t="s">
        <v>4609</v>
      </c>
      <c r="E315" s="84" t="b">
        <v>0</v>
      </c>
      <c r="F315" s="84" t="b">
        <v>0</v>
      </c>
      <c r="G315" s="84" t="b">
        <v>0</v>
      </c>
    </row>
    <row r="316" spans="1:7" ht="15">
      <c r="A316" s="84" t="s">
        <v>4315</v>
      </c>
      <c r="B316" s="84">
        <v>3</v>
      </c>
      <c r="C316" s="123">
        <v>0.0014897672308520232</v>
      </c>
      <c r="D316" s="84" t="s">
        <v>4609</v>
      </c>
      <c r="E316" s="84" t="b">
        <v>0</v>
      </c>
      <c r="F316" s="84" t="b">
        <v>0</v>
      </c>
      <c r="G316" s="84" t="b">
        <v>0</v>
      </c>
    </row>
    <row r="317" spans="1:7" ht="15">
      <c r="A317" s="84" t="s">
        <v>4316</v>
      </c>
      <c r="B317" s="84">
        <v>3</v>
      </c>
      <c r="C317" s="123">
        <v>0.0014897672308520232</v>
      </c>
      <c r="D317" s="84" t="s">
        <v>4609</v>
      </c>
      <c r="E317" s="84" t="b">
        <v>0</v>
      </c>
      <c r="F317" s="84" t="b">
        <v>0</v>
      </c>
      <c r="G317" s="84" t="b">
        <v>0</v>
      </c>
    </row>
    <row r="318" spans="1:7" ht="15">
      <c r="A318" s="84" t="s">
        <v>4317</v>
      </c>
      <c r="B318" s="84">
        <v>3</v>
      </c>
      <c r="C318" s="123">
        <v>0.0014897672308520232</v>
      </c>
      <c r="D318" s="84" t="s">
        <v>4609</v>
      </c>
      <c r="E318" s="84" t="b">
        <v>0</v>
      </c>
      <c r="F318" s="84" t="b">
        <v>0</v>
      </c>
      <c r="G318" s="84" t="b">
        <v>0</v>
      </c>
    </row>
    <row r="319" spans="1:7" ht="15">
      <c r="A319" s="84" t="s">
        <v>4318</v>
      </c>
      <c r="B319" s="84">
        <v>3</v>
      </c>
      <c r="C319" s="123">
        <v>0.0014897672308520232</v>
      </c>
      <c r="D319" s="84" t="s">
        <v>4609</v>
      </c>
      <c r="E319" s="84" t="b">
        <v>0</v>
      </c>
      <c r="F319" s="84" t="b">
        <v>0</v>
      </c>
      <c r="G319" s="84" t="b">
        <v>0</v>
      </c>
    </row>
    <row r="320" spans="1:7" ht="15">
      <c r="A320" s="84" t="s">
        <v>4319</v>
      </c>
      <c r="B320" s="84">
        <v>3</v>
      </c>
      <c r="C320" s="123">
        <v>0.0014897672308520232</v>
      </c>
      <c r="D320" s="84" t="s">
        <v>4609</v>
      </c>
      <c r="E320" s="84" t="b">
        <v>1</v>
      </c>
      <c r="F320" s="84" t="b">
        <v>0</v>
      </c>
      <c r="G320" s="84" t="b">
        <v>0</v>
      </c>
    </row>
    <row r="321" spans="1:7" ht="15">
      <c r="A321" s="84" t="s">
        <v>350</v>
      </c>
      <c r="B321" s="84">
        <v>3</v>
      </c>
      <c r="C321" s="123">
        <v>0.0014897672308520232</v>
      </c>
      <c r="D321" s="84" t="s">
        <v>4609</v>
      </c>
      <c r="E321" s="84" t="b">
        <v>0</v>
      </c>
      <c r="F321" s="84" t="b">
        <v>0</v>
      </c>
      <c r="G321" s="84" t="b">
        <v>0</v>
      </c>
    </row>
    <row r="322" spans="1:7" ht="15">
      <c r="A322" s="84" t="s">
        <v>4320</v>
      </c>
      <c r="B322" s="84">
        <v>3</v>
      </c>
      <c r="C322" s="123">
        <v>0.0014897672308520232</v>
      </c>
      <c r="D322" s="84" t="s">
        <v>4609</v>
      </c>
      <c r="E322" s="84" t="b">
        <v>0</v>
      </c>
      <c r="F322" s="84" t="b">
        <v>0</v>
      </c>
      <c r="G322" s="84" t="b">
        <v>0</v>
      </c>
    </row>
    <row r="323" spans="1:7" ht="15">
      <c r="A323" s="84" t="s">
        <v>4321</v>
      </c>
      <c r="B323" s="84">
        <v>3</v>
      </c>
      <c r="C323" s="123">
        <v>0.0014897672308520232</v>
      </c>
      <c r="D323" s="84" t="s">
        <v>4609</v>
      </c>
      <c r="E323" s="84" t="b">
        <v>1</v>
      </c>
      <c r="F323" s="84" t="b">
        <v>0</v>
      </c>
      <c r="G323" s="84" t="b">
        <v>0</v>
      </c>
    </row>
    <row r="324" spans="1:7" ht="15">
      <c r="A324" s="84" t="s">
        <v>4322</v>
      </c>
      <c r="B324" s="84">
        <v>3</v>
      </c>
      <c r="C324" s="123">
        <v>0.0014897672308520232</v>
      </c>
      <c r="D324" s="84" t="s">
        <v>4609</v>
      </c>
      <c r="E324" s="84" t="b">
        <v>1</v>
      </c>
      <c r="F324" s="84" t="b">
        <v>0</v>
      </c>
      <c r="G324" s="84" t="b">
        <v>0</v>
      </c>
    </row>
    <row r="325" spans="1:7" ht="15">
      <c r="A325" s="84" t="s">
        <v>4323</v>
      </c>
      <c r="B325" s="84">
        <v>3</v>
      </c>
      <c r="C325" s="123">
        <v>0.0014897672308520232</v>
      </c>
      <c r="D325" s="84" t="s">
        <v>4609</v>
      </c>
      <c r="E325" s="84" t="b">
        <v>0</v>
      </c>
      <c r="F325" s="84" t="b">
        <v>0</v>
      </c>
      <c r="G325" s="84" t="b">
        <v>0</v>
      </c>
    </row>
    <row r="326" spans="1:7" ht="15">
      <c r="A326" s="84" t="s">
        <v>4324</v>
      </c>
      <c r="B326" s="84">
        <v>3</v>
      </c>
      <c r="C326" s="123">
        <v>0.0014897672308520232</v>
      </c>
      <c r="D326" s="84" t="s">
        <v>4609</v>
      </c>
      <c r="E326" s="84" t="b">
        <v>0</v>
      </c>
      <c r="F326" s="84" t="b">
        <v>0</v>
      </c>
      <c r="G326" s="84" t="b">
        <v>0</v>
      </c>
    </row>
    <row r="327" spans="1:7" ht="15">
      <c r="A327" s="84" t="s">
        <v>460</v>
      </c>
      <c r="B327" s="84">
        <v>3</v>
      </c>
      <c r="C327" s="123">
        <v>0.0014897672308520232</v>
      </c>
      <c r="D327" s="84" t="s">
        <v>4609</v>
      </c>
      <c r="E327" s="84" t="b">
        <v>0</v>
      </c>
      <c r="F327" s="84" t="b">
        <v>0</v>
      </c>
      <c r="G327" s="84" t="b">
        <v>0</v>
      </c>
    </row>
    <row r="328" spans="1:7" ht="15">
      <c r="A328" s="84" t="s">
        <v>461</v>
      </c>
      <c r="B328" s="84">
        <v>3</v>
      </c>
      <c r="C328" s="123">
        <v>0.0014897672308520232</v>
      </c>
      <c r="D328" s="84" t="s">
        <v>4609</v>
      </c>
      <c r="E328" s="84" t="b">
        <v>0</v>
      </c>
      <c r="F328" s="84" t="b">
        <v>0</v>
      </c>
      <c r="G328" s="84" t="b">
        <v>0</v>
      </c>
    </row>
    <row r="329" spans="1:7" ht="15">
      <c r="A329" s="84" t="s">
        <v>463</v>
      </c>
      <c r="B329" s="84">
        <v>3</v>
      </c>
      <c r="C329" s="123">
        <v>0.0014897672308520232</v>
      </c>
      <c r="D329" s="84" t="s">
        <v>4609</v>
      </c>
      <c r="E329" s="84" t="b">
        <v>0</v>
      </c>
      <c r="F329" s="84" t="b">
        <v>0</v>
      </c>
      <c r="G329" s="84" t="b">
        <v>0</v>
      </c>
    </row>
    <row r="330" spans="1:7" ht="15">
      <c r="A330" s="84" t="s">
        <v>462</v>
      </c>
      <c r="B330" s="84">
        <v>3</v>
      </c>
      <c r="C330" s="123">
        <v>0.0014897672308520232</v>
      </c>
      <c r="D330" s="84" t="s">
        <v>4609</v>
      </c>
      <c r="E330" s="84" t="b">
        <v>0</v>
      </c>
      <c r="F330" s="84" t="b">
        <v>0</v>
      </c>
      <c r="G330" s="84" t="b">
        <v>0</v>
      </c>
    </row>
    <row r="331" spans="1:7" ht="15">
      <c r="A331" s="84" t="s">
        <v>4325</v>
      </c>
      <c r="B331" s="84">
        <v>3</v>
      </c>
      <c r="C331" s="123">
        <v>0.0014897672308520232</v>
      </c>
      <c r="D331" s="84" t="s">
        <v>4609</v>
      </c>
      <c r="E331" s="84" t="b">
        <v>0</v>
      </c>
      <c r="F331" s="84" t="b">
        <v>0</v>
      </c>
      <c r="G331" s="84" t="b">
        <v>0</v>
      </c>
    </row>
    <row r="332" spans="1:7" ht="15">
      <c r="A332" s="84" t="s">
        <v>4326</v>
      </c>
      <c r="B332" s="84">
        <v>3</v>
      </c>
      <c r="C332" s="123">
        <v>0.0014897672308520232</v>
      </c>
      <c r="D332" s="84" t="s">
        <v>4609</v>
      </c>
      <c r="E332" s="84" t="b">
        <v>0</v>
      </c>
      <c r="F332" s="84" t="b">
        <v>0</v>
      </c>
      <c r="G332" s="84" t="b">
        <v>0</v>
      </c>
    </row>
    <row r="333" spans="1:7" ht="15">
      <c r="A333" s="84" t="s">
        <v>4327</v>
      </c>
      <c r="B333" s="84">
        <v>3</v>
      </c>
      <c r="C333" s="123">
        <v>0.0014897672308520232</v>
      </c>
      <c r="D333" s="84" t="s">
        <v>4609</v>
      </c>
      <c r="E333" s="84" t="b">
        <v>0</v>
      </c>
      <c r="F333" s="84" t="b">
        <v>0</v>
      </c>
      <c r="G333" s="84" t="b">
        <v>0</v>
      </c>
    </row>
    <row r="334" spans="1:7" ht="15">
      <c r="A334" s="84" t="s">
        <v>4328</v>
      </c>
      <c r="B334" s="84">
        <v>3</v>
      </c>
      <c r="C334" s="123">
        <v>0.0014897672308520232</v>
      </c>
      <c r="D334" s="84" t="s">
        <v>4609</v>
      </c>
      <c r="E334" s="84" t="b">
        <v>0</v>
      </c>
      <c r="F334" s="84" t="b">
        <v>0</v>
      </c>
      <c r="G334" s="84" t="b">
        <v>0</v>
      </c>
    </row>
    <row r="335" spans="1:7" ht="15">
      <c r="A335" s="84" t="s">
        <v>4329</v>
      </c>
      <c r="B335" s="84">
        <v>3</v>
      </c>
      <c r="C335" s="123">
        <v>0.0014897672308520232</v>
      </c>
      <c r="D335" s="84" t="s">
        <v>4609</v>
      </c>
      <c r="E335" s="84" t="b">
        <v>0</v>
      </c>
      <c r="F335" s="84" t="b">
        <v>0</v>
      </c>
      <c r="G335" s="84" t="b">
        <v>0</v>
      </c>
    </row>
    <row r="336" spans="1:7" ht="15">
      <c r="A336" s="84" t="s">
        <v>4330</v>
      </c>
      <c r="B336" s="84">
        <v>3</v>
      </c>
      <c r="C336" s="123">
        <v>0.0014897672308520232</v>
      </c>
      <c r="D336" s="84" t="s">
        <v>4609</v>
      </c>
      <c r="E336" s="84" t="b">
        <v>0</v>
      </c>
      <c r="F336" s="84" t="b">
        <v>0</v>
      </c>
      <c r="G336" s="84" t="b">
        <v>0</v>
      </c>
    </row>
    <row r="337" spans="1:7" ht="15">
      <c r="A337" s="84" t="s">
        <v>4331</v>
      </c>
      <c r="B337" s="84">
        <v>3</v>
      </c>
      <c r="C337" s="123">
        <v>0.0014897672308520232</v>
      </c>
      <c r="D337" s="84" t="s">
        <v>4609</v>
      </c>
      <c r="E337" s="84" t="b">
        <v>0</v>
      </c>
      <c r="F337" s="84" t="b">
        <v>0</v>
      </c>
      <c r="G337" s="84" t="b">
        <v>0</v>
      </c>
    </row>
    <row r="338" spans="1:7" ht="15">
      <c r="A338" s="84" t="s">
        <v>4332</v>
      </c>
      <c r="B338" s="84">
        <v>3</v>
      </c>
      <c r="C338" s="123">
        <v>0.0014897672308520232</v>
      </c>
      <c r="D338" s="84" t="s">
        <v>4609</v>
      </c>
      <c r="E338" s="84" t="b">
        <v>0</v>
      </c>
      <c r="F338" s="84" t="b">
        <v>0</v>
      </c>
      <c r="G338" s="84" t="b">
        <v>0</v>
      </c>
    </row>
    <row r="339" spans="1:7" ht="15">
      <c r="A339" s="84" t="s">
        <v>4333</v>
      </c>
      <c r="B339" s="84">
        <v>3</v>
      </c>
      <c r="C339" s="123">
        <v>0.0016265902759613326</v>
      </c>
      <c r="D339" s="84" t="s">
        <v>4609</v>
      </c>
      <c r="E339" s="84" t="b">
        <v>0</v>
      </c>
      <c r="F339" s="84" t="b">
        <v>0</v>
      </c>
      <c r="G339" s="84" t="b">
        <v>0</v>
      </c>
    </row>
    <row r="340" spans="1:7" ht="15">
      <c r="A340" s="84" t="s">
        <v>4334</v>
      </c>
      <c r="B340" s="84">
        <v>3</v>
      </c>
      <c r="C340" s="123">
        <v>0.0016265902759613326</v>
      </c>
      <c r="D340" s="84" t="s">
        <v>4609</v>
      </c>
      <c r="E340" s="84" t="b">
        <v>0</v>
      </c>
      <c r="F340" s="84" t="b">
        <v>0</v>
      </c>
      <c r="G340" s="84" t="b">
        <v>0</v>
      </c>
    </row>
    <row r="341" spans="1:7" ht="15">
      <c r="A341" s="84" t="s">
        <v>4335</v>
      </c>
      <c r="B341" s="84">
        <v>3</v>
      </c>
      <c r="C341" s="123">
        <v>0.0014897672308520232</v>
      </c>
      <c r="D341" s="84" t="s">
        <v>4609</v>
      </c>
      <c r="E341" s="84" t="b">
        <v>0</v>
      </c>
      <c r="F341" s="84" t="b">
        <v>0</v>
      </c>
      <c r="G341" s="84" t="b">
        <v>0</v>
      </c>
    </row>
    <row r="342" spans="1:7" ht="15">
      <c r="A342" s="84" t="s">
        <v>4336</v>
      </c>
      <c r="B342" s="84">
        <v>3</v>
      </c>
      <c r="C342" s="123">
        <v>0.0014897672308520232</v>
      </c>
      <c r="D342" s="84" t="s">
        <v>4609</v>
      </c>
      <c r="E342" s="84" t="b">
        <v>0</v>
      </c>
      <c r="F342" s="84" t="b">
        <v>0</v>
      </c>
      <c r="G342" s="84" t="b">
        <v>0</v>
      </c>
    </row>
    <row r="343" spans="1:7" ht="15">
      <c r="A343" s="84" t="s">
        <v>4337</v>
      </c>
      <c r="B343" s="84">
        <v>3</v>
      </c>
      <c r="C343" s="123">
        <v>0.0014897672308520232</v>
      </c>
      <c r="D343" s="84" t="s">
        <v>4609</v>
      </c>
      <c r="E343" s="84" t="b">
        <v>0</v>
      </c>
      <c r="F343" s="84" t="b">
        <v>0</v>
      </c>
      <c r="G343" s="84" t="b">
        <v>0</v>
      </c>
    </row>
    <row r="344" spans="1:7" ht="15">
      <c r="A344" s="84" t="s">
        <v>4338</v>
      </c>
      <c r="B344" s="84">
        <v>3</v>
      </c>
      <c r="C344" s="123">
        <v>0.0014897672308520232</v>
      </c>
      <c r="D344" s="84" t="s">
        <v>4609</v>
      </c>
      <c r="E344" s="84" t="b">
        <v>0</v>
      </c>
      <c r="F344" s="84" t="b">
        <v>0</v>
      </c>
      <c r="G344" s="84" t="b">
        <v>0</v>
      </c>
    </row>
    <row r="345" spans="1:7" ht="15">
      <c r="A345" s="84" t="s">
        <v>317</v>
      </c>
      <c r="B345" s="84">
        <v>3</v>
      </c>
      <c r="C345" s="123">
        <v>0.0014897672308520232</v>
      </c>
      <c r="D345" s="84" t="s">
        <v>4609</v>
      </c>
      <c r="E345" s="84" t="b">
        <v>0</v>
      </c>
      <c r="F345" s="84" t="b">
        <v>0</v>
      </c>
      <c r="G345" s="84" t="b">
        <v>0</v>
      </c>
    </row>
    <row r="346" spans="1:7" ht="15">
      <c r="A346" s="84" t="s">
        <v>4339</v>
      </c>
      <c r="B346" s="84">
        <v>3</v>
      </c>
      <c r="C346" s="123">
        <v>0.0014897672308520232</v>
      </c>
      <c r="D346" s="84" t="s">
        <v>4609</v>
      </c>
      <c r="E346" s="84" t="b">
        <v>0</v>
      </c>
      <c r="F346" s="84" t="b">
        <v>0</v>
      </c>
      <c r="G346" s="84" t="b">
        <v>0</v>
      </c>
    </row>
    <row r="347" spans="1:7" ht="15">
      <c r="A347" s="84" t="s">
        <v>4340</v>
      </c>
      <c r="B347" s="84">
        <v>3</v>
      </c>
      <c r="C347" s="123">
        <v>0.0014897672308520232</v>
      </c>
      <c r="D347" s="84" t="s">
        <v>4609</v>
      </c>
      <c r="E347" s="84" t="b">
        <v>0</v>
      </c>
      <c r="F347" s="84" t="b">
        <v>0</v>
      </c>
      <c r="G347" s="84" t="b">
        <v>0</v>
      </c>
    </row>
    <row r="348" spans="1:7" ht="15">
      <c r="A348" s="84" t="s">
        <v>4341</v>
      </c>
      <c r="B348" s="84">
        <v>3</v>
      </c>
      <c r="C348" s="123">
        <v>0.0014897672308520232</v>
      </c>
      <c r="D348" s="84" t="s">
        <v>4609</v>
      </c>
      <c r="E348" s="84" t="b">
        <v>0</v>
      </c>
      <c r="F348" s="84" t="b">
        <v>0</v>
      </c>
      <c r="G348" s="84" t="b">
        <v>0</v>
      </c>
    </row>
    <row r="349" spans="1:7" ht="15">
      <c r="A349" s="84" t="s">
        <v>4342</v>
      </c>
      <c r="B349" s="84">
        <v>3</v>
      </c>
      <c r="C349" s="123">
        <v>0.0014897672308520232</v>
      </c>
      <c r="D349" s="84" t="s">
        <v>4609</v>
      </c>
      <c r="E349" s="84" t="b">
        <v>0</v>
      </c>
      <c r="F349" s="84" t="b">
        <v>0</v>
      </c>
      <c r="G349" s="84" t="b">
        <v>0</v>
      </c>
    </row>
    <row r="350" spans="1:7" ht="15">
      <c r="A350" s="84" t="s">
        <v>4343</v>
      </c>
      <c r="B350" s="84">
        <v>3</v>
      </c>
      <c r="C350" s="123">
        <v>0.0014897672308520232</v>
      </c>
      <c r="D350" s="84" t="s">
        <v>4609</v>
      </c>
      <c r="E350" s="84" t="b">
        <v>0</v>
      </c>
      <c r="F350" s="84" t="b">
        <v>0</v>
      </c>
      <c r="G350" s="84" t="b">
        <v>0</v>
      </c>
    </row>
    <row r="351" spans="1:7" ht="15">
      <c r="A351" s="84" t="s">
        <v>4344</v>
      </c>
      <c r="B351" s="84">
        <v>3</v>
      </c>
      <c r="C351" s="123">
        <v>0.0014897672308520232</v>
      </c>
      <c r="D351" s="84" t="s">
        <v>4609</v>
      </c>
      <c r="E351" s="84" t="b">
        <v>0</v>
      </c>
      <c r="F351" s="84" t="b">
        <v>0</v>
      </c>
      <c r="G351" s="84" t="b">
        <v>0</v>
      </c>
    </row>
    <row r="352" spans="1:7" ht="15">
      <c r="A352" s="84" t="s">
        <v>4345</v>
      </c>
      <c r="B352" s="84">
        <v>3</v>
      </c>
      <c r="C352" s="123">
        <v>0.0014897672308520232</v>
      </c>
      <c r="D352" s="84" t="s">
        <v>4609</v>
      </c>
      <c r="E352" s="84" t="b">
        <v>0</v>
      </c>
      <c r="F352" s="84" t="b">
        <v>0</v>
      </c>
      <c r="G352" s="84" t="b">
        <v>0</v>
      </c>
    </row>
    <row r="353" spans="1:7" ht="15">
      <c r="A353" s="84" t="s">
        <v>4346</v>
      </c>
      <c r="B353" s="84">
        <v>3</v>
      </c>
      <c r="C353" s="123">
        <v>0.0014897672308520232</v>
      </c>
      <c r="D353" s="84" t="s">
        <v>4609</v>
      </c>
      <c r="E353" s="84" t="b">
        <v>0</v>
      </c>
      <c r="F353" s="84" t="b">
        <v>0</v>
      </c>
      <c r="G353" s="84" t="b">
        <v>0</v>
      </c>
    </row>
    <row r="354" spans="1:7" ht="15">
      <c r="A354" s="84" t="s">
        <v>4347</v>
      </c>
      <c r="B354" s="84">
        <v>3</v>
      </c>
      <c r="C354" s="123">
        <v>0.0014897672308520232</v>
      </c>
      <c r="D354" s="84" t="s">
        <v>4609</v>
      </c>
      <c r="E354" s="84" t="b">
        <v>0</v>
      </c>
      <c r="F354" s="84" t="b">
        <v>0</v>
      </c>
      <c r="G354" s="84" t="b">
        <v>0</v>
      </c>
    </row>
    <row r="355" spans="1:7" ht="15">
      <c r="A355" s="84" t="s">
        <v>4348</v>
      </c>
      <c r="B355" s="84">
        <v>3</v>
      </c>
      <c r="C355" s="123">
        <v>0.0014897672308520232</v>
      </c>
      <c r="D355" s="84" t="s">
        <v>4609</v>
      </c>
      <c r="E355" s="84" t="b">
        <v>0</v>
      </c>
      <c r="F355" s="84" t="b">
        <v>0</v>
      </c>
      <c r="G355" s="84" t="b">
        <v>0</v>
      </c>
    </row>
    <row r="356" spans="1:7" ht="15">
      <c r="A356" s="84" t="s">
        <v>364</v>
      </c>
      <c r="B356" s="84">
        <v>3</v>
      </c>
      <c r="C356" s="123">
        <v>0.0014897672308520232</v>
      </c>
      <c r="D356" s="84" t="s">
        <v>4609</v>
      </c>
      <c r="E356" s="84" t="b">
        <v>0</v>
      </c>
      <c r="F356" s="84" t="b">
        <v>0</v>
      </c>
      <c r="G356" s="84" t="b">
        <v>0</v>
      </c>
    </row>
    <row r="357" spans="1:7" ht="15">
      <c r="A357" s="84" t="s">
        <v>4349</v>
      </c>
      <c r="B357" s="84">
        <v>3</v>
      </c>
      <c r="C357" s="123">
        <v>0.0014897672308520232</v>
      </c>
      <c r="D357" s="84" t="s">
        <v>4609</v>
      </c>
      <c r="E357" s="84" t="b">
        <v>0</v>
      </c>
      <c r="F357" s="84" t="b">
        <v>0</v>
      </c>
      <c r="G357" s="84" t="b">
        <v>0</v>
      </c>
    </row>
    <row r="358" spans="1:7" ht="15">
      <c r="A358" s="84" t="s">
        <v>3568</v>
      </c>
      <c r="B358" s="84">
        <v>3</v>
      </c>
      <c r="C358" s="123">
        <v>0.0014897672308520232</v>
      </c>
      <c r="D358" s="84" t="s">
        <v>4609</v>
      </c>
      <c r="E358" s="84" t="b">
        <v>0</v>
      </c>
      <c r="F358" s="84" t="b">
        <v>0</v>
      </c>
      <c r="G358" s="84" t="b">
        <v>0</v>
      </c>
    </row>
    <row r="359" spans="1:7" ht="15">
      <c r="A359" s="84" t="s">
        <v>4350</v>
      </c>
      <c r="B359" s="84">
        <v>3</v>
      </c>
      <c r="C359" s="123">
        <v>0.0014897672308520232</v>
      </c>
      <c r="D359" s="84" t="s">
        <v>4609</v>
      </c>
      <c r="E359" s="84" t="b">
        <v>0</v>
      </c>
      <c r="F359" s="84" t="b">
        <v>0</v>
      </c>
      <c r="G359" s="84" t="b">
        <v>0</v>
      </c>
    </row>
    <row r="360" spans="1:7" ht="15">
      <c r="A360" s="84" t="s">
        <v>4351</v>
      </c>
      <c r="B360" s="84">
        <v>3</v>
      </c>
      <c r="C360" s="123">
        <v>0.0014897672308520232</v>
      </c>
      <c r="D360" s="84" t="s">
        <v>4609</v>
      </c>
      <c r="E360" s="84" t="b">
        <v>0</v>
      </c>
      <c r="F360" s="84" t="b">
        <v>0</v>
      </c>
      <c r="G360" s="84" t="b">
        <v>0</v>
      </c>
    </row>
    <row r="361" spans="1:7" ht="15">
      <c r="A361" s="84" t="s">
        <v>4352</v>
      </c>
      <c r="B361" s="84">
        <v>3</v>
      </c>
      <c r="C361" s="123">
        <v>0.0014897672308520232</v>
      </c>
      <c r="D361" s="84" t="s">
        <v>4609</v>
      </c>
      <c r="E361" s="84" t="b">
        <v>1</v>
      </c>
      <c r="F361" s="84" t="b">
        <v>0</v>
      </c>
      <c r="G361" s="84" t="b">
        <v>0</v>
      </c>
    </row>
    <row r="362" spans="1:7" ht="15">
      <c r="A362" s="84" t="s">
        <v>4353</v>
      </c>
      <c r="B362" s="84">
        <v>3</v>
      </c>
      <c r="C362" s="123">
        <v>0.0014897672308520232</v>
      </c>
      <c r="D362" s="84" t="s">
        <v>4609</v>
      </c>
      <c r="E362" s="84" t="b">
        <v>0</v>
      </c>
      <c r="F362" s="84" t="b">
        <v>0</v>
      </c>
      <c r="G362" s="84" t="b">
        <v>0</v>
      </c>
    </row>
    <row r="363" spans="1:7" ht="15">
      <c r="A363" s="84" t="s">
        <v>4354</v>
      </c>
      <c r="B363" s="84">
        <v>3</v>
      </c>
      <c r="C363" s="123">
        <v>0.0014897672308520232</v>
      </c>
      <c r="D363" s="84" t="s">
        <v>4609</v>
      </c>
      <c r="E363" s="84" t="b">
        <v>0</v>
      </c>
      <c r="F363" s="84" t="b">
        <v>0</v>
      </c>
      <c r="G363" s="84" t="b">
        <v>0</v>
      </c>
    </row>
    <row r="364" spans="1:7" ht="15">
      <c r="A364" s="84" t="s">
        <v>298</v>
      </c>
      <c r="B364" s="84">
        <v>3</v>
      </c>
      <c r="C364" s="123">
        <v>0.0014897672308520232</v>
      </c>
      <c r="D364" s="84" t="s">
        <v>4609</v>
      </c>
      <c r="E364" s="84" t="b">
        <v>0</v>
      </c>
      <c r="F364" s="84" t="b">
        <v>0</v>
      </c>
      <c r="G364" s="84" t="b">
        <v>0</v>
      </c>
    </row>
    <row r="365" spans="1:7" ht="15">
      <c r="A365" s="84" t="s">
        <v>296</v>
      </c>
      <c r="B365" s="84">
        <v>3</v>
      </c>
      <c r="C365" s="123">
        <v>0.0014897672308520232</v>
      </c>
      <c r="D365" s="84" t="s">
        <v>4609</v>
      </c>
      <c r="E365" s="84" t="b">
        <v>0</v>
      </c>
      <c r="F365" s="84" t="b">
        <v>0</v>
      </c>
      <c r="G365" s="84" t="b">
        <v>0</v>
      </c>
    </row>
    <row r="366" spans="1:7" ht="15">
      <c r="A366" s="84" t="s">
        <v>289</v>
      </c>
      <c r="B366" s="84">
        <v>3</v>
      </c>
      <c r="C366" s="123">
        <v>0.0014897672308520232</v>
      </c>
      <c r="D366" s="84" t="s">
        <v>4609</v>
      </c>
      <c r="E366" s="84" t="b">
        <v>0</v>
      </c>
      <c r="F366" s="84" t="b">
        <v>0</v>
      </c>
      <c r="G366" s="84" t="b">
        <v>0</v>
      </c>
    </row>
    <row r="367" spans="1:7" ht="15">
      <c r="A367" s="84" t="s">
        <v>760</v>
      </c>
      <c r="B367" s="84">
        <v>3</v>
      </c>
      <c r="C367" s="123">
        <v>0.0014897672308520232</v>
      </c>
      <c r="D367" s="84" t="s">
        <v>4609</v>
      </c>
      <c r="E367" s="84" t="b">
        <v>0</v>
      </c>
      <c r="F367" s="84" t="b">
        <v>0</v>
      </c>
      <c r="G367" s="84" t="b">
        <v>0</v>
      </c>
    </row>
    <row r="368" spans="1:7" ht="15">
      <c r="A368" s="84" t="s">
        <v>784</v>
      </c>
      <c r="B368" s="84">
        <v>3</v>
      </c>
      <c r="C368" s="123">
        <v>0.0014897672308520232</v>
      </c>
      <c r="D368" s="84" t="s">
        <v>4609</v>
      </c>
      <c r="E368" s="84" t="b">
        <v>0</v>
      </c>
      <c r="F368" s="84" t="b">
        <v>0</v>
      </c>
      <c r="G368" s="84" t="b">
        <v>0</v>
      </c>
    </row>
    <row r="369" spans="1:7" ht="15">
      <c r="A369" s="84" t="s">
        <v>269</v>
      </c>
      <c r="B369" s="84">
        <v>3</v>
      </c>
      <c r="C369" s="123">
        <v>0.0014897672308520232</v>
      </c>
      <c r="D369" s="84" t="s">
        <v>4609</v>
      </c>
      <c r="E369" s="84" t="b">
        <v>0</v>
      </c>
      <c r="F369" s="84" t="b">
        <v>0</v>
      </c>
      <c r="G369" s="84" t="b">
        <v>0</v>
      </c>
    </row>
    <row r="370" spans="1:7" ht="15">
      <c r="A370" s="84" t="s">
        <v>4355</v>
      </c>
      <c r="B370" s="84">
        <v>3</v>
      </c>
      <c r="C370" s="123">
        <v>0.0014897672308520232</v>
      </c>
      <c r="D370" s="84" t="s">
        <v>4609</v>
      </c>
      <c r="E370" s="84" t="b">
        <v>0</v>
      </c>
      <c r="F370" s="84" t="b">
        <v>0</v>
      </c>
      <c r="G370" s="84" t="b">
        <v>0</v>
      </c>
    </row>
    <row r="371" spans="1:7" ht="15">
      <c r="A371" s="84" t="s">
        <v>4356</v>
      </c>
      <c r="B371" s="84">
        <v>3</v>
      </c>
      <c r="C371" s="123">
        <v>0.0014897672308520232</v>
      </c>
      <c r="D371" s="84" t="s">
        <v>4609</v>
      </c>
      <c r="E371" s="84" t="b">
        <v>0</v>
      </c>
      <c r="F371" s="84" t="b">
        <v>0</v>
      </c>
      <c r="G371" s="84" t="b">
        <v>0</v>
      </c>
    </row>
    <row r="372" spans="1:7" ht="15">
      <c r="A372" s="84" t="s">
        <v>4357</v>
      </c>
      <c r="B372" s="84">
        <v>3</v>
      </c>
      <c r="C372" s="123">
        <v>0.0014897672308520232</v>
      </c>
      <c r="D372" s="84" t="s">
        <v>4609</v>
      </c>
      <c r="E372" s="84" t="b">
        <v>0</v>
      </c>
      <c r="F372" s="84" t="b">
        <v>0</v>
      </c>
      <c r="G372" s="84" t="b">
        <v>0</v>
      </c>
    </row>
    <row r="373" spans="1:7" ht="15">
      <c r="A373" s="84" t="s">
        <v>4358</v>
      </c>
      <c r="B373" s="84">
        <v>3</v>
      </c>
      <c r="C373" s="123">
        <v>0.0014897672308520232</v>
      </c>
      <c r="D373" s="84" t="s">
        <v>4609</v>
      </c>
      <c r="E373" s="84" t="b">
        <v>0</v>
      </c>
      <c r="F373" s="84" t="b">
        <v>0</v>
      </c>
      <c r="G373" s="84" t="b">
        <v>0</v>
      </c>
    </row>
    <row r="374" spans="1:7" ht="15">
      <c r="A374" s="84" t="s">
        <v>4359</v>
      </c>
      <c r="B374" s="84">
        <v>3</v>
      </c>
      <c r="C374" s="123">
        <v>0.0014897672308520232</v>
      </c>
      <c r="D374" s="84" t="s">
        <v>4609</v>
      </c>
      <c r="E374" s="84" t="b">
        <v>0</v>
      </c>
      <c r="F374" s="84" t="b">
        <v>0</v>
      </c>
      <c r="G374" s="84" t="b">
        <v>0</v>
      </c>
    </row>
    <row r="375" spans="1:7" ht="15">
      <c r="A375" s="84" t="s">
        <v>4360</v>
      </c>
      <c r="B375" s="84">
        <v>3</v>
      </c>
      <c r="C375" s="123">
        <v>0.0014897672308520232</v>
      </c>
      <c r="D375" s="84" t="s">
        <v>4609</v>
      </c>
      <c r="E375" s="84" t="b">
        <v>0</v>
      </c>
      <c r="F375" s="84" t="b">
        <v>0</v>
      </c>
      <c r="G375" s="84" t="b">
        <v>0</v>
      </c>
    </row>
    <row r="376" spans="1:7" ht="15">
      <c r="A376" s="84" t="s">
        <v>4361</v>
      </c>
      <c r="B376" s="84">
        <v>3</v>
      </c>
      <c r="C376" s="123">
        <v>0.0014897672308520232</v>
      </c>
      <c r="D376" s="84" t="s">
        <v>4609</v>
      </c>
      <c r="E376" s="84" t="b">
        <v>0</v>
      </c>
      <c r="F376" s="84" t="b">
        <v>0</v>
      </c>
      <c r="G376" s="84" t="b">
        <v>0</v>
      </c>
    </row>
    <row r="377" spans="1:7" ht="15">
      <c r="A377" s="84" t="s">
        <v>4362</v>
      </c>
      <c r="B377" s="84">
        <v>3</v>
      </c>
      <c r="C377" s="123">
        <v>0.0014897672308520232</v>
      </c>
      <c r="D377" s="84" t="s">
        <v>4609</v>
      </c>
      <c r="E377" s="84" t="b">
        <v>0</v>
      </c>
      <c r="F377" s="84" t="b">
        <v>0</v>
      </c>
      <c r="G377" s="84" t="b">
        <v>0</v>
      </c>
    </row>
    <row r="378" spans="1:7" ht="15">
      <c r="A378" s="84" t="s">
        <v>4363</v>
      </c>
      <c r="B378" s="84">
        <v>3</v>
      </c>
      <c r="C378" s="123">
        <v>0.0014897672308520232</v>
      </c>
      <c r="D378" s="84" t="s">
        <v>4609</v>
      </c>
      <c r="E378" s="84" t="b">
        <v>0</v>
      </c>
      <c r="F378" s="84" t="b">
        <v>0</v>
      </c>
      <c r="G378" s="84" t="b">
        <v>0</v>
      </c>
    </row>
    <row r="379" spans="1:7" ht="15">
      <c r="A379" s="84" t="s">
        <v>4364</v>
      </c>
      <c r="B379" s="84">
        <v>3</v>
      </c>
      <c r="C379" s="123">
        <v>0.0014897672308520232</v>
      </c>
      <c r="D379" s="84" t="s">
        <v>4609</v>
      </c>
      <c r="E379" s="84" t="b">
        <v>0</v>
      </c>
      <c r="F379" s="84" t="b">
        <v>0</v>
      </c>
      <c r="G379" s="84" t="b">
        <v>0</v>
      </c>
    </row>
    <row r="380" spans="1:7" ht="15">
      <c r="A380" s="84" t="s">
        <v>4365</v>
      </c>
      <c r="B380" s="84">
        <v>3</v>
      </c>
      <c r="C380" s="123">
        <v>0.0014897672308520232</v>
      </c>
      <c r="D380" s="84" t="s">
        <v>4609</v>
      </c>
      <c r="E380" s="84" t="b">
        <v>0</v>
      </c>
      <c r="F380" s="84" t="b">
        <v>0</v>
      </c>
      <c r="G380" s="84" t="b">
        <v>0</v>
      </c>
    </row>
    <row r="381" spans="1:7" ht="15">
      <c r="A381" s="84" t="s">
        <v>4366</v>
      </c>
      <c r="B381" s="84">
        <v>3</v>
      </c>
      <c r="C381" s="123">
        <v>0.0014897672308520232</v>
      </c>
      <c r="D381" s="84" t="s">
        <v>4609</v>
      </c>
      <c r="E381" s="84" t="b">
        <v>0</v>
      </c>
      <c r="F381" s="84" t="b">
        <v>0</v>
      </c>
      <c r="G381" s="84" t="b">
        <v>0</v>
      </c>
    </row>
    <row r="382" spans="1:7" ht="15">
      <c r="A382" s="84" t="s">
        <v>434</v>
      </c>
      <c r="B382" s="84">
        <v>3</v>
      </c>
      <c r="C382" s="123">
        <v>0.0014897672308520232</v>
      </c>
      <c r="D382" s="84" t="s">
        <v>4609</v>
      </c>
      <c r="E382" s="84" t="b">
        <v>0</v>
      </c>
      <c r="F382" s="84" t="b">
        <v>0</v>
      </c>
      <c r="G382" s="84" t="b">
        <v>0</v>
      </c>
    </row>
    <row r="383" spans="1:7" ht="15">
      <c r="A383" s="84" t="s">
        <v>433</v>
      </c>
      <c r="B383" s="84">
        <v>3</v>
      </c>
      <c r="C383" s="123">
        <v>0.0014897672308520232</v>
      </c>
      <c r="D383" s="84" t="s">
        <v>4609</v>
      </c>
      <c r="E383" s="84" t="b">
        <v>0</v>
      </c>
      <c r="F383" s="84" t="b">
        <v>0</v>
      </c>
      <c r="G383" s="84" t="b">
        <v>0</v>
      </c>
    </row>
    <row r="384" spans="1:7" ht="15">
      <c r="A384" s="84" t="s">
        <v>4367</v>
      </c>
      <c r="B384" s="84">
        <v>3</v>
      </c>
      <c r="C384" s="123">
        <v>0.0014897672308520232</v>
      </c>
      <c r="D384" s="84" t="s">
        <v>4609</v>
      </c>
      <c r="E384" s="84" t="b">
        <v>0</v>
      </c>
      <c r="F384" s="84" t="b">
        <v>0</v>
      </c>
      <c r="G384" s="84" t="b">
        <v>0</v>
      </c>
    </row>
    <row r="385" spans="1:7" ht="15">
      <c r="A385" s="84" t="s">
        <v>4368</v>
      </c>
      <c r="B385" s="84">
        <v>2</v>
      </c>
      <c r="C385" s="123">
        <v>0.0010843935173075552</v>
      </c>
      <c r="D385" s="84" t="s">
        <v>4609</v>
      </c>
      <c r="E385" s="84" t="b">
        <v>0</v>
      </c>
      <c r="F385" s="84" t="b">
        <v>0</v>
      </c>
      <c r="G385" s="84" t="b">
        <v>0</v>
      </c>
    </row>
    <row r="386" spans="1:7" ht="15">
      <c r="A386" s="84" t="s">
        <v>4369</v>
      </c>
      <c r="B386" s="84">
        <v>2</v>
      </c>
      <c r="C386" s="123">
        <v>0.0010843935173075552</v>
      </c>
      <c r="D386" s="84" t="s">
        <v>4609</v>
      </c>
      <c r="E386" s="84" t="b">
        <v>0</v>
      </c>
      <c r="F386" s="84" t="b">
        <v>0</v>
      </c>
      <c r="G386" s="84" t="b">
        <v>0</v>
      </c>
    </row>
    <row r="387" spans="1:7" ht="15">
      <c r="A387" s="84" t="s">
        <v>484</v>
      </c>
      <c r="B387" s="84">
        <v>2</v>
      </c>
      <c r="C387" s="123">
        <v>0.0010843935173075552</v>
      </c>
      <c r="D387" s="84" t="s">
        <v>4609</v>
      </c>
      <c r="E387" s="84" t="b">
        <v>0</v>
      </c>
      <c r="F387" s="84" t="b">
        <v>0</v>
      </c>
      <c r="G387" s="84" t="b">
        <v>0</v>
      </c>
    </row>
    <row r="388" spans="1:7" ht="15">
      <c r="A388" s="84" t="s">
        <v>4370</v>
      </c>
      <c r="B388" s="84">
        <v>2</v>
      </c>
      <c r="C388" s="123">
        <v>0.0010843935173075552</v>
      </c>
      <c r="D388" s="84" t="s">
        <v>4609</v>
      </c>
      <c r="E388" s="84" t="b">
        <v>0</v>
      </c>
      <c r="F388" s="84" t="b">
        <v>0</v>
      </c>
      <c r="G388" s="84" t="b">
        <v>0</v>
      </c>
    </row>
    <row r="389" spans="1:7" ht="15">
      <c r="A389" s="84" t="s">
        <v>4371</v>
      </c>
      <c r="B389" s="84">
        <v>2</v>
      </c>
      <c r="C389" s="123">
        <v>0.0010843935173075552</v>
      </c>
      <c r="D389" s="84" t="s">
        <v>4609</v>
      </c>
      <c r="E389" s="84" t="b">
        <v>0</v>
      </c>
      <c r="F389" s="84" t="b">
        <v>0</v>
      </c>
      <c r="G389" s="84" t="b">
        <v>0</v>
      </c>
    </row>
    <row r="390" spans="1:7" ht="15">
      <c r="A390" s="84" t="s">
        <v>4372</v>
      </c>
      <c r="B390" s="84">
        <v>2</v>
      </c>
      <c r="C390" s="123">
        <v>0.0010843935173075552</v>
      </c>
      <c r="D390" s="84" t="s">
        <v>4609</v>
      </c>
      <c r="E390" s="84" t="b">
        <v>0</v>
      </c>
      <c r="F390" s="84" t="b">
        <v>0</v>
      </c>
      <c r="G390" s="84" t="b">
        <v>0</v>
      </c>
    </row>
    <row r="391" spans="1:7" ht="15">
      <c r="A391" s="84" t="s">
        <v>4373</v>
      </c>
      <c r="B391" s="84">
        <v>2</v>
      </c>
      <c r="C391" s="123">
        <v>0.0010843935173075552</v>
      </c>
      <c r="D391" s="84" t="s">
        <v>4609</v>
      </c>
      <c r="E391" s="84" t="b">
        <v>0</v>
      </c>
      <c r="F391" s="84" t="b">
        <v>0</v>
      </c>
      <c r="G391" s="84" t="b">
        <v>0</v>
      </c>
    </row>
    <row r="392" spans="1:7" ht="15">
      <c r="A392" s="84" t="s">
        <v>4374</v>
      </c>
      <c r="B392" s="84">
        <v>2</v>
      </c>
      <c r="C392" s="123">
        <v>0.0010843935173075552</v>
      </c>
      <c r="D392" s="84" t="s">
        <v>4609</v>
      </c>
      <c r="E392" s="84" t="b">
        <v>0</v>
      </c>
      <c r="F392" s="84" t="b">
        <v>0</v>
      </c>
      <c r="G392" s="84" t="b">
        <v>0</v>
      </c>
    </row>
    <row r="393" spans="1:7" ht="15">
      <c r="A393" s="84" t="s">
        <v>4375</v>
      </c>
      <c r="B393" s="84">
        <v>2</v>
      </c>
      <c r="C393" s="123">
        <v>0.0010843935173075552</v>
      </c>
      <c r="D393" s="84" t="s">
        <v>4609</v>
      </c>
      <c r="E393" s="84" t="b">
        <v>0</v>
      </c>
      <c r="F393" s="84" t="b">
        <v>0</v>
      </c>
      <c r="G393" s="84" t="b">
        <v>0</v>
      </c>
    </row>
    <row r="394" spans="1:7" ht="15">
      <c r="A394" s="84" t="s">
        <v>483</v>
      </c>
      <c r="B394" s="84">
        <v>2</v>
      </c>
      <c r="C394" s="123">
        <v>0.0010843935173075552</v>
      </c>
      <c r="D394" s="84" t="s">
        <v>4609</v>
      </c>
      <c r="E394" s="84" t="b">
        <v>0</v>
      </c>
      <c r="F394" s="84" t="b">
        <v>0</v>
      </c>
      <c r="G394" s="84" t="b">
        <v>0</v>
      </c>
    </row>
    <row r="395" spans="1:7" ht="15">
      <c r="A395" s="84" t="s">
        <v>4376</v>
      </c>
      <c r="B395" s="84">
        <v>2</v>
      </c>
      <c r="C395" s="123">
        <v>0.0010843935173075552</v>
      </c>
      <c r="D395" s="84" t="s">
        <v>4609</v>
      </c>
      <c r="E395" s="84" t="b">
        <v>0</v>
      </c>
      <c r="F395" s="84" t="b">
        <v>0</v>
      </c>
      <c r="G395" s="84" t="b">
        <v>0</v>
      </c>
    </row>
    <row r="396" spans="1:7" ht="15">
      <c r="A396" s="84" t="s">
        <v>4377</v>
      </c>
      <c r="B396" s="84">
        <v>2</v>
      </c>
      <c r="C396" s="123">
        <v>0.0010843935173075552</v>
      </c>
      <c r="D396" s="84" t="s">
        <v>4609</v>
      </c>
      <c r="E396" s="84" t="b">
        <v>0</v>
      </c>
      <c r="F396" s="84" t="b">
        <v>1</v>
      </c>
      <c r="G396" s="84" t="b">
        <v>0</v>
      </c>
    </row>
    <row r="397" spans="1:7" ht="15">
      <c r="A397" s="84" t="s">
        <v>4378</v>
      </c>
      <c r="B397" s="84">
        <v>2</v>
      </c>
      <c r="C397" s="123">
        <v>0.0010843935173075552</v>
      </c>
      <c r="D397" s="84" t="s">
        <v>4609</v>
      </c>
      <c r="E397" s="84" t="b">
        <v>0</v>
      </c>
      <c r="F397" s="84" t="b">
        <v>0</v>
      </c>
      <c r="G397" s="84" t="b">
        <v>0</v>
      </c>
    </row>
    <row r="398" spans="1:7" ht="15">
      <c r="A398" s="84" t="s">
        <v>4379</v>
      </c>
      <c r="B398" s="84">
        <v>2</v>
      </c>
      <c r="C398" s="123">
        <v>0.0010843935173075552</v>
      </c>
      <c r="D398" s="84" t="s">
        <v>4609</v>
      </c>
      <c r="E398" s="84" t="b">
        <v>0</v>
      </c>
      <c r="F398" s="84" t="b">
        <v>0</v>
      </c>
      <c r="G398" s="84" t="b">
        <v>0</v>
      </c>
    </row>
    <row r="399" spans="1:7" ht="15">
      <c r="A399" s="84" t="s">
        <v>4380</v>
      </c>
      <c r="B399" s="84">
        <v>2</v>
      </c>
      <c r="C399" s="123">
        <v>0.0010843935173075552</v>
      </c>
      <c r="D399" s="84" t="s">
        <v>4609</v>
      </c>
      <c r="E399" s="84" t="b">
        <v>0</v>
      </c>
      <c r="F399" s="84" t="b">
        <v>1</v>
      </c>
      <c r="G399" s="84" t="b">
        <v>0</v>
      </c>
    </row>
    <row r="400" spans="1:7" ht="15">
      <c r="A400" s="84" t="s">
        <v>4381</v>
      </c>
      <c r="B400" s="84">
        <v>2</v>
      </c>
      <c r="C400" s="123">
        <v>0.0010843935173075552</v>
      </c>
      <c r="D400" s="84" t="s">
        <v>4609</v>
      </c>
      <c r="E400" s="84" t="b">
        <v>0</v>
      </c>
      <c r="F400" s="84" t="b">
        <v>0</v>
      </c>
      <c r="G400" s="84" t="b">
        <v>0</v>
      </c>
    </row>
    <row r="401" spans="1:7" ht="15">
      <c r="A401" s="84" t="s">
        <v>4382</v>
      </c>
      <c r="B401" s="84">
        <v>2</v>
      </c>
      <c r="C401" s="123">
        <v>0.0010843935173075552</v>
      </c>
      <c r="D401" s="84" t="s">
        <v>4609</v>
      </c>
      <c r="E401" s="84" t="b">
        <v>0</v>
      </c>
      <c r="F401" s="84" t="b">
        <v>0</v>
      </c>
      <c r="G401" s="84" t="b">
        <v>0</v>
      </c>
    </row>
    <row r="402" spans="1:7" ht="15">
      <c r="A402" s="84" t="s">
        <v>4383</v>
      </c>
      <c r="B402" s="84">
        <v>2</v>
      </c>
      <c r="C402" s="123">
        <v>0.0012403272109951912</v>
      </c>
      <c r="D402" s="84" t="s">
        <v>4609</v>
      </c>
      <c r="E402" s="84" t="b">
        <v>0</v>
      </c>
      <c r="F402" s="84" t="b">
        <v>0</v>
      </c>
      <c r="G402" s="84" t="b">
        <v>0</v>
      </c>
    </row>
    <row r="403" spans="1:7" ht="15">
      <c r="A403" s="84" t="s">
        <v>4384</v>
      </c>
      <c r="B403" s="84">
        <v>2</v>
      </c>
      <c r="C403" s="123">
        <v>0.0010843935173075552</v>
      </c>
      <c r="D403" s="84" t="s">
        <v>4609</v>
      </c>
      <c r="E403" s="84" t="b">
        <v>0</v>
      </c>
      <c r="F403" s="84" t="b">
        <v>0</v>
      </c>
      <c r="G403" s="84" t="b">
        <v>0</v>
      </c>
    </row>
    <row r="404" spans="1:7" ht="15">
      <c r="A404" s="84" t="s">
        <v>4385</v>
      </c>
      <c r="B404" s="84">
        <v>2</v>
      </c>
      <c r="C404" s="123">
        <v>0.0010843935173075552</v>
      </c>
      <c r="D404" s="84" t="s">
        <v>4609</v>
      </c>
      <c r="E404" s="84" t="b">
        <v>0</v>
      </c>
      <c r="F404" s="84" t="b">
        <v>0</v>
      </c>
      <c r="G404" s="84" t="b">
        <v>0</v>
      </c>
    </row>
    <row r="405" spans="1:7" ht="15">
      <c r="A405" s="84" t="s">
        <v>4386</v>
      </c>
      <c r="B405" s="84">
        <v>2</v>
      </c>
      <c r="C405" s="123">
        <v>0.0010843935173075552</v>
      </c>
      <c r="D405" s="84" t="s">
        <v>4609</v>
      </c>
      <c r="E405" s="84" t="b">
        <v>0</v>
      </c>
      <c r="F405" s="84" t="b">
        <v>0</v>
      </c>
      <c r="G405" s="84" t="b">
        <v>0</v>
      </c>
    </row>
    <row r="406" spans="1:7" ht="15">
      <c r="A406" s="84" t="s">
        <v>4387</v>
      </c>
      <c r="B406" s="84">
        <v>2</v>
      </c>
      <c r="C406" s="123">
        <v>0.0010843935173075552</v>
      </c>
      <c r="D406" s="84" t="s">
        <v>4609</v>
      </c>
      <c r="E406" s="84" t="b">
        <v>0</v>
      </c>
      <c r="F406" s="84" t="b">
        <v>0</v>
      </c>
      <c r="G406" s="84" t="b">
        <v>0</v>
      </c>
    </row>
    <row r="407" spans="1:7" ht="15">
      <c r="A407" s="84" t="s">
        <v>4388</v>
      </c>
      <c r="B407" s="84">
        <v>2</v>
      </c>
      <c r="C407" s="123">
        <v>0.0010843935173075552</v>
      </c>
      <c r="D407" s="84" t="s">
        <v>4609</v>
      </c>
      <c r="E407" s="84" t="b">
        <v>0</v>
      </c>
      <c r="F407" s="84" t="b">
        <v>1</v>
      </c>
      <c r="G407" s="84" t="b">
        <v>0</v>
      </c>
    </row>
    <row r="408" spans="1:7" ht="15">
      <c r="A408" s="84" t="s">
        <v>4389</v>
      </c>
      <c r="B408" s="84">
        <v>2</v>
      </c>
      <c r="C408" s="123">
        <v>0.0010843935173075552</v>
      </c>
      <c r="D408" s="84" t="s">
        <v>4609</v>
      </c>
      <c r="E408" s="84" t="b">
        <v>0</v>
      </c>
      <c r="F408" s="84" t="b">
        <v>1</v>
      </c>
      <c r="G408" s="84" t="b">
        <v>0</v>
      </c>
    </row>
    <row r="409" spans="1:7" ht="15">
      <c r="A409" s="84" t="s">
        <v>3468</v>
      </c>
      <c r="B409" s="84">
        <v>2</v>
      </c>
      <c r="C409" s="123">
        <v>0.0010843935173075552</v>
      </c>
      <c r="D409" s="84" t="s">
        <v>4609</v>
      </c>
      <c r="E409" s="84" t="b">
        <v>1</v>
      </c>
      <c r="F409" s="84" t="b">
        <v>0</v>
      </c>
      <c r="G409" s="84" t="b">
        <v>0</v>
      </c>
    </row>
    <row r="410" spans="1:7" ht="15">
      <c r="A410" s="84" t="s">
        <v>4390</v>
      </c>
      <c r="B410" s="84">
        <v>2</v>
      </c>
      <c r="C410" s="123">
        <v>0.0010843935173075552</v>
      </c>
      <c r="D410" s="84" t="s">
        <v>4609</v>
      </c>
      <c r="E410" s="84" t="b">
        <v>0</v>
      </c>
      <c r="F410" s="84" t="b">
        <v>0</v>
      </c>
      <c r="G410" s="84" t="b">
        <v>0</v>
      </c>
    </row>
    <row r="411" spans="1:7" ht="15">
      <c r="A411" s="84" t="s">
        <v>4391</v>
      </c>
      <c r="B411" s="84">
        <v>2</v>
      </c>
      <c r="C411" s="123">
        <v>0.0010843935173075552</v>
      </c>
      <c r="D411" s="84" t="s">
        <v>4609</v>
      </c>
      <c r="E411" s="84" t="b">
        <v>1</v>
      </c>
      <c r="F411" s="84" t="b">
        <v>0</v>
      </c>
      <c r="G411" s="84" t="b">
        <v>0</v>
      </c>
    </row>
    <row r="412" spans="1:7" ht="15">
      <c r="A412" s="84" t="s">
        <v>4392</v>
      </c>
      <c r="B412" s="84">
        <v>2</v>
      </c>
      <c r="C412" s="123">
        <v>0.0010843935173075552</v>
      </c>
      <c r="D412" s="84" t="s">
        <v>4609</v>
      </c>
      <c r="E412" s="84" t="b">
        <v>0</v>
      </c>
      <c r="F412" s="84" t="b">
        <v>0</v>
      </c>
      <c r="G412" s="84" t="b">
        <v>0</v>
      </c>
    </row>
    <row r="413" spans="1:7" ht="15">
      <c r="A413" s="84" t="s">
        <v>4393</v>
      </c>
      <c r="B413" s="84">
        <v>2</v>
      </c>
      <c r="C413" s="123">
        <v>0.0010843935173075552</v>
      </c>
      <c r="D413" s="84" t="s">
        <v>4609</v>
      </c>
      <c r="E413" s="84" t="b">
        <v>0</v>
      </c>
      <c r="F413" s="84" t="b">
        <v>0</v>
      </c>
      <c r="G413" s="84" t="b">
        <v>0</v>
      </c>
    </row>
    <row r="414" spans="1:7" ht="15">
      <c r="A414" s="84" t="s">
        <v>4394</v>
      </c>
      <c r="B414" s="84">
        <v>2</v>
      </c>
      <c r="C414" s="123">
        <v>0.0010843935173075552</v>
      </c>
      <c r="D414" s="84" t="s">
        <v>4609</v>
      </c>
      <c r="E414" s="84" t="b">
        <v>0</v>
      </c>
      <c r="F414" s="84" t="b">
        <v>0</v>
      </c>
      <c r="G414" s="84" t="b">
        <v>0</v>
      </c>
    </row>
    <row r="415" spans="1:7" ht="15">
      <c r="A415" s="84" t="s">
        <v>4395</v>
      </c>
      <c r="B415" s="84">
        <v>2</v>
      </c>
      <c r="C415" s="123">
        <v>0.0010843935173075552</v>
      </c>
      <c r="D415" s="84" t="s">
        <v>4609</v>
      </c>
      <c r="E415" s="84" t="b">
        <v>0</v>
      </c>
      <c r="F415" s="84" t="b">
        <v>0</v>
      </c>
      <c r="G415" s="84" t="b">
        <v>0</v>
      </c>
    </row>
    <row r="416" spans="1:7" ht="15">
      <c r="A416" s="84" t="s">
        <v>4396</v>
      </c>
      <c r="B416" s="84">
        <v>2</v>
      </c>
      <c r="C416" s="123">
        <v>0.0010843935173075552</v>
      </c>
      <c r="D416" s="84" t="s">
        <v>4609</v>
      </c>
      <c r="E416" s="84" t="b">
        <v>0</v>
      </c>
      <c r="F416" s="84" t="b">
        <v>0</v>
      </c>
      <c r="G416" s="84" t="b">
        <v>0</v>
      </c>
    </row>
    <row r="417" spans="1:7" ht="15">
      <c r="A417" s="84" t="s">
        <v>4397</v>
      </c>
      <c r="B417" s="84">
        <v>2</v>
      </c>
      <c r="C417" s="123">
        <v>0.0010843935173075552</v>
      </c>
      <c r="D417" s="84" t="s">
        <v>4609</v>
      </c>
      <c r="E417" s="84" t="b">
        <v>0</v>
      </c>
      <c r="F417" s="84" t="b">
        <v>0</v>
      </c>
      <c r="G417" s="84" t="b">
        <v>0</v>
      </c>
    </row>
    <row r="418" spans="1:7" ht="15">
      <c r="A418" s="84" t="s">
        <v>4398</v>
      </c>
      <c r="B418" s="84">
        <v>2</v>
      </c>
      <c r="C418" s="123">
        <v>0.0010843935173075552</v>
      </c>
      <c r="D418" s="84" t="s">
        <v>4609</v>
      </c>
      <c r="E418" s="84" t="b">
        <v>0</v>
      </c>
      <c r="F418" s="84" t="b">
        <v>0</v>
      </c>
      <c r="G418" s="84" t="b">
        <v>0</v>
      </c>
    </row>
    <row r="419" spans="1:7" ht="15">
      <c r="A419" s="84" t="s">
        <v>4399</v>
      </c>
      <c r="B419" s="84">
        <v>2</v>
      </c>
      <c r="C419" s="123">
        <v>0.0010843935173075552</v>
      </c>
      <c r="D419" s="84" t="s">
        <v>4609</v>
      </c>
      <c r="E419" s="84" t="b">
        <v>0</v>
      </c>
      <c r="F419" s="84" t="b">
        <v>0</v>
      </c>
      <c r="G419" s="84" t="b">
        <v>0</v>
      </c>
    </row>
    <row r="420" spans="1:7" ht="15">
      <c r="A420" s="84" t="s">
        <v>394</v>
      </c>
      <c r="B420" s="84">
        <v>2</v>
      </c>
      <c r="C420" s="123">
        <v>0.0010843935173075552</v>
      </c>
      <c r="D420" s="84" t="s">
        <v>4609</v>
      </c>
      <c r="E420" s="84" t="b">
        <v>0</v>
      </c>
      <c r="F420" s="84" t="b">
        <v>0</v>
      </c>
      <c r="G420" s="84" t="b">
        <v>0</v>
      </c>
    </row>
    <row r="421" spans="1:7" ht="15">
      <c r="A421" s="84" t="s">
        <v>4400</v>
      </c>
      <c r="B421" s="84">
        <v>2</v>
      </c>
      <c r="C421" s="123">
        <v>0.0010843935173075552</v>
      </c>
      <c r="D421" s="84" t="s">
        <v>4609</v>
      </c>
      <c r="E421" s="84" t="b">
        <v>0</v>
      </c>
      <c r="F421" s="84" t="b">
        <v>0</v>
      </c>
      <c r="G421" s="84" t="b">
        <v>0</v>
      </c>
    </row>
    <row r="422" spans="1:7" ht="15">
      <c r="A422" s="84" t="s">
        <v>4401</v>
      </c>
      <c r="B422" s="84">
        <v>2</v>
      </c>
      <c r="C422" s="123">
        <v>0.0010843935173075552</v>
      </c>
      <c r="D422" s="84" t="s">
        <v>4609</v>
      </c>
      <c r="E422" s="84" t="b">
        <v>0</v>
      </c>
      <c r="F422" s="84" t="b">
        <v>0</v>
      </c>
      <c r="G422" s="84" t="b">
        <v>0</v>
      </c>
    </row>
    <row r="423" spans="1:7" ht="15">
      <c r="A423" s="84" t="s">
        <v>4402</v>
      </c>
      <c r="B423" s="84">
        <v>2</v>
      </c>
      <c r="C423" s="123">
        <v>0.0010843935173075552</v>
      </c>
      <c r="D423" s="84" t="s">
        <v>4609</v>
      </c>
      <c r="E423" s="84" t="b">
        <v>0</v>
      </c>
      <c r="F423" s="84" t="b">
        <v>0</v>
      </c>
      <c r="G423" s="84" t="b">
        <v>0</v>
      </c>
    </row>
    <row r="424" spans="1:7" ht="15">
      <c r="A424" s="84" t="s">
        <v>4403</v>
      </c>
      <c r="B424" s="84">
        <v>2</v>
      </c>
      <c r="C424" s="123">
        <v>0.0010843935173075552</v>
      </c>
      <c r="D424" s="84" t="s">
        <v>4609</v>
      </c>
      <c r="E424" s="84" t="b">
        <v>0</v>
      </c>
      <c r="F424" s="84" t="b">
        <v>0</v>
      </c>
      <c r="G424" s="84" t="b">
        <v>0</v>
      </c>
    </row>
    <row r="425" spans="1:7" ht="15">
      <c r="A425" s="84" t="s">
        <v>4404</v>
      </c>
      <c r="B425" s="84">
        <v>2</v>
      </c>
      <c r="C425" s="123">
        <v>0.0010843935173075552</v>
      </c>
      <c r="D425" s="84" t="s">
        <v>4609</v>
      </c>
      <c r="E425" s="84" t="b">
        <v>0</v>
      </c>
      <c r="F425" s="84" t="b">
        <v>0</v>
      </c>
      <c r="G425" s="84" t="b">
        <v>0</v>
      </c>
    </row>
    <row r="426" spans="1:7" ht="15">
      <c r="A426" s="84" t="s">
        <v>4405</v>
      </c>
      <c r="B426" s="84">
        <v>2</v>
      </c>
      <c r="C426" s="123">
        <v>0.0010843935173075552</v>
      </c>
      <c r="D426" s="84" t="s">
        <v>4609</v>
      </c>
      <c r="E426" s="84" t="b">
        <v>0</v>
      </c>
      <c r="F426" s="84" t="b">
        <v>0</v>
      </c>
      <c r="G426" s="84" t="b">
        <v>0</v>
      </c>
    </row>
    <row r="427" spans="1:7" ht="15">
      <c r="A427" s="84" t="s">
        <v>4406</v>
      </c>
      <c r="B427" s="84">
        <v>2</v>
      </c>
      <c r="C427" s="123">
        <v>0.0010843935173075552</v>
      </c>
      <c r="D427" s="84" t="s">
        <v>4609</v>
      </c>
      <c r="E427" s="84" t="b">
        <v>0</v>
      </c>
      <c r="F427" s="84" t="b">
        <v>0</v>
      </c>
      <c r="G427" s="84" t="b">
        <v>0</v>
      </c>
    </row>
    <row r="428" spans="1:7" ht="15">
      <c r="A428" s="84" t="s">
        <v>4407</v>
      </c>
      <c r="B428" s="84">
        <v>2</v>
      </c>
      <c r="C428" s="123">
        <v>0.0010843935173075552</v>
      </c>
      <c r="D428" s="84" t="s">
        <v>4609</v>
      </c>
      <c r="E428" s="84" t="b">
        <v>0</v>
      </c>
      <c r="F428" s="84" t="b">
        <v>0</v>
      </c>
      <c r="G428" s="84" t="b">
        <v>0</v>
      </c>
    </row>
    <row r="429" spans="1:7" ht="15">
      <c r="A429" s="84" t="s">
        <v>4408</v>
      </c>
      <c r="B429" s="84">
        <v>2</v>
      </c>
      <c r="C429" s="123">
        <v>0.0010843935173075552</v>
      </c>
      <c r="D429" s="84" t="s">
        <v>4609</v>
      </c>
      <c r="E429" s="84" t="b">
        <v>0</v>
      </c>
      <c r="F429" s="84" t="b">
        <v>0</v>
      </c>
      <c r="G429" s="84" t="b">
        <v>0</v>
      </c>
    </row>
    <row r="430" spans="1:7" ht="15">
      <c r="A430" s="84" t="s">
        <v>4409</v>
      </c>
      <c r="B430" s="84">
        <v>2</v>
      </c>
      <c r="C430" s="123">
        <v>0.0010843935173075552</v>
      </c>
      <c r="D430" s="84" t="s">
        <v>4609</v>
      </c>
      <c r="E430" s="84" t="b">
        <v>1</v>
      </c>
      <c r="F430" s="84" t="b">
        <v>0</v>
      </c>
      <c r="G430" s="84" t="b">
        <v>0</v>
      </c>
    </row>
    <row r="431" spans="1:7" ht="15">
      <c r="A431" s="84" t="s">
        <v>4410</v>
      </c>
      <c r="B431" s="84">
        <v>2</v>
      </c>
      <c r="C431" s="123">
        <v>0.0010843935173075552</v>
      </c>
      <c r="D431" s="84" t="s">
        <v>4609</v>
      </c>
      <c r="E431" s="84" t="b">
        <v>0</v>
      </c>
      <c r="F431" s="84" t="b">
        <v>0</v>
      </c>
      <c r="G431" s="84" t="b">
        <v>0</v>
      </c>
    </row>
    <row r="432" spans="1:7" ht="15">
      <c r="A432" s="84" t="s">
        <v>4411</v>
      </c>
      <c r="B432" s="84">
        <v>2</v>
      </c>
      <c r="C432" s="123">
        <v>0.0010843935173075552</v>
      </c>
      <c r="D432" s="84" t="s">
        <v>4609</v>
      </c>
      <c r="E432" s="84" t="b">
        <v>0</v>
      </c>
      <c r="F432" s="84" t="b">
        <v>0</v>
      </c>
      <c r="G432" s="84" t="b">
        <v>0</v>
      </c>
    </row>
    <row r="433" spans="1:7" ht="15">
      <c r="A433" s="84" t="s">
        <v>4412</v>
      </c>
      <c r="B433" s="84">
        <v>2</v>
      </c>
      <c r="C433" s="123">
        <v>0.0010843935173075552</v>
      </c>
      <c r="D433" s="84" t="s">
        <v>4609</v>
      </c>
      <c r="E433" s="84" t="b">
        <v>0</v>
      </c>
      <c r="F433" s="84" t="b">
        <v>0</v>
      </c>
      <c r="G433" s="84" t="b">
        <v>0</v>
      </c>
    </row>
    <row r="434" spans="1:7" ht="15">
      <c r="A434" s="84" t="s">
        <v>4413</v>
      </c>
      <c r="B434" s="84">
        <v>2</v>
      </c>
      <c r="C434" s="123">
        <v>0.0010843935173075552</v>
      </c>
      <c r="D434" s="84" t="s">
        <v>4609</v>
      </c>
      <c r="E434" s="84" t="b">
        <v>0</v>
      </c>
      <c r="F434" s="84" t="b">
        <v>0</v>
      </c>
      <c r="G434" s="84" t="b">
        <v>0</v>
      </c>
    </row>
    <row r="435" spans="1:7" ht="15">
      <c r="A435" s="84" t="s">
        <v>4414</v>
      </c>
      <c r="B435" s="84">
        <v>2</v>
      </c>
      <c r="C435" s="123">
        <v>0.0010843935173075552</v>
      </c>
      <c r="D435" s="84" t="s">
        <v>4609</v>
      </c>
      <c r="E435" s="84" t="b">
        <v>0</v>
      </c>
      <c r="F435" s="84" t="b">
        <v>0</v>
      </c>
      <c r="G435" s="84" t="b">
        <v>0</v>
      </c>
    </row>
    <row r="436" spans="1:7" ht="15">
      <c r="A436" s="84" t="s">
        <v>4415</v>
      </c>
      <c r="B436" s="84">
        <v>2</v>
      </c>
      <c r="C436" s="123">
        <v>0.0010843935173075552</v>
      </c>
      <c r="D436" s="84" t="s">
        <v>4609</v>
      </c>
      <c r="E436" s="84" t="b">
        <v>0</v>
      </c>
      <c r="F436" s="84" t="b">
        <v>0</v>
      </c>
      <c r="G436" s="84" t="b">
        <v>0</v>
      </c>
    </row>
    <row r="437" spans="1:7" ht="15">
      <c r="A437" s="84" t="s">
        <v>480</v>
      </c>
      <c r="B437" s="84">
        <v>2</v>
      </c>
      <c r="C437" s="123">
        <v>0.0010843935173075552</v>
      </c>
      <c r="D437" s="84" t="s">
        <v>4609</v>
      </c>
      <c r="E437" s="84" t="b">
        <v>0</v>
      </c>
      <c r="F437" s="84" t="b">
        <v>0</v>
      </c>
      <c r="G437" s="84" t="b">
        <v>0</v>
      </c>
    </row>
    <row r="438" spans="1:7" ht="15">
      <c r="A438" s="84" t="s">
        <v>4416</v>
      </c>
      <c r="B438" s="84">
        <v>2</v>
      </c>
      <c r="C438" s="123">
        <v>0.0010843935173075552</v>
      </c>
      <c r="D438" s="84" t="s">
        <v>4609</v>
      </c>
      <c r="E438" s="84" t="b">
        <v>0</v>
      </c>
      <c r="F438" s="84" t="b">
        <v>0</v>
      </c>
      <c r="G438" s="84" t="b">
        <v>0</v>
      </c>
    </row>
    <row r="439" spans="1:7" ht="15">
      <c r="A439" s="84" t="s">
        <v>4417</v>
      </c>
      <c r="B439" s="84">
        <v>2</v>
      </c>
      <c r="C439" s="123">
        <v>0.0010843935173075552</v>
      </c>
      <c r="D439" s="84" t="s">
        <v>4609</v>
      </c>
      <c r="E439" s="84" t="b">
        <v>0</v>
      </c>
      <c r="F439" s="84" t="b">
        <v>0</v>
      </c>
      <c r="G439" s="84" t="b">
        <v>0</v>
      </c>
    </row>
    <row r="440" spans="1:7" ht="15">
      <c r="A440" s="84" t="s">
        <v>4418</v>
      </c>
      <c r="B440" s="84">
        <v>2</v>
      </c>
      <c r="C440" s="123">
        <v>0.0010843935173075552</v>
      </c>
      <c r="D440" s="84" t="s">
        <v>4609</v>
      </c>
      <c r="E440" s="84" t="b">
        <v>0</v>
      </c>
      <c r="F440" s="84" t="b">
        <v>0</v>
      </c>
      <c r="G440" s="84" t="b">
        <v>0</v>
      </c>
    </row>
    <row r="441" spans="1:7" ht="15">
      <c r="A441" s="84" t="s">
        <v>386</v>
      </c>
      <c r="B441" s="84">
        <v>2</v>
      </c>
      <c r="C441" s="123">
        <v>0.0010843935173075552</v>
      </c>
      <c r="D441" s="84" t="s">
        <v>4609</v>
      </c>
      <c r="E441" s="84" t="b">
        <v>0</v>
      </c>
      <c r="F441" s="84" t="b">
        <v>0</v>
      </c>
      <c r="G441" s="84" t="b">
        <v>0</v>
      </c>
    </row>
    <row r="442" spans="1:7" ht="15">
      <c r="A442" s="84" t="s">
        <v>4419</v>
      </c>
      <c r="B442" s="84">
        <v>2</v>
      </c>
      <c r="C442" s="123">
        <v>0.0010843935173075552</v>
      </c>
      <c r="D442" s="84" t="s">
        <v>4609</v>
      </c>
      <c r="E442" s="84" t="b">
        <v>0</v>
      </c>
      <c r="F442" s="84" t="b">
        <v>0</v>
      </c>
      <c r="G442" s="84" t="b">
        <v>0</v>
      </c>
    </row>
    <row r="443" spans="1:7" ht="15">
      <c r="A443" s="84" t="s">
        <v>4420</v>
      </c>
      <c r="B443" s="84">
        <v>2</v>
      </c>
      <c r="C443" s="123">
        <v>0.0010843935173075552</v>
      </c>
      <c r="D443" s="84" t="s">
        <v>4609</v>
      </c>
      <c r="E443" s="84" t="b">
        <v>0</v>
      </c>
      <c r="F443" s="84" t="b">
        <v>0</v>
      </c>
      <c r="G443" s="84" t="b">
        <v>0</v>
      </c>
    </row>
    <row r="444" spans="1:7" ht="15">
      <c r="A444" s="84" t="s">
        <v>4421</v>
      </c>
      <c r="B444" s="84">
        <v>2</v>
      </c>
      <c r="C444" s="123">
        <v>0.0010843935173075552</v>
      </c>
      <c r="D444" s="84" t="s">
        <v>4609</v>
      </c>
      <c r="E444" s="84" t="b">
        <v>0</v>
      </c>
      <c r="F444" s="84" t="b">
        <v>0</v>
      </c>
      <c r="G444" s="84" t="b">
        <v>0</v>
      </c>
    </row>
    <row r="445" spans="1:7" ht="15">
      <c r="A445" s="84" t="s">
        <v>4422</v>
      </c>
      <c r="B445" s="84">
        <v>2</v>
      </c>
      <c r="C445" s="123">
        <v>0.0010843935173075552</v>
      </c>
      <c r="D445" s="84" t="s">
        <v>4609</v>
      </c>
      <c r="E445" s="84" t="b">
        <v>0</v>
      </c>
      <c r="F445" s="84" t="b">
        <v>0</v>
      </c>
      <c r="G445" s="84" t="b">
        <v>0</v>
      </c>
    </row>
    <row r="446" spans="1:7" ht="15">
      <c r="A446" s="84" t="s">
        <v>4423</v>
      </c>
      <c r="B446" s="84">
        <v>2</v>
      </c>
      <c r="C446" s="123">
        <v>0.0010843935173075552</v>
      </c>
      <c r="D446" s="84" t="s">
        <v>4609</v>
      </c>
      <c r="E446" s="84" t="b">
        <v>0</v>
      </c>
      <c r="F446" s="84" t="b">
        <v>0</v>
      </c>
      <c r="G446" s="84" t="b">
        <v>0</v>
      </c>
    </row>
    <row r="447" spans="1:7" ht="15">
      <c r="A447" s="84" t="s">
        <v>4424</v>
      </c>
      <c r="B447" s="84">
        <v>2</v>
      </c>
      <c r="C447" s="123">
        <v>0.0010843935173075552</v>
      </c>
      <c r="D447" s="84" t="s">
        <v>4609</v>
      </c>
      <c r="E447" s="84" t="b">
        <v>0</v>
      </c>
      <c r="F447" s="84" t="b">
        <v>0</v>
      </c>
      <c r="G447" s="84" t="b">
        <v>0</v>
      </c>
    </row>
    <row r="448" spans="1:7" ht="15">
      <c r="A448" s="84" t="s">
        <v>4425</v>
      </c>
      <c r="B448" s="84">
        <v>2</v>
      </c>
      <c r="C448" s="123">
        <v>0.0010843935173075552</v>
      </c>
      <c r="D448" s="84" t="s">
        <v>4609</v>
      </c>
      <c r="E448" s="84" t="b">
        <v>0</v>
      </c>
      <c r="F448" s="84" t="b">
        <v>0</v>
      </c>
      <c r="G448" s="84" t="b">
        <v>0</v>
      </c>
    </row>
    <row r="449" spans="1:7" ht="15">
      <c r="A449" s="84" t="s">
        <v>4426</v>
      </c>
      <c r="B449" s="84">
        <v>2</v>
      </c>
      <c r="C449" s="123">
        <v>0.0010843935173075552</v>
      </c>
      <c r="D449" s="84" t="s">
        <v>4609</v>
      </c>
      <c r="E449" s="84" t="b">
        <v>1</v>
      </c>
      <c r="F449" s="84" t="b">
        <v>0</v>
      </c>
      <c r="G449" s="84" t="b">
        <v>0</v>
      </c>
    </row>
    <row r="450" spans="1:7" ht="15">
      <c r="A450" s="84" t="s">
        <v>478</v>
      </c>
      <c r="B450" s="84">
        <v>2</v>
      </c>
      <c r="C450" s="123">
        <v>0.0010843935173075552</v>
      </c>
      <c r="D450" s="84" t="s">
        <v>4609</v>
      </c>
      <c r="E450" s="84" t="b">
        <v>0</v>
      </c>
      <c r="F450" s="84" t="b">
        <v>0</v>
      </c>
      <c r="G450" s="84" t="b">
        <v>0</v>
      </c>
    </row>
    <row r="451" spans="1:7" ht="15">
      <c r="A451" s="84" t="s">
        <v>3465</v>
      </c>
      <c r="B451" s="84">
        <v>2</v>
      </c>
      <c r="C451" s="123">
        <v>0.0010843935173075552</v>
      </c>
      <c r="D451" s="84" t="s">
        <v>4609</v>
      </c>
      <c r="E451" s="84" t="b">
        <v>0</v>
      </c>
      <c r="F451" s="84" t="b">
        <v>0</v>
      </c>
      <c r="G451" s="84" t="b">
        <v>0</v>
      </c>
    </row>
    <row r="452" spans="1:7" ht="15">
      <c r="A452" s="84" t="s">
        <v>4427</v>
      </c>
      <c r="B452" s="84">
        <v>2</v>
      </c>
      <c r="C452" s="123">
        <v>0.0010843935173075552</v>
      </c>
      <c r="D452" s="84" t="s">
        <v>4609</v>
      </c>
      <c r="E452" s="84" t="b">
        <v>0</v>
      </c>
      <c r="F452" s="84" t="b">
        <v>0</v>
      </c>
      <c r="G452" s="84" t="b">
        <v>0</v>
      </c>
    </row>
    <row r="453" spans="1:7" ht="15">
      <c r="A453" s="84" t="s">
        <v>4428</v>
      </c>
      <c r="B453" s="84">
        <v>2</v>
      </c>
      <c r="C453" s="123">
        <v>0.0010843935173075552</v>
      </c>
      <c r="D453" s="84" t="s">
        <v>4609</v>
      </c>
      <c r="E453" s="84" t="b">
        <v>0</v>
      </c>
      <c r="F453" s="84" t="b">
        <v>0</v>
      </c>
      <c r="G453" s="84" t="b">
        <v>0</v>
      </c>
    </row>
    <row r="454" spans="1:7" ht="15">
      <c r="A454" s="84" t="s">
        <v>4429</v>
      </c>
      <c r="B454" s="84">
        <v>2</v>
      </c>
      <c r="C454" s="123">
        <v>0.0010843935173075552</v>
      </c>
      <c r="D454" s="84" t="s">
        <v>4609</v>
      </c>
      <c r="E454" s="84" t="b">
        <v>0</v>
      </c>
      <c r="F454" s="84" t="b">
        <v>0</v>
      </c>
      <c r="G454" s="84" t="b">
        <v>0</v>
      </c>
    </row>
    <row r="455" spans="1:7" ht="15">
      <c r="A455" s="84" t="s">
        <v>4430</v>
      </c>
      <c r="B455" s="84">
        <v>2</v>
      </c>
      <c r="C455" s="123">
        <v>0.0010843935173075552</v>
      </c>
      <c r="D455" s="84" t="s">
        <v>4609</v>
      </c>
      <c r="E455" s="84" t="b">
        <v>0</v>
      </c>
      <c r="F455" s="84" t="b">
        <v>0</v>
      </c>
      <c r="G455" s="84" t="b">
        <v>0</v>
      </c>
    </row>
    <row r="456" spans="1:7" ht="15">
      <c r="A456" s="84" t="s">
        <v>4431</v>
      </c>
      <c r="B456" s="84">
        <v>2</v>
      </c>
      <c r="C456" s="123">
        <v>0.0010843935173075552</v>
      </c>
      <c r="D456" s="84" t="s">
        <v>4609</v>
      </c>
      <c r="E456" s="84" t="b">
        <v>0</v>
      </c>
      <c r="F456" s="84" t="b">
        <v>0</v>
      </c>
      <c r="G456" s="84" t="b">
        <v>0</v>
      </c>
    </row>
    <row r="457" spans="1:7" ht="15">
      <c r="A457" s="84" t="s">
        <v>4432</v>
      </c>
      <c r="B457" s="84">
        <v>2</v>
      </c>
      <c r="C457" s="123">
        <v>0.0010843935173075552</v>
      </c>
      <c r="D457" s="84" t="s">
        <v>4609</v>
      </c>
      <c r="E457" s="84" t="b">
        <v>0</v>
      </c>
      <c r="F457" s="84" t="b">
        <v>0</v>
      </c>
      <c r="G457" s="84" t="b">
        <v>0</v>
      </c>
    </row>
    <row r="458" spans="1:7" ht="15">
      <c r="A458" s="84" t="s">
        <v>4433</v>
      </c>
      <c r="B458" s="84">
        <v>2</v>
      </c>
      <c r="C458" s="123">
        <v>0.0010843935173075552</v>
      </c>
      <c r="D458" s="84" t="s">
        <v>4609</v>
      </c>
      <c r="E458" s="84" t="b">
        <v>0</v>
      </c>
      <c r="F458" s="84" t="b">
        <v>0</v>
      </c>
      <c r="G458" s="84" t="b">
        <v>0</v>
      </c>
    </row>
    <row r="459" spans="1:7" ht="15">
      <c r="A459" s="84" t="s">
        <v>4434</v>
      </c>
      <c r="B459" s="84">
        <v>2</v>
      </c>
      <c r="C459" s="123">
        <v>0.0010843935173075552</v>
      </c>
      <c r="D459" s="84" t="s">
        <v>4609</v>
      </c>
      <c r="E459" s="84" t="b">
        <v>0</v>
      </c>
      <c r="F459" s="84" t="b">
        <v>0</v>
      </c>
      <c r="G459" s="84" t="b">
        <v>0</v>
      </c>
    </row>
    <row r="460" spans="1:7" ht="15">
      <c r="A460" s="84" t="s">
        <v>4435</v>
      </c>
      <c r="B460" s="84">
        <v>2</v>
      </c>
      <c r="C460" s="123">
        <v>0.0010843935173075552</v>
      </c>
      <c r="D460" s="84" t="s">
        <v>4609</v>
      </c>
      <c r="E460" s="84" t="b">
        <v>0</v>
      </c>
      <c r="F460" s="84" t="b">
        <v>0</v>
      </c>
      <c r="G460" s="84" t="b">
        <v>0</v>
      </c>
    </row>
    <row r="461" spans="1:7" ht="15">
      <c r="A461" s="84" t="s">
        <v>4436</v>
      </c>
      <c r="B461" s="84">
        <v>2</v>
      </c>
      <c r="C461" s="123">
        <v>0.0010843935173075552</v>
      </c>
      <c r="D461" s="84" t="s">
        <v>4609</v>
      </c>
      <c r="E461" s="84" t="b">
        <v>0</v>
      </c>
      <c r="F461" s="84" t="b">
        <v>0</v>
      </c>
      <c r="G461" s="84" t="b">
        <v>0</v>
      </c>
    </row>
    <row r="462" spans="1:7" ht="15">
      <c r="A462" s="84" t="s">
        <v>4437</v>
      </c>
      <c r="B462" s="84">
        <v>2</v>
      </c>
      <c r="C462" s="123">
        <v>0.0010843935173075552</v>
      </c>
      <c r="D462" s="84" t="s">
        <v>4609</v>
      </c>
      <c r="E462" s="84" t="b">
        <v>0</v>
      </c>
      <c r="F462" s="84" t="b">
        <v>0</v>
      </c>
      <c r="G462" s="84" t="b">
        <v>0</v>
      </c>
    </row>
    <row r="463" spans="1:7" ht="15">
      <c r="A463" s="84" t="s">
        <v>4438</v>
      </c>
      <c r="B463" s="84">
        <v>2</v>
      </c>
      <c r="C463" s="123">
        <v>0.0010843935173075552</v>
      </c>
      <c r="D463" s="84" t="s">
        <v>4609</v>
      </c>
      <c r="E463" s="84" t="b">
        <v>0</v>
      </c>
      <c r="F463" s="84" t="b">
        <v>0</v>
      </c>
      <c r="G463" s="84" t="b">
        <v>0</v>
      </c>
    </row>
    <row r="464" spans="1:7" ht="15">
      <c r="A464" s="84" t="s">
        <v>4439</v>
      </c>
      <c r="B464" s="84">
        <v>2</v>
      </c>
      <c r="C464" s="123">
        <v>0.0010843935173075552</v>
      </c>
      <c r="D464" s="84" t="s">
        <v>4609</v>
      </c>
      <c r="E464" s="84" t="b">
        <v>0</v>
      </c>
      <c r="F464" s="84" t="b">
        <v>0</v>
      </c>
      <c r="G464" s="84" t="b">
        <v>0</v>
      </c>
    </row>
    <row r="465" spans="1:7" ht="15">
      <c r="A465" s="84" t="s">
        <v>4440</v>
      </c>
      <c r="B465" s="84">
        <v>2</v>
      </c>
      <c r="C465" s="123">
        <v>0.0010843935173075552</v>
      </c>
      <c r="D465" s="84" t="s">
        <v>4609</v>
      </c>
      <c r="E465" s="84" t="b">
        <v>0</v>
      </c>
      <c r="F465" s="84" t="b">
        <v>0</v>
      </c>
      <c r="G465" s="84" t="b">
        <v>0</v>
      </c>
    </row>
    <row r="466" spans="1:7" ht="15">
      <c r="A466" s="84" t="s">
        <v>4441</v>
      </c>
      <c r="B466" s="84">
        <v>2</v>
      </c>
      <c r="C466" s="123">
        <v>0.0010843935173075552</v>
      </c>
      <c r="D466" s="84" t="s">
        <v>4609</v>
      </c>
      <c r="E466" s="84" t="b">
        <v>0</v>
      </c>
      <c r="F466" s="84" t="b">
        <v>0</v>
      </c>
      <c r="G466" s="84" t="b">
        <v>0</v>
      </c>
    </row>
    <row r="467" spans="1:7" ht="15">
      <c r="A467" s="84" t="s">
        <v>4442</v>
      </c>
      <c r="B467" s="84">
        <v>2</v>
      </c>
      <c r="C467" s="123">
        <v>0.0010843935173075552</v>
      </c>
      <c r="D467" s="84" t="s">
        <v>4609</v>
      </c>
      <c r="E467" s="84" t="b">
        <v>0</v>
      </c>
      <c r="F467" s="84" t="b">
        <v>0</v>
      </c>
      <c r="G467" s="84" t="b">
        <v>0</v>
      </c>
    </row>
    <row r="468" spans="1:7" ht="15">
      <c r="A468" s="84" t="s">
        <v>4443</v>
      </c>
      <c r="B468" s="84">
        <v>2</v>
      </c>
      <c r="C468" s="123">
        <v>0.0010843935173075552</v>
      </c>
      <c r="D468" s="84" t="s">
        <v>4609</v>
      </c>
      <c r="E468" s="84" t="b">
        <v>0</v>
      </c>
      <c r="F468" s="84" t="b">
        <v>0</v>
      </c>
      <c r="G468" s="84" t="b">
        <v>0</v>
      </c>
    </row>
    <row r="469" spans="1:7" ht="15">
      <c r="A469" s="84" t="s">
        <v>373</v>
      </c>
      <c r="B469" s="84">
        <v>2</v>
      </c>
      <c r="C469" s="123">
        <v>0.0010843935173075552</v>
      </c>
      <c r="D469" s="84" t="s">
        <v>4609</v>
      </c>
      <c r="E469" s="84" t="b">
        <v>0</v>
      </c>
      <c r="F469" s="84" t="b">
        <v>0</v>
      </c>
      <c r="G469" s="84" t="b">
        <v>0</v>
      </c>
    </row>
    <row r="470" spans="1:7" ht="15">
      <c r="A470" s="84" t="s">
        <v>4444</v>
      </c>
      <c r="B470" s="84">
        <v>2</v>
      </c>
      <c r="C470" s="123">
        <v>0.0010843935173075552</v>
      </c>
      <c r="D470" s="84" t="s">
        <v>4609</v>
      </c>
      <c r="E470" s="84" t="b">
        <v>0</v>
      </c>
      <c r="F470" s="84" t="b">
        <v>0</v>
      </c>
      <c r="G470" s="84" t="b">
        <v>0</v>
      </c>
    </row>
    <row r="471" spans="1:7" ht="15">
      <c r="A471" s="84" t="s">
        <v>4445</v>
      </c>
      <c r="B471" s="84">
        <v>2</v>
      </c>
      <c r="C471" s="123">
        <v>0.0010843935173075552</v>
      </c>
      <c r="D471" s="84" t="s">
        <v>4609</v>
      </c>
      <c r="E471" s="84" t="b">
        <v>0</v>
      </c>
      <c r="F471" s="84" t="b">
        <v>0</v>
      </c>
      <c r="G471" s="84" t="b">
        <v>0</v>
      </c>
    </row>
    <row r="472" spans="1:7" ht="15">
      <c r="A472" s="84" t="s">
        <v>4446</v>
      </c>
      <c r="B472" s="84">
        <v>2</v>
      </c>
      <c r="C472" s="123">
        <v>0.0010843935173075552</v>
      </c>
      <c r="D472" s="84" t="s">
        <v>4609</v>
      </c>
      <c r="E472" s="84" t="b">
        <v>0</v>
      </c>
      <c r="F472" s="84" t="b">
        <v>0</v>
      </c>
      <c r="G472" s="84" t="b">
        <v>0</v>
      </c>
    </row>
    <row r="473" spans="1:7" ht="15">
      <c r="A473" s="84" t="s">
        <v>4447</v>
      </c>
      <c r="B473" s="84">
        <v>2</v>
      </c>
      <c r="C473" s="123">
        <v>0.0010843935173075552</v>
      </c>
      <c r="D473" s="84" t="s">
        <v>4609</v>
      </c>
      <c r="E473" s="84" t="b">
        <v>0</v>
      </c>
      <c r="F473" s="84" t="b">
        <v>0</v>
      </c>
      <c r="G473" s="84" t="b">
        <v>0</v>
      </c>
    </row>
    <row r="474" spans="1:7" ht="15">
      <c r="A474" s="84" t="s">
        <v>474</v>
      </c>
      <c r="B474" s="84">
        <v>2</v>
      </c>
      <c r="C474" s="123">
        <v>0.0010843935173075552</v>
      </c>
      <c r="D474" s="84" t="s">
        <v>4609</v>
      </c>
      <c r="E474" s="84" t="b">
        <v>0</v>
      </c>
      <c r="F474" s="84" t="b">
        <v>0</v>
      </c>
      <c r="G474" s="84" t="b">
        <v>0</v>
      </c>
    </row>
    <row r="475" spans="1:7" ht="15">
      <c r="A475" s="84" t="s">
        <v>4448</v>
      </c>
      <c r="B475" s="84">
        <v>2</v>
      </c>
      <c r="C475" s="123">
        <v>0.0010843935173075552</v>
      </c>
      <c r="D475" s="84" t="s">
        <v>4609</v>
      </c>
      <c r="E475" s="84" t="b">
        <v>0</v>
      </c>
      <c r="F475" s="84" t="b">
        <v>0</v>
      </c>
      <c r="G475" s="84" t="b">
        <v>0</v>
      </c>
    </row>
    <row r="476" spans="1:7" ht="15">
      <c r="A476" s="84" t="s">
        <v>4449</v>
      </c>
      <c r="B476" s="84">
        <v>2</v>
      </c>
      <c r="C476" s="123">
        <v>0.0010843935173075552</v>
      </c>
      <c r="D476" s="84" t="s">
        <v>4609</v>
      </c>
      <c r="E476" s="84" t="b">
        <v>0</v>
      </c>
      <c r="F476" s="84" t="b">
        <v>0</v>
      </c>
      <c r="G476" s="84" t="b">
        <v>0</v>
      </c>
    </row>
    <row r="477" spans="1:7" ht="15">
      <c r="A477" s="84" t="s">
        <v>358</v>
      </c>
      <c r="B477" s="84">
        <v>2</v>
      </c>
      <c r="C477" s="123">
        <v>0.0010843935173075552</v>
      </c>
      <c r="D477" s="84" t="s">
        <v>4609</v>
      </c>
      <c r="E477" s="84" t="b">
        <v>0</v>
      </c>
      <c r="F477" s="84" t="b">
        <v>0</v>
      </c>
      <c r="G477" s="84" t="b">
        <v>0</v>
      </c>
    </row>
    <row r="478" spans="1:7" ht="15">
      <c r="A478" s="84" t="s">
        <v>4450</v>
      </c>
      <c r="B478" s="84">
        <v>2</v>
      </c>
      <c r="C478" s="123">
        <v>0.0010843935173075552</v>
      </c>
      <c r="D478" s="84" t="s">
        <v>4609</v>
      </c>
      <c r="E478" s="84" t="b">
        <v>0</v>
      </c>
      <c r="F478" s="84" t="b">
        <v>0</v>
      </c>
      <c r="G478" s="84" t="b">
        <v>0</v>
      </c>
    </row>
    <row r="479" spans="1:7" ht="15">
      <c r="A479" s="84" t="s">
        <v>4451</v>
      </c>
      <c r="B479" s="84">
        <v>2</v>
      </c>
      <c r="C479" s="123">
        <v>0.0010843935173075552</v>
      </c>
      <c r="D479" s="84" t="s">
        <v>4609</v>
      </c>
      <c r="E479" s="84" t="b">
        <v>0</v>
      </c>
      <c r="F479" s="84" t="b">
        <v>0</v>
      </c>
      <c r="G479" s="84" t="b">
        <v>0</v>
      </c>
    </row>
    <row r="480" spans="1:7" ht="15">
      <c r="A480" s="84" t="s">
        <v>4452</v>
      </c>
      <c r="B480" s="84">
        <v>2</v>
      </c>
      <c r="C480" s="123">
        <v>0.0010843935173075552</v>
      </c>
      <c r="D480" s="84" t="s">
        <v>4609</v>
      </c>
      <c r="E480" s="84" t="b">
        <v>0</v>
      </c>
      <c r="F480" s="84" t="b">
        <v>0</v>
      </c>
      <c r="G480" s="84" t="b">
        <v>0</v>
      </c>
    </row>
    <row r="481" spans="1:7" ht="15">
      <c r="A481" s="84" t="s">
        <v>4453</v>
      </c>
      <c r="B481" s="84">
        <v>2</v>
      </c>
      <c r="C481" s="123">
        <v>0.0010843935173075552</v>
      </c>
      <c r="D481" s="84" t="s">
        <v>4609</v>
      </c>
      <c r="E481" s="84" t="b">
        <v>0</v>
      </c>
      <c r="F481" s="84" t="b">
        <v>0</v>
      </c>
      <c r="G481" s="84" t="b">
        <v>0</v>
      </c>
    </row>
    <row r="482" spans="1:7" ht="15">
      <c r="A482" s="84" t="s">
        <v>4454</v>
      </c>
      <c r="B482" s="84">
        <v>2</v>
      </c>
      <c r="C482" s="123">
        <v>0.0010843935173075552</v>
      </c>
      <c r="D482" s="84" t="s">
        <v>4609</v>
      </c>
      <c r="E482" s="84" t="b">
        <v>0</v>
      </c>
      <c r="F482" s="84" t="b">
        <v>0</v>
      </c>
      <c r="G482" s="84" t="b">
        <v>0</v>
      </c>
    </row>
    <row r="483" spans="1:7" ht="15">
      <c r="A483" s="84" t="s">
        <v>4455</v>
      </c>
      <c r="B483" s="84">
        <v>2</v>
      </c>
      <c r="C483" s="123">
        <v>0.0010843935173075552</v>
      </c>
      <c r="D483" s="84" t="s">
        <v>4609</v>
      </c>
      <c r="E483" s="84" t="b">
        <v>0</v>
      </c>
      <c r="F483" s="84" t="b">
        <v>0</v>
      </c>
      <c r="G483" s="84" t="b">
        <v>0</v>
      </c>
    </row>
    <row r="484" spans="1:7" ht="15">
      <c r="A484" s="84" t="s">
        <v>4456</v>
      </c>
      <c r="B484" s="84">
        <v>2</v>
      </c>
      <c r="C484" s="123">
        <v>0.0010843935173075552</v>
      </c>
      <c r="D484" s="84" t="s">
        <v>4609</v>
      </c>
      <c r="E484" s="84" t="b">
        <v>0</v>
      </c>
      <c r="F484" s="84" t="b">
        <v>0</v>
      </c>
      <c r="G484" s="84" t="b">
        <v>0</v>
      </c>
    </row>
    <row r="485" spans="1:7" ht="15">
      <c r="A485" s="84" t="s">
        <v>4457</v>
      </c>
      <c r="B485" s="84">
        <v>2</v>
      </c>
      <c r="C485" s="123">
        <v>0.0010843935173075552</v>
      </c>
      <c r="D485" s="84" t="s">
        <v>4609</v>
      </c>
      <c r="E485" s="84" t="b">
        <v>0</v>
      </c>
      <c r="F485" s="84" t="b">
        <v>0</v>
      </c>
      <c r="G485" s="84" t="b">
        <v>0</v>
      </c>
    </row>
    <row r="486" spans="1:7" ht="15">
      <c r="A486" s="84" t="s">
        <v>4458</v>
      </c>
      <c r="B486" s="84">
        <v>2</v>
      </c>
      <c r="C486" s="123">
        <v>0.0010843935173075552</v>
      </c>
      <c r="D486" s="84" t="s">
        <v>4609</v>
      </c>
      <c r="E486" s="84" t="b">
        <v>0</v>
      </c>
      <c r="F486" s="84" t="b">
        <v>0</v>
      </c>
      <c r="G486" s="84" t="b">
        <v>0</v>
      </c>
    </row>
    <row r="487" spans="1:7" ht="15">
      <c r="A487" s="84" t="s">
        <v>4459</v>
      </c>
      <c r="B487" s="84">
        <v>2</v>
      </c>
      <c r="C487" s="123">
        <v>0.0010843935173075552</v>
      </c>
      <c r="D487" s="84" t="s">
        <v>4609</v>
      </c>
      <c r="E487" s="84" t="b">
        <v>0</v>
      </c>
      <c r="F487" s="84" t="b">
        <v>0</v>
      </c>
      <c r="G487" s="84" t="b">
        <v>0</v>
      </c>
    </row>
    <row r="488" spans="1:7" ht="15">
      <c r="A488" s="84" t="s">
        <v>4460</v>
      </c>
      <c r="B488" s="84">
        <v>2</v>
      </c>
      <c r="C488" s="123">
        <v>0.0010843935173075552</v>
      </c>
      <c r="D488" s="84" t="s">
        <v>4609</v>
      </c>
      <c r="E488" s="84" t="b">
        <v>0</v>
      </c>
      <c r="F488" s="84" t="b">
        <v>0</v>
      </c>
      <c r="G488" s="84" t="b">
        <v>0</v>
      </c>
    </row>
    <row r="489" spans="1:7" ht="15">
      <c r="A489" s="84" t="s">
        <v>4461</v>
      </c>
      <c r="B489" s="84">
        <v>2</v>
      </c>
      <c r="C489" s="123">
        <v>0.0010843935173075552</v>
      </c>
      <c r="D489" s="84" t="s">
        <v>4609</v>
      </c>
      <c r="E489" s="84" t="b">
        <v>0</v>
      </c>
      <c r="F489" s="84" t="b">
        <v>0</v>
      </c>
      <c r="G489" s="84" t="b">
        <v>0</v>
      </c>
    </row>
    <row r="490" spans="1:7" ht="15">
      <c r="A490" s="84" t="s">
        <v>4462</v>
      </c>
      <c r="B490" s="84">
        <v>2</v>
      </c>
      <c r="C490" s="123">
        <v>0.0010843935173075552</v>
      </c>
      <c r="D490" s="84" t="s">
        <v>4609</v>
      </c>
      <c r="E490" s="84" t="b">
        <v>0</v>
      </c>
      <c r="F490" s="84" t="b">
        <v>0</v>
      </c>
      <c r="G490" s="84" t="b">
        <v>0</v>
      </c>
    </row>
    <row r="491" spans="1:7" ht="15">
      <c r="A491" s="84" t="s">
        <v>4463</v>
      </c>
      <c r="B491" s="84">
        <v>2</v>
      </c>
      <c r="C491" s="123">
        <v>0.0010843935173075552</v>
      </c>
      <c r="D491" s="84" t="s">
        <v>4609</v>
      </c>
      <c r="E491" s="84" t="b">
        <v>0</v>
      </c>
      <c r="F491" s="84" t="b">
        <v>0</v>
      </c>
      <c r="G491" s="84" t="b">
        <v>0</v>
      </c>
    </row>
    <row r="492" spans="1:7" ht="15">
      <c r="A492" s="84" t="s">
        <v>4464</v>
      </c>
      <c r="B492" s="84">
        <v>2</v>
      </c>
      <c r="C492" s="123">
        <v>0.0010843935173075552</v>
      </c>
      <c r="D492" s="84" t="s">
        <v>4609</v>
      </c>
      <c r="E492" s="84" t="b">
        <v>0</v>
      </c>
      <c r="F492" s="84" t="b">
        <v>0</v>
      </c>
      <c r="G492" s="84" t="b">
        <v>0</v>
      </c>
    </row>
    <row r="493" spans="1:7" ht="15">
      <c r="A493" s="84" t="s">
        <v>4465</v>
      </c>
      <c r="B493" s="84">
        <v>2</v>
      </c>
      <c r="C493" s="123">
        <v>0.0010843935173075552</v>
      </c>
      <c r="D493" s="84" t="s">
        <v>4609</v>
      </c>
      <c r="E493" s="84" t="b">
        <v>0</v>
      </c>
      <c r="F493" s="84" t="b">
        <v>0</v>
      </c>
      <c r="G493" s="84" t="b">
        <v>0</v>
      </c>
    </row>
    <row r="494" spans="1:7" ht="15">
      <c r="A494" s="84" t="s">
        <v>4466</v>
      </c>
      <c r="B494" s="84">
        <v>2</v>
      </c>
      <c r="C494" s="123">
        <v>0.0010843935173075552</v>
      </c>
      <c r="D494" s="84" t="s">
        <v>4609</v>
      </c>
      <c r="E494" s="84" t="b">
        <v>0</v>
      </c>
      <c r="F494" s="84" t="b">
        <v>0</v>
      </c>
      <c r="G494" s="84" t="b">
        <v>0</v>
      </c>
    </row>
    <row r="495" spans="1:7" ht="15">
      <c r="A495" s="84" t="s">
        <v>4467</v>
      </c>
      <c r="B495" s="84">
        <v>2</v>
      </c>
      <c r="C495" s="123">
        <v>0.0010843935173075552</v>
      </c>
      <c r="D495" s="84" t="s">
        <v>4609</v>
      </c>
      <c r="E495" s="84" t="b">
        <v>0</v>
      </c>
      <c r="F495" s="84" t="b">
        <v>1</v>
      </c>
      <c r="G495" s="84" t="b">
        <v>0</v>
      </c>
    </row>
    <row r="496" spans="1:7" ht="15">
      <c r="A496" s="84" t="s">
        <v>4468</v>
      </c>
      <c r="B496" s="84">
        <v>2</v>
      </c>
      <c r="C496" s="123">
        <v>0.0010843935173075552</v>
      </c>
      <c r="D496" s="84" t="s">
        <v>4609</v>
      </c>
      <c r="E496" s="84" t="b">
        <v>0</v>
      </c>
      <c r="F496" s="84" t="b">
        <v>0</v>
      </c>
      <c r="G496" s="84" t="b">
        <v>0</v>
      </c>
    </row>
    <row r="497" spans="1:7" ht="15">
      <c r="A497" s="84" t="s">
        <v>4469</v>
      </c>
      <c r="B497" s="84">
        <v>2</v>
      </c>
      <c r="C497" s="123">
        <v>0.0010843935173075552</v>
      </c>
      <c r="D497" s="84" t="s">
        <v>4609</v>
      </c>
      <c r="E497" s="84" t="b">
        <v>0</v>
      </c>
      <c r="F497" s="84" t="b">
        <v>0</v>
      </c>
      <c r="G497" s="84" t="b">
        <v>0</v>
      </c>
    </row>
    <row r="498" spans="1:7" ht="15">
      <c r="A498" s="84" t="s">
        <v>4470</v>
      </c>
      <c r="B498" s="84">
        <v>2</v>
      </c>
      <c r="C498" s="123">
        <v>0.0010843935173075552</v>
      </c>
      <c r="D498" s="84" t="s">
        <v>4609</v>
      </c>
      <c r="E498" s="84" t="b">
        <v>0</v>
      </c>
      <c r="F498" s="84" t="b">
        <v>1</v>
      </c>
      <c r="G498" s="84" t="b">
        <v>0</v>
      </c>
    </row>
    <row r="499" spans="1:7" ht="15">
      <c r="A499" s="84" t="s">
        <v>4471</v>
      </c>
      <c r="B499" s="84">
        <v>2</v>
      </c>
      <c r="C499" s="123">
        <v>0.0010843935173075552</v>
      </c>
      <c r="D499" s="84" t="s">
        <v>4609</v>
      </c>
      <c r="E499" s="84" t="b">
        <v>0</v>
      </c>
      <c r="F499" s="84" t="b">
        <v>0</v>
      </c>
      <c r="G499" s="84" t="b">
        <v>0</v>
      </c>
    </row>
    <row r="500" spans="1:7" ht="15">
      <c r="A500" s="84" t="s">
        <v>473</v>
      </c>
      <c r="B500" s="84">
        <v>2</v>
      </c>
      <c r="C500" s="123">
        <v>0.0010843935173075552</v>
      </c>
      <c r="D500" s="84" t="s">
        <v>4609</v>
      </c>
      <c r="E500" s="84" t="b">
        <v>0</v>
      </c>
      <c r="F500" s="84" t="b">
        <v>0</v>
      </c>
      <c r="G500" s="84" t="b">
        <v>0</v>
      </c>
    </row>
    <row r="501" spans="1:7" ht="15">
      <c r="A501" s="84" t="s">
        <v>4472</v>
      </c>
      <c r="B501" s="84">
        <v>2</v>
      </c>
      <c r="C501" s="123">
        <v>0.0010843935173075552</v>
      </c>
      <c r="D501" s="84" t="s">
        <v>4609</v>
      </c>
      <c r="E501" s="84" t="b">
        <v>0</v>
      </c>
      <c r="F501" s="84" t="b">
        <v>1</v>
      </c>
      <c r="G501" s="84" t="b">
        <v>0</v>
      </c>
    </row>
    <row r="502" spans="1:7" ht="15">
      <c r="A502" s="84" t="s">
        <v>4473</v>
      </c>
      <c r="B502" s="84">
        <v>2</v>
      </c>
      <c r="C502" s="123">
        <v>0.0010843935173075552</v>
      </c>
      <c r="D502" s="84" t="s">
        <v>4609</v>
      </c>
      <c r="E502" s="84" t="b">
        <v>0</v>
      </c>
      <c r="F502" s="84" t="b">
        <v>0</v>
      </c>
      <c r="G502" s="84" t="b">
        <v>0</v>
      </c>
    </row>
    <row r="503" spans="1:7" ht="15">
      <c r="A503" s="84" t="s">
        <v>4474</v>
      </c>
      <c r="B503" s="84">
        <v>2</v>
      </c>
      <c r="C503" s="123">
        <v>0.0010843935173075552</v>
      </c>
      <c r="D503" s="84" t="s">
        <v>4609</v>
      </c>
      <c r="E503" s="84" t="b">
        <v>1</v>
      </c>
      <c r="F503" s="84" t="b">
        <v>0</v>
      </c>
      <c r="G503" s="84" t="b">
        <v>0</v>
      </c>
    </row>
    <row r="504" spans="1:7" ht="15">
      <c r="A504" s="84" t="s">
        <v>4475</v>
      </c>
      <c r="B504" s="84">
        <v>2</v>
      </c>
      <c r="C504" s="123">
        <v>0.0010843935173075552</v>
      </c>
      <c r="D504" s="84" t="s">
        <v>4609</v>
      </c>
      <c r="E504" s="84" t="b">
        <v>0</v>
      </c>
      <c r="F504" s="84" t="b">
        <v>0</v>
      </c>
      <c r="G504" s="84" t="b">
        <v>0</v>
      </c>
    </row>
    <row r="505" spans="1:7" ht="15">
      <c r="A505" s="84" t="s">
        <v>4476</v>
      </c>
      <c r="B505" s="84">
        <v>2</v>
      </c>
      <c r="C505" s="123">
        <v>0.0010843935173075552</v>
      </c>
      <c r="D505" s="84" t="s">
        <v>4609</v>
      </c>
      <c r="E505" s="84" t="b">
        <v>0</v>
      </c>
      <c r="F505" s="84" t="b">
        <v>0</v>
      </c>
      <c r="G505" s="84" t="b">
        <v>0</v>
      </c>
    </row>
    <row r="506" spans="1:7" ht="15">
      <c r="A506" s="84" t="s">
        <v>4477</v>
      </c>
      <c r="B506" s="84">
        <v>2</v>
      </c>
      <c r="C506" s="123">
        <v>0.0010843935173075552</v>
      </c>
      <c r="D506" s="84" t="s">
        <v>4609</v>
      </c>
      <c r="E506" s="84" t="b">
        <v>0</v>
      </c>
      <c r="F506" s="84" t="b">
        <v>0</v>
      </c>
      <c r="G506" s="84" t="b">
        <v>0</v>
      </c>
    </row>
    <row r="507" spans="1:7" ht="15">
      <c r="A507" s="84" t="s">
        <v>4478</v>
      </c>
      <c r="B507" s="84">
        <v>2</v>
      </c>
      <c r="C507" s="123">
        <v>0.0010843935173075552</v>
      </c>
      <c r="D507" s="84" t="s">
        <v>4609</v>
      </c>
      <c r="E507" s="84" t="b">
        <v>0</v>
      </c>
      <c r="F507" s="84" t="b">
        <v>0</v>
      </c>
      <c r="G507" s="84" t="b">
        <v>0</v>
      </c>
    </row>
    <row r="508" spans="1:7" ht="15">
      <c r="A508" s="84" t="s">
        <v>4479</v>
      </c>
      <c r="B508" s="84">
        <v>2</v>
      </c>
      <c r="C508" s="123">
        <v>0.0010843935173075552</v>
      </c>
      <c r="D508" s="84" t="s">
        <v>4609</v>
      </c>
      <c r="E508" s="84" t="b">
        <v>0</v>
      </c>
      <c r="F508" s="84" t="b">
        <v>0</v>
      </c>
      <c r="G508" s="84" t="b">
        <v>0</v>
      </c>
    </row>
    <row r="509" spans="1:7" ht="15">
      <c r="A509" s="84" t="s">
        <v>4480</v>
      </c>
      <c r="B509" s="84">
        <v>2</v>
      </c>
      <c r="C509" s="123">
        <v>0.0010843935173075552</v>
      </c>
      <c r="D509" s="84" t="s">
        <v>4609</v>
      </c>
      <c r="E509" s="84" t="b">
        <v>0</v>
      </c>
      <c r="F509" s="84" t="b">
        <v>0</v>
      </c>
      <c r="G509" s="84" t="b">
        <v>0</v>
      </c>
    </row>
    <row r="510" spans="1:7" ht="15">
      <c r="A510" s="84" t="s">
        <v>4481</v>
      </c>
      <c r="B510" s="84">
        <v>2</v>
      </c>
      <c r="C510" s="123">
        <v>0.0010843935173075552</v>
      </c>
      <c r="D510" s="84" t="s">
        <v>4609</v>
      </c>
      <c r="E510" s="84" t="b">
        <v>0</v>
      </c>
      <c r="F510" s="84" t="b">
        <v>0</v>
      </c>
      <c r="G510" s="84" t="b">
        <v>0</v>
      </c>
    </row>
    <row r="511" spans="1:7" ht="15">
      <c r="A511" s="84" t="s">
        <v>4482</v>
      </c>
      <c r="B511" s="84">
        <v>2</v>
      </c>
      <c r="C511" s="123">
        <v>0.0010843935173075552</v>
      </c>
      <c r="D511" s="84" t="s">
        <v>4609</v>
      </c>
      <c r="E511" s="84" t="b">
        <v>0</v>
      </c>
      <c r="F511" s="84" t="b">
        <v>0</v>
      </c>
      <c r="G511" s="84" t="b">
        <v>0</v>
      </c>
    </row>
    <row r="512" spans="1:7" ht="15">
      <c r="A512" s="84" t="s">
        <v>4483</v>
      </c>
      <c r="B512" s="84">
        <v>2</v>
      </c>
      <c r="C512" s="123">
        <v>0.0010843935173075552</v>
      </c>
      <c r="D512" s="84" t="s">
        <v>4609</v>
      </c>
      <c r="E512" s="84" t="b">
        <v>1</v>
      </c>
      <c r="F512" s="84" t="b">
        <v>0</v>
      </c>
      <c r="G512" s="84" t="b">
        <v>0</v>
      </c>
    </row>
    <row r="513" spans="1:7" ht="15">
      <c r="A513" s="84" t="s">
        <v>4484</v>
      </c>
      <c r="B513" s="84">
        <v>2</v>
      </c>
      <c r="C513" s="123">
        <v>0.0010843935173075552</v>
      </c>
      <c r="D513" s="84" t="s">
        <v>4609</v>
      </c>
      <c r="E513" s="84" t="b">
        <v>0</v>
      </c>
      <c r="F513" s="84" t="b">
        <v>0</v>
      </c>
      <c r="G513" s="84" t="b">
        <v>0</v>
      </c>
    </row>
    <row r="514" spans="1:7" ht="15">
      <c r="A514" s="84" t="s">
        <v>4485</v>
      </c>
      <c r="B514" s="84">
        <v>2</v>
      </c>
      <c r="C514" s="123">
        <v>0.0010843935173075552</v>
      </c>
      <c r="D514" s="84" t="s">
        <v>4609</v>
      </c>
      <c r="E514" s="84" t="b">
        <v>0</v>
      </c>
      <c r="F514" s="84" t="b">
        <v>0</v>
      </c>
      <c r="G514" s="84" t="b">
        <v>0</v>
      </c>
    </row>
    <row r="515" spans="1:7" ht="15">
      <c r="A515" s="84" t="s">
        <v>4486</v>
      </c>
      <c r="B515" s="84">
        <v>2</v>
      </c>
      <c r="C515" s="123">
        <v>0.0010843935173075552</v>
      </c>
      <c r="D515" s="84" t="s">
        <v>4609</v>
      </c>
      <c r="E515" s="84" t="b">
        <v>0</v>
      </c>
      <c r="F515" s="84" t="b">
        <v>0</v>
      </c>
      <c r="G515" s="84" t="b">
        <v>0</v>
      </c>
    </row>
    <row r="516" spans="1:7" ht="15">
      <c r="A516" s="84" t="s">
        <v>4487</v>
      </c>
      <c r="B516" s="84">
        <v>2</v>
      </c>
      <c r="C516" s="123">
        <v>0.0010843935173075552</v>
      </c>
      <c r="D516" s="84" t="s">
        <v>4609</v>
      </c>
      <c r="E516" s="84" t="b">
        <v>0</v>
      </c>
      <c r="F516" s="84" t="b">
        <v>0</v>
      </c>
      <c r="G516" s="84" t="b">
        <v>0</v>
      </c>
    </row>
    <row r="517" spans="1:7" ht="15">
      <c r="A517" s="84" t="s">
        <v>4488</v>
      </c>
      <c r="B517" s="84">
        <v>2</v>
      </c>
      <c r="C517" s="123">
        <v>0.0010843935173075552</v>
      </c>
      <c r="D517" s="84" t="s">
        <v>4609</v>
      </c>
      <c r="E517" s="84" t="b">
        <v>0</v>
      </c>
      <c r="F517" s="84" t="b">
        <v>0</v>
      </c>
      <c r="G517" s="84" t="b">
        <v>0</v>
      </c>
    </row>
    <row r="518" spans="1:7" ht="15">
      <c r="A518" s="84" t="s">
        <v>4489</v>
      </c>
      <c r="B518" s="84">
        <v>2</v>
      </c>
      <c r="C518" s="123">
        <v>0.0010843935173075552</v>
      </c>
      <c r="D518" s="84" t="s">
        <v>4609</v>
      </c>
      <c r="E518" s="84" t="b">
        <v>0</v>
      </c>
      <c r="F518" s="84" t="b">
        <v>0</v>
      </c>
      <c r="G518" s="84" t="b">
        <v>0</v>
      </c>
    </row>
    <row r="519" spans="1:7" ht="15">
      <c r="A519" s="84" t="s">
        <v>4490</v>
      </c>
      <c r="B519" s="84">
        <v>2</v>
      </c>
      <c r="C519" s="123">
        <v>0.0010843935173075552</v>
      </c>
      <c r="D519" s="84" t="s">
        <v>4609</v>
      </c>
      <c r="E519" s="84" t="b">
        <v>0</v>
      </c>
      <c r="F519" s="84" t="b">
        <v>0</v>
      </c>
      <c r="G519" s="84" t="b">
        <v>0</v>
      </c>
    </row>
    <row r="520" spans="1:7" ht="15">
      <c r="A520" s="84" t="s">
        <v>4491</v>
      </c>
      <c r="B520" s="84">
        <v>2</v>
      </c>
      <c r="C520" s="123">
        <v>0.0010843935173075552</v>
      </c>
      <c r="D520" s="84" t="s">
        <v>4609</v>
      </c>
      <c r="E520" s="84" t="b">
        <v>0</v>
      </c>
      <c r="F520" s="84" t="b">
        <v>0</v>
      </c>
      <c r="G520" s="84" t="b">
        <v>0</v>
      </c>
    </row>
    <row r="521" spans="1:7" ht="15">
      <c r="A521" s="84" t="s">
        <v>4492</v>
      </c>
      <c r="B521" s="84">
        <v>2</v>
      </c>
      <c r="C521" s="123">
        <v>0.0010843935173075552</v>
      </c>
      <c r="D521" s="84" t="s">
        <v>4609</v>
      </c>
      <c r="E521" s="84" t="b">
        <v>0</v>
      </c>
      <c r="F521" s="84" t="b">
        <v>0</v>
      </c>
      <c r="G521" s="84" t="b">
        <v>0</v>
      </c>
    </row>
    <row r="522" spans="1:7" ht="15">
      <c r="A522" s="84" t="s">
        <v>4493</v>
      </c>
      <c r="B522" s="84">
        <v>2</v>
      </c>
      <c r="C522" s="123">
        <v>0.0010843935173075552</v>
      </c>
      <c r="D522" s="84" t="s">
        <v>4609</v>
      </c>
      <c r="E522" s="84" t="b">
        <v>0</v>
      </c>
      <c r="F522" s="84" t="b">
        <v>0</v>
      </c>
      <c r="G522" s="84" t="b">
        <v>0</v>
      </c>
    </row>
    <row r="523" spans="1:7" ht="15">
      <c r="A523" s="84" t="s">
        <v>4494</v>
      </c>
      <c r="B523" s="84">
        <v>2</v>
      </c>
      <c r="C523" s="123">
        <v>0.0010843935173075552</v>
      </c>
      <c r="D523" s="84" t="s">
        <v>4609</v>
      </c>
      <c r="E523" s="84" t="b">
        <v>0</v>
      </c>
      <c r="F523" s="84" t="b">
        <v>0</v>
      </c>
      <c r="G523" s="84" t="b">
        <v>0</v>
      </c>
    </row>
    <row r="524" spans="1:7" ht="15">
      <c r="A524" s="84" t="s">
        <v>4495</v>
      </c>
      <c r="B524" s="84">
        <v>2</v>
      </c>
      <c r="C524" s="123">
        <v>0.0010843935173075552</v>
      </c>
      <c r="D524" s="84" t="s">
        <v>4609</v>
      </c>
      <c r="E524" s="84" t="b">
        <v>0</v>
      </c>
      <c r="F524" s="84" t="b">
        <v>0</v>
      </c>
      <c r="G524" s="84" t="b">
        <v>0</v>
      </c>
    </row>
    <row r="525" spans="1:7" ht="15">
      <c r="A525" s="84" t="s">
        <v>4496</v>
      </c>
      <c r="B525" s="84">
        <v>2</v>
      </c>
      <c r="C525" s="123">
        <v>0.0010843935173075552</v>
      </c>
      <c r="D525" s="84" t="s">
        <v>4609</v>
      </c>
      <c r="E525" s="84" t="b">
        <v>0</v>
      </c>
      <c r="F525" s="84" t="b">
        <v>0</v>
      </c>
      <c r="G525" s="84" t="b">
        <v>0</v>
      </c>
    </row>
    <row r="526" spans="1:7" ht="15">
      <c r="A526" s="84" t="s">
        <v>4497</v>
      </c>
      <c r="B526" s="84">
        <v>2</v>
      </c>
      <c r="C526" s="123">
        <v>0.0010843935173075552</v>
      </c>
      <c r="D526" s="84" t="s">
        <v>4609</v>
      </c>
      <c r="E526" s="84" t="b">
        <v>0</v>
      </c>
      <c r="F526" s="84" t="b">
        <v>0</v>
      </c>
      <c r="G526" s="84" t="b">
        <v>0</v>
      </c>
    </row>
    <row r="527" spans="1:7" ht="15">
      <c r="A527" s="84" t="s">
        <v>4498</v>
      </c>
      <c r="B527" s="84">
        <v>2</v>
      </c>
      <c r="C527" s="123">
        <v>0.0010843935173075552</v>
      </c>
      <c r="D527" s="84" t="s">
        <v>4609</v>
      </c>
      <c r="E527" s="84" t="b">
        <v>0</v>
      </c>
      <c r="F527" s="84" t="b">
        <v>0</v>
      </c>
      <c r="G527" s="84" t="b">
        <v>0</v>
      </c>
    </row>
    <row r="528" spans="1:7" ht="15">
      <c r="A528" s="84" t="s">
        <v>4499</v>
      </c>
      <c r="B528" s="84">
        <v>2</v>
      </c>
      <c r="C528" s="123">
        <v>0.0010843935173075552</v>
      </c>
      <c r="D528" s="84" t="s">
        <v>4609</v>
      </c>
      <c r="E528" s="84" t="b">
        <v>0</v>
      </c>
      <c r="F528" s="84" t="b">
        <v>0</v>
      </c>
      <c r="G528" s="84" t="b">
        <v>0</v>
      </c>
    </row>
    <row r="529" spans="1:7" ht="15">
      <c r="A529" s="84" t="s">
        <v>238</v>
      </c>
      <c r="B529" s="84">
        <v>2</v>
      </c>
      <c r="C529" s="123">
        <v>0.0010843935173075552</v>
      </c>
      <c r="D529" s="84" t="s">
        <v>4609</v>
      </c>
      <c r="E529" s="84" t="b">
        <v>0</v>
      </c>
      <c r="F529" s="84" t="b">
        <v>0</v>
      </c>
      <c r="G529" s="84" t="b">
        <v>0</v>
      </c>
    </row>
    <row r="530" spans="1:7" ht="15">
      <c r="A530" s="84" t="s">
        <v>4500</v>
      </c>
      <c r="B530" s="84">
        <v>2</v>
      </c>
      <c r="C530" s="123">
        <v>0.0010843935173075552</v>
      </c>
      <c r="D530" s="84" t="s">
        <v>4609</v>
      </c>
      <c r="E530" s="84" t="b">
        <v>0</v>
      </c>
      <c r="F530" s="84" t="b">
        <v>0</v>
      </c>
      <c r="G530" s="84" t="b">
        <v>0</v>
      </c>
    </row>
    <row r="531" spans="1:7" ht="15">
      <c r="A531" s="84" t="s">
        <v>4501</v>
      </c>
      <c r="B531" s="84">
        <v>2</v>
      </c>
      <c r="C531" s="123">
        <v>0.0010843935173075552</v>
      </c>
      <c r="D531" s="84" t="s">
        <v>4609</v>
      </c>
      <c r="E531" s="84" t="b">
        <v>0</v>
      </c>
      <c r="F531" s="84" t="b">
        <v>0</v>
      </c>
      <c r="G531" s="84" t="b">
        <v>0</v>
      </c>
    </row>
    <row r="532" spans="1:7" ht="15">
      <c r="A532" s="84" t="s">
        <v>4502</v>
      </c>
      <c r="B532" s="84">
        <v>2</v>
      </c>
      <c r="C532" s="123">
        <v>0.0010843935173075552</v>
      </c>
      <c r="D532" s="84" t="s">
        <v>4609</v>
      </c>
      <c r="E532" s="84" t="b">
        <v>0</v>
      </c>
      <c r="F532" s="84" t="b">
        <v>0</v>
      </c>
      <c r="G532" s="84" t="b">
        <v>0</v>
      </c>
    </row>
    <row r="533" spans="1:7" ht="15">
      <c r="A533" s="84" t="s">
        <v>4503</v>
      </c>
      <c r="B533" s="84">
        <v>2</v>
      </c>
      <c r="C533" s="123">
        <v>0.0010843935173075552</v>
      </c>
      <c r="D533" s="84" t="s">
        <v>4609</v>
      </c>
      <c r="E533" s="84" t="b">
        <v>0</v>
      </c>
      <c r="F533" s="84" t="b">
        <v>0</v>
      </c>
      <c r="G533" s="84" t="b">
        <v>0</v>
      </c>
    </row>
    <row r="534" spans="1:7" ht="15">
      <c r="A534" s="84" t="s">
        <v>4504</v>
      </c>
      <c r="B534" s="84">
        <v>2</v>
      </c>
      <c r="C534" s="123">
        <v>0.0010843935173075552</v>
      </c>
      <c r="D534" s="84" t="s">
        <v>4609</v>
      </c>
      <c r="E534" s="84" t="b">
        <v>0</v>
      </c>
      <c r="F534" s="84" t="b">
        <v>0</v>
      </c>
      <c r="G534" s="84" t="b">
        <v>0</v>
      </c>
    </row>
    <row r="535" spans="1:7" ht="15">
      <c r="A535" s="84" t="s">
        <v>464</v>
      </c>
      <c r="B535" s="84">
        <v>2</v>
      </c>
      <c r="C535" s="123">
        <v>0.0010843935173075552</v>
      </c>
      <c r="D535" s="84" t="s">
        <v>4609</v>
      </c>
      <c r="E535" s="84" t="b">
        <v>0</v>
      </c>
      <c r="F535" s="84" t="b">
        <v>0</v>
      </c>
      <c r="G535" s="84" t="b">
        <v>0</v>
      </c>
    </row>
    <row r="536" spans="1:7" ht="15">
      <c r="A536" s="84" t="s">
        <v>4505</v>
      </c>
      <c r="B536" s="84">
        <v>2</v>
      </c>
      <c r="C536" s="123">
        <v>0.0010843935173075552</v>
      </c>
      <c r="D536" s="84" t="s">
        <v>4609</v>
      </c>
      <c r="E536" s="84" t="b">
        <v>1</v>
      </c>
      <c r="F536" s="84" t="b">
        <v>0</v>
      </c>
      <c r="G536" s="84" t="b">
        <v>0</v>
      </c>
    </row>
    <row r="537" spans="1:7" ht="15">
      <c r="A537" s="84" t="s">
        <v>4506</v>
      </c>
      <c r="B537" s="84">
        <v>2</v>
      </c>
      <c r="C537" s="123">
        <v>0.0010843935173075552</v>
      </c>
      <c r="D537" s="84" t="s">
        <v>4609</v>
      </c>
      <c r="E537" s="84" t="b">
        <v>0</v>
      </c>
      <c r="F537" s="84" t="b">
        <v>0</v>
      </c>
      <c r="G537" s="84" t="b">
        <v>0</v>
      </c>
    </row>
    <row r="538" spans="1:7" ht="15">
      <c r="A538" s="84" t="s">
        <v>4507</v>
      </c>
      <c r="B538" s="84">
        <v>2</v>
      </c>
      <c r="C538" s="123">
        <v>0.0010843935173075552</v>
      </c>
      <c r="D538" s="84" t="s">
        <v>4609</v>
      </c>
      <c r="E538" s="84" t="b">
        <v>0</v>
      </c>
      <c r="F538" s="84" t="b">
        <v>0</v>
      </c>
      <c r="G538" s="84" t="b">
        <v>0</v>
      </c>
    </row>
    <row r="539" spans="1:7" ht="15">
      <c r="A539" s="84" t="s">
        <v>458</v>
      </c>
      <c r="B539" s="84">
        <v>2</v>
      </c>
      <c r="C539" s="123">
        <v>0.0010843935173075552</v>
      </c>
      <c r="D539" s="84" t="s">
        <v>4609</v>
      </c>
      <c r="E539" s="84" t="b">
        <v>0</v>
      </c>
      <c r="F539" s="84" t="b">
        <v>0</v>
      </c>
      <c r="G539" s="84" t="b">
        <v>0</v>
      </c>
    </row>
    <row r="540" spans="1:7" ht="15">
      <c r="A540" s="84" t="s">
        <v>457</v>
      </c>
      <c r="B540" s="84">
        <v>2</v>
      </c>
      <c r="C540" s="123">
        <v>0.0010843935173075552</v>
      </c>
      <c r="D540" s="84" t="s">
        <v>4609</v>
      </c>
      <c r="E540" s="84" t="b">
        <v>0</v>
      </c>
      <c r="F540" s="84" t="b">
        <v>0</v>
      </c>
      <c r="G540" s="84" t="b">
        <v>0</v>
      </c>
    </row>
    <row r="541" spans="1:7" ht="15">
      <c r="A541" s="84" t="s">
        <v>456</v>
      </c>
      <c r="B541" s="84">
        <v>2</v>
      </c>
      <c r="C541" s="123">
        <v>0.0010843935173075552</v>
      </c>
      <c r="D541" s="84" t="s">
        <v>4609</v>
      </c>
      <c r="E541" s="84" t="b">
        <v>0</v>
      </c>
      <c r="F541" s="84" t="b">
        <v>0</v>
      </c>
      <c r="G541" s="84" t="b">
        <v>0</v>
      </c>
    </row>
    <row r="542" spans="1:7" ht="15">
      <c r="A542" s="84" t="s">
        <v>4508</v>
      </c>
      <c r="B542" s="84">
        <v>2</v>
      </c>
      <c r="C542" s="123">
        <v>0.0010843935173075552</v>
      </c>
      <c r="D542" s="84" t="s">
        <v>4609</v>
      </c>
      <c r="E542" s="84" t="b">
        <v>0</v>
      </c>
      <c r="F542" s="84" t="b">
        <v>0</v>
      </c>
      <c r="G542" s="84" t="b">
        <v>0</v>
      </c>
    </row>
    <row r="543" spans="1:7" ht="15">
      <c r="A543" s="84" t="s">
        <v>4509</v>
      </c>
      <c r="B543" s="84">
        <v>2</v>
      </c>
      <c r="C543" s="123">
        <v>0.0010843935173075552</v>
      </c>
      <c r="D543" s="84" t="s">
        <v>4609</v>
      </c>
      <c r="E543" s="84" t="b">
        <v>0</v>
      </c>
      <c r="F543" s="84" t="b">
        <v>0</v>
      </c>
      <c r="G543" s="84" t="b">
        <v>0</v>
      </c>
    </row>
    <row r="544" spans="1:7" ht="15">
      <c r="A544" s="84" t="s">
        <v>4510</v>
      </c>
      <c r="B544" s="84">
        <v>2</v>
      </c>
      <c r="C544" s="123">
        <v>0.0010843935173075552</v>
      </c>
      <c r="D544" s="84" t="s">
        <v>4609</v>
      </c>
      <c r="E544" s="84" t="b">
        <v>0</v>
      </c>
      <c r="F544" s="84" t="b">
        <v>0</v>
      </c>
      <c r="G544" s="84" t="b">
        <v>0</v>
      </c>
    </row>
    <row r="545" spans="1:7" ht="15">
      <c r="A545" s="84" t="s">
        <v>4511</v>
      </c>
      <c r="B545" s="84">
        <v>2</v>
      </c>
      <c r="C545" s="123">
        <v>0.0010843935173075552</v>
      </c>
      <c r="D545" s="84" t="s">
        <v>4609</v>
      </c>
      <c r="E545" s="84" t="b">
        <v>0</v>
      </c>
      <c r="F545" s="84" t="b">
        <v>0</v>
      </c>
      <c r="G545" s="84" t="b">
        <v>0</v>
      </c>
    </row>
    <row r="546" spans="1:7" ht="15">
      <c r="A546" s="84" t="s">
        <v>4512</v>
      </c>
      <c r="B546" s="84">
        <v>2</v>
      </c>
      <c r="C546" s="123">
        <v>0.0010843935173075552</v>
      </c>
      <c r="D546" s="84" t="s">
        <v>4609</v>
      </c>
      <c r="E546" s="84" t="b">
        <v>0</v>
      </c>
      <c r="F546" s="84" t="b">
        <v>0</v>
      </c>
      <c r="G546" s="84" t="b">
        <v>0</v>
      </c>
    </row>
    <row r="547" spans="1:7" ht="15">
      <c r="A547" s="84" t="s">
        <v>4513</v>
      </c>
      <c r="B547" s="84">
        <v>2</v>
      </c>
      <c r="C547" s="123">
        <v>0.0010843935173075552</v>
      </c>
      <c r="D547" s="84" t="s">
        <v>4609</v>
      </c>
      <c r="E547" s="84" t="b">
        <v>0</v>
      </c>
      <c r="F547" s="84" t="b">
        <v>0</v>
      </c>
      <c r="G547" s="84" t="b">
        <v>0</v>
      </c>
    </row>
    <row r="548" spans="1:7" ht="15">
      <c r="A548" s="84" t="s">
        <v>4514</v>
      </c>
      <c r="B548" s="84">
        <v>2</v>
      </c>
      <c r="C548" s="123">
        <v>0.0010843935173075552</v>
      </c>
      <c r="D548" s="84" t="s">
        <v>4609</v>
      </c>
      <c r="E548" s="84" t="b">
        <v>0</v>
      </c>
      <c r="F548" s="84" t="b">
        <v>0</v>
      </c>
      <c r="G548" s="84" t="b">
        <v>0</v>
      </c>
    </row>
    <row r="549" spans="1:7" ht="15">
      <c r="A549" s="84" t="s">
        <v>4515</v>
      </c>
      <c r="B549" s="84">
        <v>2</v>
      </c>
      <c r="C549" s="123">
        <v>0.0010843935173075552</v>
      </c>
      <c r="D549" s="84" t="s">
        <v>4609</v>
      </c>
      <c r="E549" s="84" t="b">
        <v>0</v>
      </c>
      <c r="F549" s="84" t="b">
        <v>0</v>
      </c>
      <c r="G549" s="84" t="b">
        <v>0</v>
      </c>
    </row>
    <row r="550" spans="1:7" ht="15">
      <c r="A550" s="84" t="s">
        <v>4516</v>
      </c>
      <c r="B550" s="84">
        <v>2</v>
      </c>
      <c r="C550" s="123">
        <v>0.0010843935173075552</v>
      </c>
      <c r="D550" s="84" t="s">
        <v>4609</v>
      </c>
      <c r="E550" s="84" t="b">
        <v>0</v>
      </c>
      <c r="F550" s="84" t="b">
        <v>0</v>
      </c>
      <c r="G550" s="84" t="b">
        <v>0</v>
      </c>
    </row>
    <row r="551" spans="1:7" ht="15">
      <c r="A551" s="84" t="s">
        <v>4517</v>
      </c>
      <c r="B551" s="84">
        <v>2</v>
      </c>
      <c r="C551" s="123">
        <v>0.0010843935173075552</v>
      </c>
      <c r="D551" s="84" t="s">
        <v>4609</v>
      </c>
      <c r="E551" s="84" t="b">
        <v>0</v>
      </c>
      <c r="F551" s="84" t="b">
        <v>0</v>
      </c>
      <c r="G551" s="84" t="b">
        <v>0</v>
      </c>
    </row>
    <row r="552" spans="1:7" ht="15">
      <c r="A552" s="84" t="s">
        <v>4518</v>
      </c>
      <c r="B552" s="84">
        <v>2</v>
      </c>
      <c r="C552" s="123">
        <v>0.0010843935173075552</v>
      </c>
      <c r="D552" s="84" t="s">
        <v>4609</v>
      </c>
      <c r="E552" s="84" t="b">
        <v>0</v>
      </c>
      <c r="F552" s="84" t="b">
        <v>0</v>
      </c>
      <c r="G552" s="84" t="b">
        <v>0</v>
      </c>
    </row>
    <row r="553" spans="1:7" ht="15">
      <c r="A553" s="84" t="s">
        <v>4519</v>
      </c>
      <c r="B553" s="84">
        <v>2</v>
      </c>
      <c r="C553" s="123">
        <v>0.0010843935173075552</v>
      </c>
      <c r="D553" s="84" t="s">
        <v>4609</v>
      </c>
      <c r="E553" s="84" t="b">
        <v>1</v>
      </c>
      <c r="F553" s="84" t="b">
        <v>0</v>
      </c>
      <c r="G553" s="84" t="b">
        <v>0</v>
      </c>
    </row>
    <row r="554" spans="1:7" ht="15">
      <c r="A554" s="84" t="s">
        <v>4520</v>
      </c>
      <c r="B554" s="84">
        <v>2</v>
      </c>
      <c r="C554" s="123">
        <v>0.0010843935173075552</v>
      </c>
      <c r="D554" s="84" t="s">
        <v>4609</v>
      </c>
      <c r="E554" s="84" t="b">
        <v>0</v>
      </c>
      <c r="F554" s="84" t="b">
        <v>0</v>
      </c>
      <c r="G554" s="84" t="b">
        <v>0</v>
      </c>
    </row>
    <row r="555" spans="1:7" ht="15">
      <c r="A555" s="84" t="s">
        <v>4521</v>
      </c>
      <c r="B555" s="84">
        <v>2</v>
      </c>
      <c r="C555" s="123">
        <v>0.0010843935173075552</v>
      </c>
      <c r="D555" s="84" t="s">
        <v>4609</v>
      </c>
      <c r="E555" s="84" t="b">
        <v>0</v>
      </c>
      <c r="F555" s="84" t="b">
        <v>0</v>
      </c>
      <c r="G555" s="84" t="b">
        <v>0</v>
      </c>
    </row>
    <row r="556" spans="1:7" ht="15">
      <c r="A556" s="84" t="s">
        <v>4522</v>
      </c>
      <c r="B556" s="84">
        <v>2</v>
      </c>
      <c r="C556" s="123">
        <v>0.0010843935173075552</v>
      </c>
      <c r="D556" s="84" t="s">
        <v>4609</v>
      </c>
      <c r="E556" s="84" t="b">
        <v>0</v>
      </c>
      <c r="F556" s="84" t="b">
        <v>0</v>
      </c>
      <c r="G556" s="84" t="b">
        <v>0</v>
      </c>
    </row>
    <row r="557" spans="1:7" ht="15">
      <c r="A557" s="84" t="s">
        <v>4523</v>
      </c>
      <c r="B557" s="84">
        <v>2</v>
      </c>
      <c r="C557" s="123">
        <v>0.0010843935173075552</v>
      </c>
      <c r="D557" s="84" t="s">
        <v>4609</v>
      </c>
      <c r="E557" s="84" t="b">
        <v>0</v>
      </c>
      <c r="F557" s="84" t="b">
        <v>0</v>
      </c>
      <c r="G557" s="84" t="b">
        <v>0</v>
      </c>
    </row>
    <row r="558" spans="1:7" ht="15">
      <c r="A558" s="84" t="s">
        <v>4524</v>
      </c>
      <c r="B558" s="84">
        <v>2</v>
      </c>
      <c r="C558" s="123">
        <v>0.0010843935173075552</v>
      </c>
      <c r="D558" s="84" t="s">
        <v>4609</v>
      </c>
      <c r="E558" s="84" t="b">
        <v>0</v>
      </c>
      <c r="F558" s="84" t="b">
        <v>0</v>
      </c>
      <c r="G558" s="84" t="b">
        <v>0</v>
      </c>
    </row>
    <row r="559" spans="1:7" ht="15">
      <c r="A559" s="84" t="s">
        <v>4525</v>
      </c>
      <c r="B559" s="84">
        <v>2</v>
      </c>
      <c r="C559" s="123">
        <v>0.0010843935173075552</v>
      </c>
      <c r="D559" s="84" t="s">
        <v>4609</v>
      </c>
      <c r="E559" s="84" t="b">
        <v>0</v>
      </c>
      <c r="F559" s="84" t="b">
        <v>0</v>
      </c>
      <c r="G559" s="84" t="b">
        <v>0</v>
      </c>
    </row>
    <row r="560" spans="1:7" ht="15">
      <c r="A560" s="84" t="s">
        <v>4526</v>
      </c>
      <c r="B560" s="84">
        <v>2</v>
      </c>
      <c r="C560" s="123">
        <v>0.0010843935173075552</v>
      </c>
      <c r="D560" s="84" t="s">
        <v>4609</v>
      </c>
      <c r="E560" s="84" t="b">
        <v>0</v>
      </c>
      <c r="F560" s="84" t="b">
        <v>0</v>
      </c>
      <c r="G560" s="84" t="b">
        <v>0</v>
      </c>
    </row>
    <row r="561" spans="1:7" ht="15">
      <c r="A561" s="84" t="s">
        <v>4527</v>
      </c>
      <c r="B561" s="84">
        <v>2</v>
      </c>
      <c r="C561" s="123">
        <v>0.0010843935173075552</v>
      </c>
      <c r="D561" s="84" t="s">
        <v>4609</v>
      </c>
      <c r="E561" s="84" t="b">
        <v>0</v>
      </c>
      <c r="F561" s="84" t="b">
        <v>0</v>
      </c>
      <c r="G561" s="84" t="b">
        <v>0</v>
      </c>
    </row>
    <row r="562" spans="1:7" ht="15">
      <c r="A562" s="84" t="s">
        <v>4528</v>
      </c>
      <c r="B562" s="84">
        <v>2</v>
      </c>
      <c r="C562" s="123">
        <v>0.0010843935173075552</v>
      </c>
      <c r="D562" s="84" t="s">
        <v>4609</v>
      </c>
      <c r="E562" s="84" t="b">
        <v>0</v>
      </c>
      <c r="F562" s="84" t="b">
        <v>0</v>
      </c>
      <c r="G562" s="84" t="b">
        <v>0</v>
      </c>
    </row>
    <row r="563" spans="1:7" ht="15">
      <c r="A563" s="84" t="s">
        <v>4529</v>
      </c>
      <c r="B563" s="84">
        <v>2</v>
      </c>
      <c r="C563" s="123">
        <v>0.0010843935173075552</v>
      </c>
      <c r="D563" s="84" t="s">
        <v>4609</v>
      </c>
      <c r="E563" s="84" t="b">
        <v>0</v>
      </c>
      <c r="F563" s="84" t="b">
        <v>0</v>
      </c>
      <c r="G563" s="84" t="b">
        <v>0</v>
      </c>
    </row>
    <row r="564" spans="1:7" ht="15">
      <c r="A564" s="84" t="s">
        <v>4530</v>
      </c>
      <c r="B564" s="84">
        <v>2</v>
      </c>
      <c r="C564" s="123">
        <v>0.0010843935173075552</v>
      </c>
      <c r="D564" s="84" t="s">
        <v>4609</v>
      </c>
      <c r="E564" s="84" t="b">
        <v>0</v>
      </c>
      <c r="F564" s="84" t="b">
        <v>0</v>
      </c>
      <c r="G564" s="84" t="b">
        <v>0</v>
      </c>
    </row>
    <row r="565" spans="1:7" ht="15">
      <c r="A565" s="84" t="s">
        <v>4531</v>
      </c>
      <c r="B565" s="84">
        <v>2</v>
      </c>
      <c r="C565" s="123">
        <v>0.0010843935173075552</v>
      </c>
      <c r="D565" s="84" t="s">
        <v>4609</v>
      </c>
      <c r="E565" s="84" t="b">
        <v>0</v>
      </c>
      <c r="F565" s="84" t="b">
        <v>0</v>
      </c>
      <c r="G565" s="84" t="b">
        <v>0</v>
      </c>
    </row>
    <row r="566" spans="1:7" ht="15">
      <c r="A566" s="84" t="s">
        <v>4532</v>
      </c>
      <c r="B566" s="84">
        <v>2</v>
      </c>
      <c r="C566" s="123">
        <v>0.0010843935173075552</v>
      </c>
      <c r="D566" s="84" t="s">
        <v>4609</v>
      </c>
      <c r="E566" s="84" t="b">
        <v>0</v>
      </c>
      <c r="F566" s="84" t="b">
        <v>0</v>
      </c>
      <c r="G566" s="84" t="b">
        <v>0</v>
      </c>
    </row>
    <row r="567" spans="1:7" ht="15">
      <c r="A567" s="84" t="s">
        <v>4533</v>
      </c>
      <c r="B567" s="84">
        <v>2</v>
      </c>
      <c r="C567" s="123">
        <v>0.0010843935173075552</v>
      </c>
      <c r="D567" s="84" t="s">
        <v>4609</v>
      </c>
      <c r="E567" s="84" t="b">
        <v>0</v>
      </c>
      <c r="F567" s="84" t="b">
        <v>0</v>
      </c>
      <c r="G567" s="84" t="b">
        <v>0</v>
      </c>
    </row>
    <row r="568" spans="1:7" ht="15">
      <c r="A568" s="84" t="s">
        <v>454</v>
      </c>
      <c r="B568" s="84">
        <v>2</v>
      </c>
      <c r="C568" s="123">
        <v>0.0010843935173075552</v>
      </c>
      <c r="D568" s="84" t="s">
        <v>4609</v>
      </c>
      <c r="E568" s="84" t="b">
        <v>0</v>
      </c>
      <c r="F568" s="84" t="b">
        <v>0</v>
      </c>
      <c r="G568" s="84" t="b">
        <v>0</v>
      </c>
    </row>
    <row r="569" spans="1:7" ht="15">
      <c r="A569" s="84" t="s">
        <v>453</v>
      </c>
      <c r="B569" s="84">
        <v>2</v>
      </c>
      <c r="C569" s="123">
        <v>0.0010843935173075552</v>
      </c>
      <c r="D569" s="84" t="s">
        <v>4609</v>
      </c>
      <c r="E569" s="84" t="b">
        <v>0</v>
      </c>
      <c r="F569" s="84" t="b">
        <v>0</v>
      </c>
      <c r="G569" s="84" t="b">
        <v>0</v>
      </c>
    </row>
    <row r="570" spans="1:7" ht="15">
      <c r="A570" s="84" t="s">
        <v>4534</v>
      </c>
      <c r="B570" s="84">
        <v>2</v>
      </c>
      <c r="C570" s="123">
        <v>0.0010843935173075552</v>
      </c>
      <c r="D570" s="84" t="s">
        <v>4609</v>
      </c>
      <c r="E570" s="84" t="b">
        <v>0</v>
      </c>
      <c r="F570" s="84" t="b">
        <v>0</v>
      </c>
      <c r="G570" s="84" t="b">
        <v>0</v>
      </c>
    </row>
    <row r="571" spans="1:7" ht="15">
      <c r="A571" s="84" t="s">
        <v>4535</v>
      </c>
      <c r="B571" s="84">
        <v>2</v>
      </c>
      <c r="C571" s="123">
        <v>0.0010843935173075552</v>
      </c>
      <c r="D571" s="84" t="s">
        <v>4609</v>
      </c>
      <c r="E571" s="84" t="b">
        <v>0</v>
      </c>
      <c r="F571" s="84" t="b">
        <v>0</v>
      </c>
      <c r="G571" s="84" t="b">
        <v>0</v>
      </c>
    </row>
    <row r="572" spans="1:7" ht="15">
      <c r="A572" s="84" t="s">
        <v>4536</v>
      </c>
      <c r="B572" s="84">
        <v>2</v>
      </c>
      <c r="C572" s="123">
        <v>0.0010843935173075552</v>
      </c>
      <c r="D572" s="84" t="s">
        <v>4609</v>
      </c>
      <c r="E572" s="84" t="b">
        <v>0</v>
      </c>
      <c r="F572" s="84" t="b">
        <v>0</v>
      </c>
      <c r="G572" s="84" t="b">
        <v>0</v>
      </c>
    </row>
    <row r="573" spans="1:7" ht="15">
      <c r="A573" s="84" t="s">
        <v>4537</v>
      </c>
      <c r="B573" s="84">
        <v>2</v>
      </c>
      <c r="C573" s="123">
        <v>0.0010843935173075552</v>
      </c>
      <c r="D573" s="84" t="s">
        <v>4609</v>
      </c>
      <c r="E573" s="84" t="b">
        <v>0</v>
      </c>
      <c r="F573" s="84" t="b">
        <v>0</v>
      </c>
      <c r="G573" s="84" t="b">
        <v>0</v>
      </c>
    </row>
    <row r="574" spans="1:7" ht="15">
      <c r="A574" s="84" t="s">
        <v>4538</v>
      </c>
      <c r="B574" s="84">
        <v>2</v>
      </c>
      <c r="C574" s="123">
        <v>0.0010843935173075552</v>
      </c>
      <c r="D574" s="84" t="s">
        <v>4609</v>
      </c>
      <c r="E574" s="84" t="b">
        <v>0</v>
      </c>
      <c r="F574" s="84" t="b">
        <v>0</v>
      </c>
      <c r="G574" s="84" t="b">
        <v>0</v>
      </c>
    </row>
    <row r="575" spans="1:7" ht="15">
      <c r="A575" s="84" t="s">
        <v>452</v>
      </c>
      <c r="B575" s="84">
        <v>2</v>
      </c>
      <c r="C575" s="123">
        <v>0.0010843935173075552</v>
      </c>
      <c r="D575" s="84" t="s">
        <v>4609</v>
      </c>
      <c r="E575" s="84" t="b">
        <v>0</v>
      </c>
      <c r="F575" s="84" t="b">
        <v>0</v>
      </c>
      <c r="G575" s="84" t="b">
        <v>0</v>
      </c>
    </row>
    <row r="576" spans="1:7" ht="15">
      <c r="A576" s="84" t="s">
        <v>4539</v>
      </c>
      <c r="B576" s="84">
        <v>2</v>
      </c>
      <c r="C576" s="123">
        <v>0.0010843935173075552</v>
      </c>
      <c r="D576" s="84" t="s">
        <v>4609</v>
      </c>
      <c r="E576" s="84" t="b">
        <v>0</v>
      </c>
      <c r="F576" s="84" t="b">
        <v>0</v>
      </c>
      <c r="G576" s="84" t="b">
        <v>0</v>
      </c>
    </row>
    <row r="577" spans="1:7" ht="15">
      <c r="A577" s="84" t="s">
        <v>4540</v>
      </c>
      <c r="B577" s="84">
        <v>2</v>
      </c>
      <c r="C577" s="123">
        <v>0.0010843935173075552</v>
      </c>
      <c r="D577" s="84" t="s">
        <v>4609</v>
      </c>
      <c r="E577" s="84" t="b">
        <v>0</v>
      </c>
      <c r="F577" s="84" t="b">
        <v>0</v>
      </c>
      <c r="G577" s="84" t="b">
        <v>0</v>
      </c>
    </row>
    <row r="578" spans="1:7" ht="15">
      <c r="A578" s="84" t="s">
        <v>4541</v>
      </c>
      <c r="B578" s="84">
        <v>2</v>
      </c>
      <c r="C578" s="123">
        <v>0.0010843935173075552</v>
      </c>
      <c r="D578" s="84" t="s">
        <v>4609</v>
      </c>
      <c r="E578" s="84" t="b">
        <v>0</v>
      </c>
      <c r="F578" s="84" t="b">
        <v>0</v>
      </c>
      <c r="G578" s="84" t="b">
        <v>0</v>
      </c>
    </row>
    <row r="579" spans="1:7" ht="15">
      <c r="A579" s="84" t="s">
        <v>4542</v>
      </c>
      <c r="B579" s="84">
        <v>2</v>
      </c>
      <c r="C579" s="123">
        <v>0.0010843935173075552</v>
      </c>
      <c r="D579" s="84" t="s">
        <v>4609</v>
      </c>
      <c r="E579" s="84" t="b">
        <v>0</v>
      </c>
      <c r="F579" s="84" t="b">
        <v>0</v>
      </c>
      <c r="G579" s="84" t="b">
        <v>0</v>
      </c>
    </row>
    <row r="580" spans="1:7" ht="15">
      <c r="A580" s="84" t="s">
        <v>4543</v>
      </c>
      <c r="B580" s="84">
        <v>2</v>
      </c>
      <c r="C580" s="123">
        <v>0.0010843935173075552</v>
      </c>
      <c r="D580" s="84" t="s">
        <v>4609</v>
      </c>
      <c r="E580" s="84" t="b">
        <v>0</v>
      </c>
      <c r="F580" s="84" t="b">
        <v>0</v>
      </c>
      <c r="G580" s="84" t="b">
        <v>0</v>
      </c>
    </row>
    <row r="581" spans="1:7" ht="15">
      <c r="A581" s="84" t="s">
        <v>4544</v>
      </c>
      <c r="B581" s="84">
        <v>2</v>
      </c>
      <c r="C581" s="123">
        <v>0.0010843935173075552</v>
      </c>
      <c r="D581" s="84" t="s">
        <v>4609</v>
      </c>
      <c r="E581" s="84" t="b">
        <v>0</v>
      </c>
      <c r="F581" s="84" t="b">
        <v>0</v>
      </c>
      <c r="G581" s="84" t="b">
        <v>0</v>
      </c>
    </row>
    <row r="582" spans="1:7" ht="15">
      <c r="A582" s="84" t="s">
        <v>4545</v>
      </c>
      <c r="B582" s="84">
        <v>2</v>
      </c>
      <c r="C582" s="123">
        <v>0.0010843935173075552</v>
      </c>
      <c r="D582" s="84" t="s">
        <v>4609</v>
      </c>
      <c r="E582" s="84" t="b">
        <v>0</v>
      </c>
      <c r="F582" s="84" t="b">
        <v>0</v>
      </c>
      <c r="G582" s="84" t="b">
        <v>0</v>
      </c>
    </row>
    <row r="583" spans="1:7" ht="15">
      <c r="A583" s="84" t="s">
        <v>4546</v>
      </c>
      <c r="B583" s="84">
        <v>2</v>
      </c>
      <c r="C583" s="123">
        <v>0.0010843935173075552</v>
      </c>
      <c r="D583" s="84" t="s">
        <v>4609</v>
      </c>
      <c r="E583" s="84" t="b">
        <v>0</v>
      </c>
      <c r="F583" s="84" t="b">
        <v>0</v>
      </c>
      <c r="G583" s="84" t="b">
        <v>0</v>
      </c>
    </row>
    <row r="584" spans="1:7" ht="15">
      <c r="A584" s="84" t="s">
        <v>4547</v>
      </c>
      <c r="B584" s="84">
        <v>2</v>
      </c>
      <c r="C584" s="123">
        <v>0.0010843935173075552</v>
      </c>
      <c r="D584" s="84" t="s">
        <v>4609</v>
      </c>
      <c r="E584" s="84" t="b">
        <v>0</v>
      </c>
      <c r="F584" s="84" t="b">
        <v>0</v>
      </c>
      <c r="G584" s="84" t="b">
        <v>0</v>
      </c>
    </row>
    <row r="585" spans="1:7" ht="15">
      <c r="A585" s="84" t="s">
        <v>4548</v>
      </c>
      <c r="B585" s="84">
        <v>2</v>
      </c>
      <c r="C585" s="123">
        <v>0.0010843935173075552</v>
      </c>
      <c r="D585" s="84" t="s">
        <v>4609</v>
      </c>
      <c r="E585" s="84" t="b">
        <v>0</v>
      </c>
      <c r="F585" s="84" t="b">
        <v>0</v>
      </c>
      <c r="G585" s="84" t="b">
        <v>0</v>
      </c>
    </row>
    <row r="586" spans="1:7" ht="15">
      <c r="A586" s="84" t="s">
        <v>4549</v>
      </c>
      <c r="B586" s="84">
        <v>2</v>
      </c>
      <c r="C586" s="123">
        <v>0.0010843935173075552</v>
      </c>
      <c r="D586" s="84" t="s">
        <v>4609</v>
      </c>
      <c r="E586" s="84" t="b">
        <v>0</v>
      </c>
      <c r="F586" s="84" t="b">
        <v>0</v>
      </c>
      <c r="G586" s="84" t="b">
        <v>0</v>
      </c>
    </row>
    <row r="587" spans="1:7" ht="15">
      <c r="A587" s="84" t="s">
        <v>4550</v>
      </c>
      <c r="B587" s="84">
        <v>2</v>
      </c>
      <c r="C587" s="123">
        <v>0.0010843935173075552</v>
      </c>
      <c r="D587" s="84" t="s">
        <v>4609</v>
      </c>
      <c r="E587" s="84" t="b">
        <v>0</v>
      </c>
      <c r="F587" s="84" t="b">
        <v>0</v>
      </c>
      <c r="G587" s="84" t="b">
        <v>0</v>
      </c>
    </row>
    <row r="588" spans="1:7" ht="15">
      <c r="A588" s="84" t="s">
        <v>4551</v>
      </c>
      <c r="B588" s="84">
        <v>2</v>
      </c>
      <c r="C588" s="123">
        <v>0.0010843935173075552</v>
      </c>
      <c r="D588" s="84" t="s">
        <v>4609</v>
      </c>
      <c r="E588" s="84" t="b">
        <v>0</v>
      </c>
      <c r="F588" s="84" t="b">
        <v>0</v>
      </c>
      <c r="G588" s="84" t="b">
        <v>0</v>
      </c>
    </row>
    <row r="589" spans="1:7" ht="15">
      <c r="A589" s="84" t="s">
        <v>4552</v>
      </c>
      <c r="B589" s="84">
        <v>2</v>
      </c>
      <c r="C589" s="123">
        <v>0.0010843935173075552</v>
      </c>
      <c r="D589" s="84" t="s">
        <v>4609</v>
      </c>
      <c r="E589" s="84" t="b">
        <v>0</v>
      </c>
      <c r="F589" s="84" t="b">
        <v>1</v>
      </c>
      <c r="G589" s="84" t="b">
        <v>0</v>
      </c>
    </row>
    <row r="590" spans="1:7" ht="15">
      <c r="A590" s="84" t="s">
        <v>4553</v>
      </c>
      <c r="B590" s="84">
        <v>2</v>
      </c>
      <c r="C590" s="123">
        <v>0.0010843935173075552</v>
      </c>
      <c r="D590" s="84" t="s">
        <v>4609</v>
      </c>
      <c r="E590" s="84" t="b">
        <v>0</v>
      </c>
      <c r="F590" s="84" t="b">
        <v>0</v>
      </c>
      <c r="G590" s="84" t="b">
        <v>0</v>
      </c>
    </row>
    <row r="591" spans="1:7" ht="15">
      <c r="A591" s="84" t="s">
        <v>4554</v>
      </c>
      <c r="B591" s="84">
        <v>2</v>
      </c>
      <c r="C591" s="123">
        <v>0.0010843935173075552</v>
      </c>
      <c r="D591" s="84" t="s">
        <v>4609</v>
      </c>
      <c r="E591" s="84" t="b">
        <v>1</v>
      </c>
      <c r="F591" s="84" t="b">
        <v>0</v>
      </c>
      <c r="G591" s="84" t="b">
        <v>0</v>
      </c>
    </row>
    <row r="592" spans="1:7" ht="15">
      <c r="A592" s="84" t="s">
        <v>444</v>
      </c>
      <c r="B592" s="84">
        <v>2</v>
      </c>
      <c r="C592" s="123">
        <v>0.0010843935173075552</v>
      </c>
      <c r="D592" s="84" t="s">
        <v>4609</v>
      </c>
      <c r="E592" s="84" t="b">
        <v>0</v>
      </c>
      <c r="F592" s="84" t="b">
        <v>0</v>
      </c>
      <c r="G592" s="84" t="b">
        <v>0</v>
      </c>
    </row>
    <row r="593" spans="1:7" ht="15">
      <c r="A593" s="84" t="s">
        <v>4555</v>
      </c>
      <c r="B593" s="84">
        <v>2</v>
      </c>
      <c r="C593" s="123">
        <v>0.0010843935173075552</v>
      </c>
      <c r="D593" s="84" t="s">
        <v>4609</v>
      </c>
      <c r="E593" s="84" t="b">
        <v>0</v>
      </c>
      <c r="F593" s="84" t="b">
        <v>0</v>
      </c>
      <c r="G593" s="84" t="b">
        <v>0</v>
      </c>
    </row>
    <row r="594" spans="1:7" ht="15">
      <c r="A594" s="84" t="s">
        <v>4556</v>
      </c>
      <c r="B594" s="84">
        <v>2</v>
      </c>
      <c r="C594" s="123">
        <v>0.0010843935173075552</v>
      </c>
      <c r="D594" s="84" t="s">
        <v>4609</v>
      </c>
      <c r="E594" s="84" t="b">
        <v>0</v>
      </c>
      <c r="F594" s="84" t="b">
        <v>0</v>
      </c>
      <c r="G594" s="84" t="b">
        <v>0</v>
      </c>
    </row>
    <row r="595" spans="1:7" ht="15">
      <c r="A595" s="84" t="s">
        <v>4557</v>
      </c>
      <c r="B595" s="84">
        <v>2</v>
      </c>
      <c r="C595" s="123">
        <v>0.0010843935173075552</v>
      </c>
      <c r="D595" s="84" t="s">
        <v>4609</v>
      </c>
      <c r="E595" s="84" t="b">
        <v>0</v>
      </c>
      <c r="F595" s="84" t="b">
        <v>0</v>
      </c>
      <c r="G595" s="84" t="b">
        <v>0</v>
      </c>
    </row>
    <row r="596" spans="1:7" ht="15">
      <c r="A596" s="84" t="s">
        <v>4558</v>
      </c>
      <c r="B596" s="84">
        <v>2</v>
      </c>
      <c r="C596" s="123">
        <v>0.0010843935173075552</v>
      </c>
      <c r="D596" s="84" t="s">
        <v>4609</v>
      </c>
      <c r="E596" s="84" t="b">
        <v>0</v>
      </c>
      <c r="F596" s="84" t="b">
        <v>0</v>
      </c>
      <c r="G596" s="84" t="b">
        <v>0</v>
      </c>
    </row>
    <row r="597" spans="1:7" ht="15">
      <c r="A597" s="84" t="s">
        <v>4559</v>
      </c>
      <c r="B597" s="84">
        <v>2</v>
      </c>
      <c r="C597" s="123">
        <v>0.0010843935173075552</v>
      </c>
      <c r="D597" s="84" t="s">
        <v>4609</v>
      </c>
      <c r="E597" s="84" t="b">
        <v>0</v>
      </c>
      <c r="F597" s="84" t="b">
        <v>0</v>
      </c>
      <c r="G597" s="84" t="b">
        <v>0</v>
      </c>
    </row>
    <row r="598" spans="1:7" ht="15">
      <c r="A598" s="84" t="s">
        <v>322</v>
      </c>
      <c r="B598" s="84">
        <v>2</v>
      </c>
      <c r="C598" s="123">
        <v>0.0010843935173075552</v>
      </c>
      <c r="D598" s="84" t="s">
        <v>4609</v>
      </c>
      <c r="E598" s="84" t="b">
        <v>0</v>
      </c>
      <c r="F598" s="84" t="b">
        <v>0</v>
      </c>
      <c r="G598" s="84" t="b">
        <v>0</v>
      </c>
    </row>
    <row r="599" spans="1:7" ht="15">
      <c r="A599" s="84" t="s">
        <v>3503</v>
      </c>
      <c r="B599" s="84">
        <v>2</v>
      </c>
      <c r="C599" s="123">
        <v>0.0010843935173075552</v>
      </c>
      <c r="D599" s="84" t="s">
        <v>4609</v>
      </c>
      <c r="E599" s="84" t="b">
        <v>0</v>
      </c>
      <c r="F599" s="84" t="b">
        <v>0</v>
      </c>
      <c r="G599" s="84" t="b">
        <v>0</v>
      </c>
    </row>
    <row r="600" spans="1:7" ht="15">
      <c r="A600" s="84" t="s">
        <v>213</v>
      </c>
      <c r="B600" s="84">
        <v>2</v>
      </c>
      <c r="C600" s="123">
        <v>0.0010843935173075552</v>
      </c>
      <c r="D600" s="84" t="s">
        <v>4609</v>
      </c>
      <c r="E600" s="84" t="b">
        <v>0</v>
      </c>
      <c r="F600" s="84" t="b">
        <v>0</v>
      </c>
      <c r="G600" s="84" t="b">
        <v>0</v>
      </c>
    </row>
    <row r="601" spans="1:7" ht="15">
      <c r="A601" s="84" t="s">
        <v>4560</v>
      </c>
      <c r="B601" s="84">
        <v>2</v>
      </c>
      <c r="C601" s="123">
        <v>0.0012403272109951912</v>
      </c>
      <c r="D601" s="84" t="s">
        <v>4609</v>
      </c>
      <c r="E601" s="84" t="b">
        <v>0</v>
      </c>
      <c r="F601" s="84" t="b">
        <v>0</v>
      </c>
      <c r="G601" s="84" t="b">
        <v>0</v>
      </c>
    </row>
    <row r="602" spans="1:7" ht="15">
      <c r="A602" s="84" t="s">
        <v>4561</v>
      </c>
      <c r="B602" s="84">
        <v>2</v>
      </c>
      <c r="C602" s="123">
        <v>0.0010843935173075552</v>
      </c>
      <c r="D602" s="84" t="s">
        <v>4609</v>
      </c>
      <c r="E602" s="84" t="b">
        <v>0</v>
      </c>
      <c r="F602" s="84" t="b">
        <v>0</v>
      </c>
      <c r="G602" s="84" t="b">
        <v>0</v>
      </c>
    </row>
    <row r="603" spans="1:7" ht="15">
      <c r="A603" s="84" t="s">
        <v>4562</v>
      </c>
      <c r="B603" s="84">
        <v>2</v>
      </c>
      <c r="C603" s="123">
        <v>0.0010843935173075552</v>
      </c>
      <c r="D603" s="84" t="s">
        <v>4609</v>
      </c>
      <c r="E603" s="84" t="b">
        <v>0</v>
      </c>
      <c r="F603" s="84" t="b">
        <v>0</v>
      </c>
      <c r="G603" s="84" t="b">
        <v>0</v>
      </c>
    </row>
    <row r="604" spans="1:7" ht="15">
      <c r="A604" s="84" t="s">
        <v>4563</v>
      </c>
      <c r="B604" s="84">
        <v>2</v>
      </c>
      <c r="C604" s="123">
        <v>0.0010843935173075552</v>
      </c>
      <c r="D604" s="84" t="s">
        <v>4609</v>
      </c>
      <c r="E604" s="84" t="b">
        <v>0</v>
      </c>
      <c r="F604" s="84" t="b">
        <v>0</v>
      </c>
      <c r="G604" s="84" t="b">
        <v>0</v>
      </c>
    </row>
    <row r="605" spans="1:7" ht="15">
      <c r="A605" s="84" t="s">
        <v>4564</v>
      </c>
      <c r="B605" s="84">
        <v>2</v>
      </c>
      <c r="C605" s="123">
        <v>0.0010843935173075552</v>
      </c>
      <c r="D605" s="84" t="s">
        <v>4609</v>
      </c>
      <c r="E605" s="84" t="b">
        <v>0</v>
      </c>
      <c r="F605" s="84" t="b">
        <v>0</v>
      </c>
      <c r="G605" s="84" t="b">
        <v>0</v>
      </c>
    </row>
    <row r="606" spans="1:7" ht="15">
      <c r="A606" s="84" t="s">
        <v>4565</v>
      </c>
      <c r="B606" s="84">
        <v>2</v>
      </c>
      <c r="C606" s="123">
        <v>0.0010843935173075552</v>
      </c>
      <c r="D606" s="84" t="s">
        <v>4609</v>
      </c>
      <c r="E606" s="84" t="b">
        <v>0</v>
      </c>
      <c r="F606" s="84" t="b">
        <v>0</v>
      </c>
      <c r="G606" s="84" t="b">
        <v>0</v>
      </c>
    </row>
    <row r="607" spans="1:7" ht="15">
      <c r="A607" s="84" t="s">
        <v>4566</v>
      </c>
      <c r="B607" s="84">
        <v>2</v>
      </c>
      <c r="C607" s="123">
        <v>0.0010843935173075552</v>
      </c>
      <c r="D607" s="84" t="s">
        <v>4609</v>
      </c>
      <c r="E607" s="84" t="b">
        <v>0</v>
      </c>
      <c r="F607" s="84" t="b">
        <v>0</v>
      </c>
      <c r="G607" s="84" t="b">
        <v>0</v>
      </c>
    </row>
    <row r="608" spans="1:7" ht="15">
      <c r="A608" s="84" t="s">
        <v>4567</v>
      </c>
      <c r="B608" s="84">
        <v>2</v>
      </c>
      <c r="C608" s="123">
        <v>0.0010843935173075552</v>
      </c>
      <c r="D608" s="84" t="s">
        <v>4609</v>
      </c>
      <c r="E608" s="84" t="b">
        <v>0</v>
      </c>
      <c r="F608" s="84" t="b">
        <v>0</v>
      </c>
      <c r="G608" s="84" t="b">
        <v>0</v>
      </c>
    </row>
    <row r="609" spans="1:7" ht="15">
      <c r="A609" s="84" t="s">
        <v>4568</v>
      </c>
      <c r="B609" s="84">
        <v>2</v>
      </c>
      <c r="C609" s="123">
        <v>0.0010843935173075552</v>
      </c>
      <c r="D609" s="84" t="s">
        <v>4609</v>
      </c>
      <c r="E609" s="84" t="b">
        <v>0</v>
      </c>
      <c r="F609" s="84" t="b">
        <v>0</v>
      </c>
      <c r="G609" s="84" t="b">
        <v>0</v>
      </c>
    </row>
    <row r="610" spans="1:7" ht="15">
      <c r="A610" s="84" t="s">
        <v>4569</v>
      </c>
      <c r="B610" s="84">
        <v>2</v>
      </c>
      <c r="C610" s="123">
        <v>0.0010843935173075552</v>
      </c>
      <c r="D610" s="84" t="s">
        <v>4609</v>
      </c>
      <c r="E610" s="84" t="b">
        <v>0</v>
      </c>
      <c r="F610" s="84" t="b">
        <v>0</v>
      </c>
      <c r="G610" s="84" t="b">
        <v>0</v>
      </c>
    </row>
    <row r="611" spans="1:7" ht="15">
      <c r="A611" s="84" t="s">
        <v>4570</v>
      </c>
      <c r="B611" s="84">
        <v>2</v>
      </c>
      <c r="C611" s="123">
        <v>0.0010843935173075552</v>
      </c>
      <c r="D611" s="84" t="s">
        <v>4609</v>
      </c>
      <c r="E611" s="84" t="b">
        <v>0</v>
      </c>
      <c r="F611" s="84" t="b">
        <v>0</v>
      </c>
      <c r="G611" s="84" t="b">
        <v>0</v>
      </c>
    </row>
    <row r="612" spans="1:7" ht="15">
      <c r="A612" s="84" t="s">
        <v>4571</v>
      </c>
      <c r="B612" s="84">
        <v>2</v>
      </c>
      <c r="C612" s="123">
        <v>0.0010843935173075552</v>
      </c>
      <c r="D612" s="84" t="s">
        <v>4609</v>
      </c>
      <c r="E612" s="84" t="b">
        <v>0</v>
      </c>
      <c r="F612" s="84" t="b">
        <v>0</v>
      </c>
      <c r="G612" s="84" t="b">
        <v>0</v>
      </c>
    </row>
    <row r="613" spans="1:7" ht="15">
      <c r="A613" s="84" t="s">
        <v>4572</v>
      </c>
      <c r="B613" s="84">
        <v>2</v>
      </c>
      <c r="C613" s="123">
        <v>0.0010843935173075552</v>
      </c>
      <c r="D613" s="84" t="s">
        <v>4609</v>
      </c>
      <c r="E613" s="84" t="b">
        <v>0</v>
      </c>
      <c r="F613" s="84" t="b">
        <v>0</v>
      </c>
      <c r="G613" s="84" t="b">
        <v>0</v>
      </c>
    </row>
    <row r="614" spans="1:7" ht="15">
      <c r="A614" s="84" t="s">
        <v>4573</v>
      </c>
      <c r="B614" s="84">
        <v>2</v>
      </c>
      <c r="C614" s="123">
        <v>0.0010843935173075552</v>
      </c>
      <c r="D614" s="84" t="s">
        <v>4609</v>
      </c>
      <c r="E614" s="84" t="b">
        <v>1</v>
      </c>
      <c r="F614" s="84" t="b">
        <v>0</v>
      </c>
      <c r="G614" s="84" t="b">
        <v>0</v>
      </c>
    </row>
    <row r="615" spans="1:7" ht="15">
      <c r="A615" s="84" t="s">
        <v>4574</v>
      </c>
      <c r="B615" s="84">
        <v>2</v>
      </c>
      <c r="C615" s="123">
        <v>0.0010843935173075552</v>
      </c>
      <c r="D615" s="84" t="s">
        <v>4609</v>
      </c>
      <c r="E615" s="84" t="b">
        <v>0</v>
      </c>
      <c r="F615" s="84" t="b">
        <v>0</v>
      </c>
      <c r="G615" s="84" t="b">
        <v>0</v>
      </c>
    </row>
    <row r="616" spans="1:7" ht="15">
      <c r="A616" s="84" t="s">
        <v>4575</v>
      </c>
      <c r="B616" s="84">
        <v>2</v>
      </c>
      <c r="C616" s="123">
        <v>0.0010843935173075552</v>
      </c>
      <c r="D616" s="84" t="s">
        <v>4609</v>
      </c>
      <c r="E616" s="84" t="b">
        <v>0</v>
      </c>
      <c r="F616" s="84" t="b">
        <v>0</v>
      </c>
      <c r="G616" s="84" t="b">
        <v>0</v>
      </c>
    </row>
    <row r="617" spans="1:7" ht="15">
      <c r="A617" s="84" t="s">
        <v>4576</v>
      </c>
      <c r="B617" s="84">
        <v>2</v>
      </c>
      <c r="C617" s="123">
        <v>0.0010843935173075552</v>
      </c>
      <c r="D617" s="84" t="s">
        <v>4609</v>
      </c>
      <c r="E617" s="84" t="b">
        <v>0</v>
      </c>
      <c r="F617" s="84" t="b">
        <v>0</v>
      </c>
      <c r="G617" s="84" t="b">
        <v>0</v>
      </c>
    </row>
    <row r="618" spans="1:7" ht="15">
      <c r="A618" s="84" t="s">
        <v>4577</v>
      </c>
      <c r="B618" s="84">
        <v>2</v>
      </c>
      <c r="C618" s="123">
        <v>0.0010843935173075552</v>
      </c>
      <c r="D618" s="84" t="s">
        <v>4609</v>
      </c>
      <c r="E618" s="84" t="b">
        <v>0</v>
      </c>
      <c r="F618" s="84" t="b">
        <v>0</v>
      </c>
      <c r="G618" s="84" t="b">
        <v>0</v>
      </c>
    </row>
    <row r="619" spans="1:7" ht="15">
      <c r="A619" s="84" t="s">
        <v>4578</v>
      </c>
      <c r="B619" s="84">
        <v>2</v>
      </c>
      <c r="C619" s="123">
        <v>0.0010843935173075552</v>
      </c>
      <c r="D619" s="84" t="s">
        <v>4609</v>
      </c>
      <c r="E619" s="84" t="b">
        <v>0</v>
      </c>
      <c r="F619" s="84" t="b">
        <v>0</v>
      </c>
      <c r="G619" s="84" t="b">
        <v>0</v>
      </c>
    </row>
    <row r="620" spans="1:7" ht="15">
      <c r="A620" s="84" t="s">
        <v>4579</v>
      </c>
      <c r="B620" s="84">
        <v>2</v>
      </c>
      <c r="C620" s="123">
        <v>0.0010843935173075552</v>
      </c>
      <c r="D620" s="84" t="s">
        <v>4609</v>
      </c>
      <c r="E620" s="84" t="b">
        <v>0</v>
      </c>
      <c r="F620" s="84" t="b">
        <v>0</v>
      </c>
      <c r="G620" s="84" t="b">
        <v>0</v>
      </c>
    </row>
    <row r="621" spans="1:7" ht="15">
      <c r="A621" s="84" t="s">
        <v>4580</v>
      </c>
      <c r="B621" s="84">
        <v>2</v>
      </c>
      <c r="C621" s="123">
        <v>0.0010843935173075552</v>
      </c>
      <c r="D621" s="84" t="s">
        <v>4609</v>
      </c>
      <c r="E621" s="84" t="b">
        <v>0</v>
      </c>
      <c r="F621" s="84" t="b">
        <v>0</v>
      </c>
      <c r="G621" s="84" t="b">
        <v>0</v>
      </c>
    </row>
    <row r="622" spans="1:7" ht="15">
      <c r="A622" s="84" t="s">
        <v>4581</v>
      </c>
      <c r="B622" s="84">
        <v>2</v>
      </c>
      <c r="C622" s="123">
        <v>0.0010843935173075552</v>
      </c>
      <c r="D622" s="84" t="s">
        <v>4609</v>
      </c>
      <c r="E622" s="84" t="b">
        <v>0</v>
      </c>
      <c r="F622" s="84" t="b">
        <v>0</v>
      </c>
      <c r="G622" s="84" t="b">
        <v>0</v>
      </c>
    </row>
    <row r="623" spans="1:7" ht="15">
      <c r="A623" s="84" t="s">
        <v>4582</v>
      </c>
      <c r="B623" s="84">
        <v>2</v>
      </c>
      <c r="C623" s="123">
        <v>0.0010843935173075552</v>
      </c>
      <c r="D623" s="84" t="s">
        <v>4609</v>
      </c>
      <c r="E623" s="84" t="b">
        <v>0</v>
      </c>
      <c r="F623" s="84" t="b">
        <v>0</v>
      </c>
      <c r="G623" s="84" t="b">
        <v>0</v>
      </c>
    </row>
    <row r="624" spans="1:7" ht="15">
      <c r="A624" s="84" t="s">
        <v>4583</v>
      </c>
      <c r="B624" s="84">
        <v>2</v>
      </c>
      <c r="C624" s="123">
        <v>0.0010843935173075552</v>
      </c>
      <c r="D624" s="84" t="s">
        <v>4609</v>
      </c>
      <c r="E624" s="84" t="b">
        <v>0</v>
      </c>
      <c r="F624" s="84" t="b">
        <v>0</v>
      </c>
      <c r="G624" s="84" t="b">
        <v>0</v>
      </c>
    </row>
    <row r="625" spans="1:7" ht="15">
      <c r="A625" s="84" t="s">
        <v>4584</v>
      </c>
      <c r="B625" s="84">
        <v>2</v>
      </c>
      <c r="C625" s="123">
        <v>0.0010843935173075552</v>
      </c>
      <c r="D625" s="84" t="s">
        <v>4609</v>
      </c>
      <c r="E625" s="84" t="b">
        <v>0</v>
      </c>
      <c r="F625" s="84" t="b">
        <v>0</v>
      </c>
      <c r="G625" s="84" t="b">
        <v>0</v>
      </c>
    </row>
    <row r="626" spans="1:7" ht="15">
      <c r="A626" s="84" t="s">
        <v>4585</v>
      </c>
      <c r="B626" s="84">
        <v>2</v>
      </c>
      <c r="C626" s="123">
        <v>0.0010843935173075552</v>
      </c>
      <c r="D626" s="84" t="s">
        <v>4609</v>
      </c>
      <c r="E626" s="84" t="b">
        <v>0</v>
      </c>
      <c r="F626" s="84" t="b">
        <v>0</v>
      </c>
      <c r="G626" s="84" t="b">
        <v>0</v>
      </c>
    </row>
    <row r="627" spans="1:7" ht="15">
      <c r="A627" s="84" t="s">
        <v>4586</v>
      </c>
      <c r="B627" s="84">
        <v>2</v>
      </c>
      <c r="C627" s="123">
        <v>0.0012403272109951912</v>
      </c>
      <c r="D627" s="84" t="s">
        <v>4609</v>
      </c>
      <c r="E627" s="84" t="b">
        <v>0</v>
      </c>
      <c r="F627" s="84" t="b">
        <v>0</v>
      </c>
      <c r="G627" s="84" t="b">
        <v>0</v>
      </c>
    </row>
    <row r="628" spans="1:7" ht="15">
      <c r="A628" s="84" t="s">
        <v>4587</v>
      </c>
      <c r="B628" s="84">
        <v>2</v>
      </c>
      <c r="C628" s="123">
        <v>0.0012403272109951912</v>
      </c>
      <c r="D628" s="84" t="s">
        <v>4609</v>
      </c>
      <c r="E628" s="84" t="b">
        <v>0</v>
      </c>
      <c r="F628" s="84" t="b">
        <v>0</v>
      </c>
      <c r="G628" s="84" t="b">
        <v>0</v>
      </c>
    </row>
    <row r="629" spans="1:7" ht="15">
      <c r="A629" s="84" t="s">
        <v>4588</v>
      </c>
      <c r="B629" s="84">
        <v>2</v>
      </c>
      <c r="C629" s="123">
        <v>0.0010843935173075552</v>
      </c>
      <c r="D629" s="84" t="s">
        <v>4609</v>
      </c>
      <c r="E629" s="84" t="b">
        <v>0</v>
      </c>
      <c r="F629" s="84" t="b">
        <v>0</v>
      </c>
      <c r="G629" s="84" t="b">
        <v>0</v>
      </c>
    </row>
    <row r="630" spans="1:7" ht="15">
      <c r="A630" s="84" t="s">
        <v>4589</v>
      </c>
      <c r="B630" s="84">
        <v>2</v>
      </c>
      <c r="C630" s="123">
        <v>0.0010843935173075552</v>
      </c>
      <c r="D630" s="84" t="s">
        <v>4609</v>
      </c>
      <c r="E630" s="84" t="b">
        <v>0</v>
      </c>
      <c r="F630" s="84" t="b">
        <v>0</v>
      </c>
      <c r="G630" s="84" t="b">
        <v>0</v>
      </c>
    </row>
    <row r="631" spans="1:7" ht="15">
      <c r="A631" s="84" t="s">
        <v>4590</v>
      </c>
      <c r="B631" s="84">
        <v>2</v>
      </c>
      <c r="C631" s="123">
        <v>0.0010843935173075552</v>
      </c>
      <c r="D631" s="84" t="s">
        <v>4609</v>
      </c>
      <c r="E631" s="84" t="b">
        <v>0</v>
      </c>
      <c r="F631" s="84" t="b">
        <v>0</v>
      </c>
      <c r="G631" s="84" t="b">
        <v>0</v>
      </c>
    </row>
    <row r="632" spans="1:7" ht="15">
      <c r="A632" s="84" t="s">
        <v>4591</v>
      </c>
      <c r="B632" s="84">
        <v>2</v>
      </c>
      <c r="C632" s="123">
        <v>0.0010843935173075552</v>
      </c>
      <c r="D632" s="84" t="s">
        <v>4609</v>
      </c>
      <c r="E632" s="84" t="b">
        <v>0</v>
      </c>
      <c r="F632" s="84" t="b">
        <v>0</v>
      </c>
      <c r="G632" s="84" t="b">
        <v>0</v>
      </c>
    </row>
    <row r="633" spans="1:7" ht="15">
      <c r="A633" s="84" t="s">
        <v>4592</v>
      </c>
      <c r="B633" s="84">
        <v>2</v>
      </c>
      <c r="C633" s="123">
        <v>0.0010843935173075552</v>
      </c>
      <c r="D633" s="84" t="s">
        <v>4609</v>
      </c>
      <c r="E633" s="84" t="b">
        <v>0</v>
      </c>
      <c r="F633" s="84" t="b">
        <v>0</v>
      </c>
      <c r="G633" s="84" t="b">
        <v>0</v>
      </c>
    </row>
    <row r="634" spans="1:7" ht="15">
      <c r="A634" s="84" t="s">
        <v>428</v>
      </c>
      <c r="B634" s="84">
        <v>2</v>
      </c>
      <c r="C634" s="123">
        <v>0.0010843935173075552</v>
      </c>
      <c r="D634" s="84" t="s">
        <v>4609</v>
      </c>
      <c r="E634" s="84" t="b">
        <v>0</v>
      </c>
      <c r="F634" s="84" t="b">
        <v>0</v>
      </c>
      <c r="G634" s="84" t="b">
        <v>0</v>
      </c>
    </row>
    <row r="635" spans="1:7" ht="15">
      <c r="A635" s="84" t="s">
        <v>427</v>
      </c>
      <c r="B635" s="84">
        <v>2</v>
      </c>
      <c r="C635" s="123">
        <v>0.0010843935173075552</v>
      </c>
      <c r="D635" s="84" t="s">
        <v>4609</v>
      </c>
      <c r="E635" s="84" t="b">
        <v>0</v>
      </c>
      <c r="F635" s="84" t="b">
        <v>0</v>
      </c>
      <c r="G635" s="84" t="b">
        <v>0</v>
      </c>
    </row>
    <row r="636" spans="1:7" ht="15">
      <c r="A636" s="84" t="s">
        <v>3497</v>
      </c>
      <c r="B636" s="84">
        <v>2</v>
      </c>
      <c r="C636" s="123">
        <v>0.0010843935173075552</v>
      </c>
      <c r="D636" s="84" t="s">
        <v>4609</v>
      </c>
      <c r="E636" s="84" t="b">
        <v>0</v>
      </c>
      <c r="F636" s="84" t="b">
        <v>0</v>
      </c>
      <c r="G636" s="84" t="b">
        <v>0</v>
      </c>
    </row>
    <row r="637" spans="1:7" ht="15">
      <c r="A637" s="84" t="s">
        <v>426</v>
      </c>
      <c r="B637" s="84">
        <v>2</v>
      </c>
      <c r="C637" s="123">
        <v>0.0010843935173075552</v>
      </c>
      <c r="D637" s="84" t="s">
        <v>4609</v>
      </c>
      <c r="E637" s="84" t="b">
        <v>0</v>
      </c>
      <c r="F637" s="84" t="b">
        <v>0</v>
      </c>
      <c r="G637" s="84" t="b">
        <v>0</v>
      </c>
    </row>
    <row r="638" spans="1:7" ht="15">
      <c r="A638" s="84" t="s">
        <v>4593</v>
      </c>
      <c r="B638" s="84">
        <v>2</v>
      </c>
      <c r="C638" s="123">
        <v>0.0010843935173075552</v>
      </c>
      <c r="D638" s="84" t="s">
        <v>4609</v>
      </c>
      <c r="E638" s="84" t="b">
        <v>0</v>
      </c>
      <c r="F638" s="84" t="b">
        <v>0</v>
      </c>
      <c r="G638" s="84" t="b">
        <v>0</v>
      </c>
    </row>
    <row r="639" spans="1:7" ht="15">
      <c r="A639" s="84" t="s">
        <v>4594</v>
      </c>
      <c r="B639" s="84">
        <v>2</v>
      </c>
      <c r="C639" s="123">
        <v>0.0010843935173075552</v>
      </c>
      <c r="D639" s="84" t="s">
        <v>4609</v>
      </c>
      <c r="E639" s="84" t="b">
        <v>0</v>
      </c>
      <c r="F639" s="84" t="b">
        <v>0</v>
      </c>
      <c r="G639" s="84" t="b">
        <v>0</v>
      </c>
    </row>
    <row r="640" spans="1:7" ht="15">
      <c r="A640" s="84" t="s">
        <v>4595</v>
      </c>
      <c r="B640" s="84">
        <v>2</v>
      </c>
      <c r="C640" s="123">
        <v>0.0010843935173075552</v>
      </c>
      <c r="D640" s="84" t="s">
        <v>4609</v>
      </c>
      <c r="E640" s="84" t="b">
        <v>0</v>
      </c>
      <c r="F640" s="84" t="b">
        <v>0</v>
      </c>
      <c r="G640" s="84" t="b">
        <v>0</v>
      </c>
    </row>
    <row r="641" spans="1:7" ht="15">
      <c r="A641" s="84" t="s">
        <v>4596</v>
      </c>
      <c r="B641" s="84">
        <v>2</v>
      </c>
      <c r="C641" s="123">
        <v>0.0010843935173075552</v>
      </c>
      <c r="D641" s="84" t="s">
        <v>4609</v>
      </c>
      <c r="E641" s="84" t="b">
        <v>0</v>
      </c>
      <c r="F641" s="84" t="b">
        <v>0</v>
      </c>
      <c r="G641" s="84" t="b">
        <v>0</v>
      </c>
    </row>
    <row r="642" spans="1:7" ht="15">
      <c r="A642" s="84" t="s">
        <v>4597</v>
      </c>
      <c r="B642" s="84">
        <v>2</v>
      </c>
      <c r="C642" s="123">
        <v>0.0010843935173075552</v>
      </c>
      <c r="D642" s="84" t="s">
        <v>4609</v>
      </c>
      <c r="E642" s="84" t="b">
        <v>1</v>
      </c>
      <c r="F642" s="84" t="b">
        <v>0</v>
      </c>
      <c r="G642" s="84" t="b">
        <v>0</v>
      </c>
    </row>
    <row r="643" spans="1:7" ht="15">
      <c r="A643" s="84" t="s">
        <v>4598</v>
      </c>
      <c r="B643" s="84">
        <v>2</v>
      </c>
      <c r="C643" s="123">
        <v>0.0010843935173075552</v>
      </c>
      <c r="D643" s="84" t="s">
        <v>4609</v>
      </c>
      <c r="E643" s="84" t="b">
        <v>0</v>
      </c>
      <c r="F643" s="84" t="b">
        <v>0</v>
      </c>
      <c r="G643" s="84" t="b">
        <v>0</v>
      </c>
    </row>
    <row r="644" spans="1:7" ht="15">
      <c r="A644" s="84" t="s">
        <v>4599</v>
      </c>
      <c r="B644" s="84">
        <v>2</v>
      </c>
      <c r="C644" s="123">
        <v>0.0010843935173075552</v>
      </c>
      <c r="D644" s="84" t="s">
        <v>4609</v>
      </c>
      <c r="E644" s="84" t="b">
        <v>0</v>
      </c>
      <c r="F644" s="84" t="b">
        <v>0</v>
      </c>
      <c r="G644" s="84" t="b">
        <v>0</v>
      </c>
    </row>
    <row r="645" spans="1:7" ht="15">
      <c r="A645" s="84" t="s">
        <v>424</v>
      </c>
      <c r="B645" s="84">
        <v>2</v>
      </c>
      <c r="C645" s="123">
        <v>0.0010843935173075552</v>
      </c>
      <c r="D645" s="84" t="s">
        <v>4609</v>
      </c>
      <c r="E645" s="84" t="b">
        <v>0</v>
      </c>
      <c r="F645" s="84" t="b">
        <v>0</v>
      </c>
      <c r="G645" s="84" t="b">
        <v>0</v>
      </c>
    </row>
    <row r="646" spans="1:7" ht="15">
      <c r="A646" s="84" t="s">
        <v>4600</v>
      </c>
      <c r="B646" s="84">
        <v>2</v>
      </c>
      <c r="C646" s="123">
        <v>0.0010843935173075552</v>
      </c>
      <c r="D646" s="84" t="s">
        <v>4609</v>
      </c>
      <c r="E646" s="84" t="b">
        <v>0</v>
      </c>
      <c r="F646" s="84" t="b">
        <v>0</v>
      </c>
      <c r="G646" s="84" t="b">
        <v>0</v>
      </c>
    </row>
    <row r="647" spans="1:7" ht="15">
      <c r="A647" s="84" t="s">
        <v>4601</v>
      </c>
      <c r="B647" s="84">
        <v>2</v>
      </c>
      <c r="C647" s="123">
        <v>0.0010843935173075552</v>
      </c>
      <c r="D647" s="84" t="s">
        <v>4609</v>
      </c>
      <c r="E647" s="84" t="b">
        <v>0</v>
      </c>
      <c r="F647" s="84" t="b">
        <v>0</v>
      </c>
      <c r="G647" s="84" t="b">
        <v>0</v>
      </c>
    </row>
    <row r="648" spans="1:7" ht="15">
      <c r="A648" s="84" t="s">
        <v>4602</v>
      </c>
      <c r="B648" s="84">
        <v>2</v>
      </c>
      <c r="C648" s="123">
        <v>0.0010843935173075552</v>
      </c>
      <c r="D648" s="84" t="s">
        <v>4609</v>
      </c>
      <c r="E648" s="84" t="b">
        <v>0</v>
      </c>
      <c r="F648" s="84" t="b">
        <v>0</v>
      </c>
      <c r="G648" s="84" t="b">
        <v>0</v>
      </c>
    </row>
    <row r="649" spans="1:7" ht="15">
      <c r="A649" s="84" t="s">
        <v>4603</v>
      </c>
      <c r="B649" s="84">
        <v>2</v>
      </c>
      <c r="C649" s="123">
        <v>0.0010843935173075552</v>
      </c>
      <c r="D649" s="84" t="s">
        <v>4609</v>
      </c>
      <c r="E649" s="84" t="b">
        <v>0</v>
      </c>
      <c r="F649" s="84" t="b">
        <v>0</v>
      </c>
      <c r="G649" s="84" t="b">
        <v>0</v>
      </c>
    </row>
    <row r="650" spans="1:7" ht="15">
      <c r="A650" s="84" t="s">
        <v>4604</v>
      </c>
      <c r="B650" s="84">
        <v>2</v>
      </c>
      <c r="C650" s="123">
        <v>0.0010843935173075552</v>
      </c>
      <c r="D650" s="84" t="s">
        <v>4609</v>
      </c>
      <c r="E650" s="84" t="b">
        <v>0</v>
      </c>
      <c r="F650" s="84" t="b">
        <v>0</v>
      </c>
      <c r="G650" s="84" t="b">
        <v>0</v>
      </c>
    </row>
    <row r="651" spans="1:7" ht="15">
      <c r="A651" s="84" t="s">
        <v>4605</v>
      </c>
      <c r="B651" s="84">
        <v>2</v>
      </c>
      <c r="C651" s="123">
        <v>0.0010843935173075552</v>
      </c>
      <c r="D651" s="84" t="s">
        <v>4609</v>
      </c>
      <c r="E651" s="84" t="b">
        <v>0</v>
      </c>
      <c r="F651" s="84" t="b">
        <v>0</v>
      </c>
      <c r="G651" s="84" t="b">
        <v>0</v>
      </c>
    </row>
    <row r="652" spans="1:7" ht="15">
      <c r="A652" s="84" t="s">
        <v>4606</v>
      </c>
      <c r="B652" s="84">
        <v>2</v>
      </c>
      <c r="C652" s="123">
        <v>0.0012403272109951912</v>
      </c>
      <c r="D652" s="84" t="s">
        <v>4609</v>
      </c>
      <c r="E652" s="84" t="b">
        <v>0</v>
      </c>
      <c r="F652" s="84" t="b">
        <v>0</v>
      </c>
      <c r="G652" s="84" t="b">
        <v>0</v>
      </c>
    </row>
    <row r="653" spans="1:7" ht="15">
      <c r="A653" s="84" t="s">
        <v>410</v>
      </c>
      <c r="B653" s="84">
        <v>51</v>
      </c>
      <c r="C653" s="123">
        <v>0.003610466187132469</v>
      </c>
      <c r="D653" s="84" t="s">
        <v>3352</v>
      </c>
      <c r="E653" s="84" t="b">
        <v>0</v>
      </c>
      <c r="F653" s="84" t="b">
        <v>0</v>
      </c>
      <c r="G653" s="84" t="b">
        <v>0</v>
      </c>
    </row>
    <row r="654" spans="1:7" ht="15">
      <c r="A654" s="84" t="s">
        <v>746</v>
      </c>
      <c r="B654" s="84">
        <v>45</v>
      </c>
      <c r="C654" s="123">
        <v>0.010013233433035144</v>
      </c>
      <c r="D654" s="84" t="s">
        <v>3352</v>
      </c>
      <c r="E654" s="84" t="b">
        <v>0</v>
      </c>
      <c r="F654" s="84" t="b">
        <v>0</v>
      </c>
      <c r="G654" s="84" t="b">
        <v>0</v>
      </c>
    </row>
    <row r="655" spans="1:7" ht="15">
      <c r="A655" s="84" t="s">
        <v>3528</v>
      </c>
      <c r="B655" s="84">
        <v>31</v>
      </c>
      <c r="C655" s="123">
        <v>0.008917227936841023</v>
      </c>
      <c r="D655" s="84" t="s">
        <v>3352</v>
      </c>
      <c r="E655" s="84" t="b">
        <v>0</v>
      </c>
      <c r="F655" s="84" t="b">
        <v>0</v>
      </c>
      <c r="G655" s="84" t="b">
        <v>0</v>
      </c>
    </row>
    <row r="656" spans="1:7" ht="15">
      <c r="A656" s="84" t="s">
        <v>3526</v>
      </c>
      <c r="B656" s="84">
        <v>31</v>
      </c>
      <c r="C656" s="123">
        <v>0.009817804239744548</v>
      </c>
      <c r="D656" s="84" t="s">
        <v>3352</v>
      </c>
      <c r="E656" s="84" t="b">
        <v>0</v>
      </c>
      <c r="F656" s="84" t="b">
        <v>0</v>
      </c>
      <c r="G656" s="84" t="b">
        <v>0</v>
      </c>
    </row>
    <row r="657" spans="1:7" ht="15">
      <c r="A657" s="84" t="s">
        <v>3529</v>
      </c>
      <c r="B657" s="84">
        <v>30</v>
      </c>
      <c r="C657" s="123">
        <v>0.009058074092196024</v>
      </c>
      <c r="D657" s="84" t="s">
        <v>3352</v>
      </c>
      <c r="E657" s="84" t="b">
        <v>0</v>
      </c>
      <c r="F657" s="84" t="b">
        <v>0</v>
      </c>
      <c r="G657" s="84" t="b">
        <v>0</v>
      </c>
    </row>
    <row r="658" spans="1:7" ht="15">
      <c r="A658" s="84" t="s">
        <v>3530</v>
      </c>
      <c r="B658" s="84">
        <v>27</v>
      </c>
      <c r="C658" s="123">
        <v>0.009391436437377854</v>
      </c>
      <c r="D658" s="84" t="s">
        <v>3352</v>
      </c>
      <c r="E658" s="84" t="b">
        <v>0</v>
      </c>
      <c r="F658" s="84" t="b">
        <v>0</v>
      </c>
      <c r="G658" s="84" t="b">
        <v>0</v>
      </c>
    </row>
    <row r="659" spans="1:7" ht="15">
      <c r="A659" s="84" t="s">
        <v>3531</v>
      </c>
      <c r="B659" s="84">
        <v>27</v>
      </c>
      <c r="C659" s="123">
        <v>0.009391436437377854</v>
      </c>
      <c r="D659" s="84" t="s">
        <v>3352</v>
      </c>
      <c r="E659" s="84" t="b">
        <v>0</v>
      </c>
      <c r="F659" s="84" t="b">
        <v>0</v>
      </c>
      <c r="G659" s="84" t="b">
        <v>0</v>
      </c>
    </row>
    <row r="660" spans="1:7" ht="15">
      <c r="A660" s="84" t="s">
        <v>3532</v>
      </c>
      <c r="B660" s="84">
        <v>27</v>
      </c>
      <c r="C660" s="123">
        <v>0.009391436437377854</v>
      </c>
      <c r="D660" s="84" t="s">
        <v>3352</v>
      </c>
      <c r="E660" s="84" t="b">
        <v>0</v>
      </c>
      <c r="F660" s="84" t="b">
        <v>0</v>
      </c>
      <c r="G660" s="84" t="b">
        <v>0</v>
      </c>
    </row>
    <row r="661" spans="1:7" ht="15">
      <c r="A661" s="84" t="s">
        <v>3533</v>
      </c>
      <c r="B661" s="84">
        <v>27</v>
      </c>
      <c r="C661" s="123">
        <v>0.009391436437377854</v>
      </c>
      <c r="D661" s="84" t="s">
        <v>3352</v>
      </c>
      <c r="E661" s="84" t="b">
        <v>0</v>
      </c>
      <c r="F661" s="84" t="b">
        <v>0</v>
      </c>
      <c r="G661" s="84" t="b">
        <v>0</v>
      </c>
    </row>
    <row r="662" spans="1:7" ht="15">
      <c r="A662" s="84" t="s">
        <v>3534</v>
      </c>
      <c r="B662" s="84">
        <v>27</v>
      </c>
      <c r="C662" s="123">
        <v>0.009391436437377854</v>
      </c>
      <c r="D662" s="84" t="s">
        <v>3352</v>
      </c>
      <c r="E662" s="84" t="b">
        <v>0</v>
      </c>
      <c r="F662" s="84" t="b">
        <v>0</v>
      </c>
      <c r="G662" s="84" t="b">
        <v>0</v>
      </c>
    </row>
    <row r="663" spans="1:7" ht="15">
      <c r="A663" s="84" t="s">
        <v>4105</v>
      </c>
      <c r="B663" s="84">
        <v>27</v>
      </c>
      <c r="C663" s="123">
        <v>0.009391436437377854</v>
      </c>
      <c r="D663" s="84" t="s">
        <v>3352</v>
      </c>
      <c r="E663" s="84" t="b">
        <v>0</v>
      </c>
      <c r="F663" s="84" t="b">
        <v>0</v>
      </c>
      <c r="G663" s="84" t="b">
        <v>0</v>
      </c>
    </row>
    <row r="664" spans="1:7" ht="15">
      <c r="A664" s="84" t="s">
        <v>4106</v>
      </c>
      <c r="B664" s="84">
        <v>27</v>
      </c>
      <c r="C664" s="123">
        <v>0.009391436437377854</v>
      </c>
      <c r="D664" s="84" t="s">
        <v>3352</v>
      </c>
      <c r="E664" s="84" t="b">
        <v>0</v>
      </c>
      <c r="F664" s="84" t="b">
        <v>0</v>
      </c>
      <c r="G664" s="84" t="b">
        <v>0</v>
      </c>
    </row>
    <row r="665" spans="1:7" ht="15">
      <c r="A665" s="84" t="s">
        <v>4107</v>
      </c>
      <c r="B665" s="84">
        <v>27</v>
      </c>
      <c r="C665" s="123">
        <v>0.009391436437377854</v>
      </c>
      <c r="D665" s="84" t="s">
        <v>3352</v>
      </c>
      <c r="E665" s="84" t="b">
        <v>0</v>
      </c>
      <c r="F665" s="84" t="b">
        <v>0</v>
      </c>
      <c r="G665" s="84" t="b">
        <v>0</v>
      </c>
    </row>
    <row r="666" spans="1:7" ht="15">
      <c r="A666" s="84" t="s">
        <v>3480</v>
      </c>
      <c r="B666" s="84">
        <v>27</v>
      </c>
      <c r="C666" s="123">
        <v>0.009391436437377854</v>
      </c>
      <c r="D666" s="84" t="s">
        <v>3352</v>
      </c>
      <c r="E666" s="84" t="b">
        <v>0</v>
      </c>
      <c r="F666" s="84" t="b">
        <v>0</v>
      </c>
      <c r="G666" s="84" t="b">
        <v>0</v>
      </c>
    </row>
    <row r="667" spans="1:7" ht="15">
      <c r="A667" s="84" t="s">
        <v>438</v>
      </c>
      <c r="B667" s="84">
        <v>27</v>
      </c>
      <c r="C667" s="123">
        <v>0.009391436437377854</v>
      </c>
      <c r="D667" s="84" t="s">
        <v>3352</v>
      </c>
      <c r="E667" s="84" t="b">
        <v>0</v>
      </c>
      <c r="F667" s="84" t="b">
        <v>0</v>
      </c>
      <c r="G667" s="84" t="b">
        <v>0</v>
      </c>
    </row>
    <row r="668" spans="1:7" ht="15">
      <c r="A668" s="84" t="s">
        <v>4108</v>
      </c>
      <c r="B668" s="84">
        <v>26</v>
      </c>
      <c r="C668" s="123">
        <v>0.009471038578468873</v>
      </c>
      <c r="D668" s="84" t="s">
        <v>3352</v>
      </c>
      <c r="E668" s="84" t="b">
        <v>0</v>
      </c>
      <c r="F668" s="84" t="b">
        <v>0</v>
      </c>
      <c r="G668" s="84" t="b">
        <v>0</v>
      </c>
    </row>
    <row r="669" spans="1:7" ht="15">
      <c r="A669" s="84" t="s">
        <v>738</v>
      </c>
      <c r="B669" s="84">
        <v>24</v>
      </c>
      <c r="C669" s="123">
        <v>0.00957929810243621</v>
      </c>
      <c r="D669" s="84" t="s">
        <v>3352</v>
      </c>
      <c r="E669" s="84" t="b">
        <v>0</v>
      </c>
      <c r="F669" s="84" t="b">
        <v>0</v>
      </c>
      <c r="G669" s="84" t="b">
        <v>0</v>
      </c>
    </row>
    <row r="670" spans="1:7" ht="15">
      <c r="A670" s="84" t="s">
        <v>4104</v>
      </c>
      <c r="B670" s="84">
        <v>24</v>
      </c>
      <c r="C670" s="123">
        <v>0.01148536621190762</v>
      </c>
      <c r="D670" s="84" t="s">
        <v>3352</v>
      </c>
      <c r="E670" s="84" t="b">
        <v>0</v>
      </c>
      <c r="F670" s="84" t="b">
        <v>0</v>
      </c>
      <c r="G670" s="84" t="b">
        <v>0</v>
      </c>
    </row>
    <row r="671" spans="1:7" ht="15">
      <c r="A671" s="84" t="s">
        <v>3456</v>
      </c>
      <c r="B671" s="84">
        <v>22</v>
      </c>
      <c r="C671" s="123">
        <v>0.009614873149801025</v>
      </c>
      <c r="D671" s="84" t="s">
        <v>3352</v>
      </c>
      <c r="E671" s="84" t="b">
        <v>0</v>
      </c>
      <c r="F671" s="84" t="b">
        <v>0</v>
      </c>
      <c r="G671" s="84" t="b">
        <v>0</v>
      </c>
    </row>
    <row r="672" spans="1:7" ht="15">
      <c r="A672" s="84" t="s">
        <v>3457</v>
      </c>
      <c r="B672" s="84">
        <v>21</v>
      </c>
      <c r="C672" s="123">
        <v>0.009603381212281057</v>
      </c>
      <c r="D672" s="84" t="s">
        <v>3352</v>
      </c>
      <c r="E672" s="84" t="b">
        <v>0</v>
      </c>
      <c r="F672" s="84" t="b">
        <v>0</v>
      </c>
      <c r="G672" s="84" t="b">
        <v>0</v>
      </c>
    </row>
    <row r="673" spans="1:7" ht="15">
      <c r="A673" s="84" t="s">
        <v>4109</v>
      </c>
      <c r="B673" s="84">
        <v>14</v>
      </c>
      <c r="C673" s="123">
        <v>0.008874949855442004</v>
      </c>
      <c r="D673" s="84" t="s">
        <v>3352</v>
      </c>
      <c r="E673" s="84" t="b">
        <v>1</v>
      </c>
      <c r="F673" s="84" t="b">
        <v>0</v>
      </c>
      <c r="G673" s="84" t="b">
        <v>0</v>
      </c>
    </row>
    <row r="674" spans="1:7" ht="15">
      <c r="A674" s="84" t="s">
        <v>4112</v>
      </c>
      <c r="B674" s="84">
        <v>14</v>
      </c>
      <c r="C674" s="123">
        <v>0.008874949855442004</v>
      </c>
      <c r="D674" s="84" t="s">
        <v>3352</v>
      </c>
      <c r="E674" s="84" t="b">
        <v>0</v>
      </c>
      <c r="F674" s="84" t="b">
        <v>0</v>
      </c>
      <c r="G674" s="84" t="b">
        <v>0</v>
      </c>
    </row>
    <row r="675" spans="1:7" ht="15">
      <c r="A675" s="84" t="s">
        <v>4113</v>
      </c>
      <c r="B675" s="84">
        <v>14</v>
      </c>
      <c r="C675" s="123">
        <v>0.008874949855442004</v>
      </c>
      <c r="D675" s="84" t="s">
        <v>3352</v>
      </c>
      <c r="E675" s="84" t="b">
        <v>0</v>
      </c>
      <c r="F675" s="84" t="b">
        <v>0</v>
      </c>
      <c r="G675" s="84" t="b">
        <v>0</v>
      </c>
    </row>
    <row r="676" spans="1:7" ht="15">
      <c r="A676" s="84" t="s">
        <v>4110</v>
      </c>
      <c r="B676" s="84">
        <v>14</v>
      </c>
      <c r="C676" s="123">
        <v>0.008874949855442004</v>
      </c>
      <c r="D676" s="84" t="s">
        <v>3352</v>
      </c>
      <c r="E676" s="84" t="b">
        <v>0</v>
      </c>
      <c r="F676" s="84" t="b">
        <v>0</v>
      </c>
      <c r="G676" s="84" t="b">
        <v>0</v>
      </c>
    </row>
    <row r="677" spans="1:7" ht="15">
      <c r="A677" s="84" t="s">
        <v>4114</v>
      </c>
      <c r="B677" s="84">
        <v>14</v>
      </c>
      <c r="C677" s="123">
        <v>0.008874949855442004</v>
      </c>
      <c r="D677" s="84" t="s">
        <v>3352</v>
      </c>
      <c r="E677" s="84" t="b">
        <v>0</v>
      </c>
      <c r="F677" s="84" t="b">
        <v>0</v>
      </c>
      <c r="G677" s="84" t="b">
        <v>0</v>
      </c>
    </row>
    <row r="678" spans="1:7" ht="15">
      <c r="A678" s="84" t="s">
        <v>4115</v>
      </c>
      <c r="B678" s="84">
        <v>14</v>
      </c>
      <c r="C678" s="123">
        <v>0.008874949855442004</v>
      </c>
      <c r="D678" s="84" t="s">
        <v>3352</v>
      </c>
      <c r="E678" s="84" t="b">
        <v>0</v>
      </c>
      <c r="F678" s="84" t="b">
        <v>0</v>
      </c>
      <c r="G678" s="84" t="b">
        <v>0</v>
      </c>
    </row>
    <row r="679" spans="1:7" ht="15">
      <c r="A679" s="84" t="s">
        <v>4116</v>
      </c>
      <c r="B679" s="84">
        <v>14</v>
      </c>
      <c r="C679" s="123">
        <v>0.008874949855442004</v>
      </c>
      <c r="D679" s="84" t="s">
        <v>3352</v>
      </c>
      <c r="E679" s="84" t="b">
        <v>0</v>
      </c>
      <c r="F679" s="84" t="b">
        <v>0</v>
      </c>
      <c r="G679" s="84" t="b">
        <v>0</v>
      </c>
    </row>
    <row r="680" spans="1:7" ht="15">
      <c r="A680" s="84" t="s">
        <v>4117</v>
      </c>
      <c r="B680" s="84">
        <v>14</v>
      </c>
      <c r="C680" s="123">
        <v>0.008874949855442004</v>
      </c>
      <c r="D680" s="84" t="s">
        <v>3352</v>
      </c>
      <c r="E680" s="84" t="b">
        <v>0</v>
      </c>
      <c r="F680" s="84" t="b">
        <v>0</v>
      </c>
      <c r="G680" s="84" t="b">
        <v>0</v>
      </c>
    </row>
    <row r="681" spans="1:7" ht="15">
      <c r="A681" s="84" t="s">
        <v>4118</v>
      </c>
      <c r="B681" s="84">
        <v>14</v>
      </c>
      <c r="C681" s="123">
        <v>0.008874949855442004</v>
      </c>
      <c r="D681" s="84" t="s">
        <v>3352</v>
      </c>
      <c r="E681" s="84" t="b">
        <v>0</v>
      </c>
      <c r="F681" s="84" t="b">
        <v>0</v>
      </c>
      <c r="G681" s="84" t="b">
        <v>0</v>
      </c>
    </row>
    <row r="682" spans="1:7" ht="15">
      <c r="A682" s="84" t="s">
        <v>4111</v>
      </c>
      <c r="B682" s="84">
        <v>9</v>
      </c>
      <c r="C682" s="123">
        <v>0.008422747134728669</v>
      </c>
      <c r="D682" s="84" t="s">
        <v>3352</v>
      </c>
      <c r="E682" s="84" t="b">
        <v>0</v>
      </c>
      <c r="F682" s="84" t="b">
        <v>0</v>
      </c>
      <c r="G682" s="84" t="b">
        <v>0</v>
      </c>
    </row>
    <row r="683" spans="1:7" ht="15">
      <c r="A683" s="84" t="s">
        <v>4122</v>
      </c>
      <c r="B683" s="84">
        <v>6</v>
      </c>
      <c r="C683" s="123">
        <v>0.007829668980926668</v>
      </c>
      <c r="D683" s="84" t="s">
        <v>3352</v>
      </c>
      <c r="E683" s="84" t="b">
        <v>0</v>
      </c>
      <c r="F683" s="84" t="b">
        <v>0</v>
      </c>
      <c r="G683" s="84" t="b">
        <v>0</v>
      </c>
    </row>
    <row r="684" spans="1:7" ht="15">
      <c r="A684" s="84" t="s">
        <v>4129</v>
      </c>
      <c r="B684" s="84">
        <v>5</v>
      </c>
      <c r="C684" s="123">
        <v>0.006524724150772223</v>
      </c>
      <c r="D684" s="84" t="s">
        <v>3352</v>
      </c>
      <c r="E684" s="84" t="b">
        <v>0</v>
      </c>
      <c r="F684" s="84" t="b">
        <v>0</v>
      </c>
      <c r="G684" s="84" t="b">
        <v>0</v>
      </c>
    </row>
    <row r="685" spans="1:7" ht="15">
      <c r="A685" s="84" t="s">
        <v>4143</v>
      </c>
      <c r="B685" s="84">
        <v>4</v>
      </c>
      <c r="C685" s="123">
        <v>0.004718520598016775</v>
      </c>
      <c r="D685" s="84" t="s">
        <v>3352</v>
      </c>
      <c r="E685" s="84" t="b">
        <v>0</v>
      </c>
      <c r="F685" s="84" t="b">
        <v>0</v>
      </c>
      <c r="G685" s="84" t="b">
        <v>0</v>
      </c>
    </row>
    <row r="686" spans="1:7" ht="15">
      <c r="A686" s="84" t="s">
        <v>4144</v>
      </c>
      <c r="B686" s="84">
        <v>4</v>
      </c>
      <c r="C686" s="123">
        <v>0.004718520598016775</v>
      </c>
      <c r="D686" s="84" t="s">
        <v>3352</v>
      </c>
      <c r="E686" s="84" t="b">
        <v>0</v>
      </c>
      <c r="F686" s="84" t="b">
        <v>0</v>
      </c>
      <c r="G686" s="84" t="b">
        <v>0</v>
      </c>
    </row>
    <row r="687" spans="1:7" ht="15">
      <c r="A687" s="84" t="s">
        <v>4127</v>
      </c>
      <c r="B687" s="84">
        <v>4</v>
      </c>
      <c r="C687" s="123">
        <v>0.004718520598016775</v>
      </c>
      <c r="D687" s="84" t="s">
        <v>3352</v>
      </c>
      <c r="E687" s="84" t="b">
        <v>0</v>
      </c>
      <c r="F687" s="84" t="b">
        <v>0</v>
      </c>
      <c r="G687" s="84" t="b">
        <v>0</v>
      </c>
    </row>
    <row r="688" spans="1:7" ht="15">
      <c r="A688" s="84" t="s">
        <v>4125</v>
      </c>
      <c r="B688" s="84">
        <v>4</v>
      </c>
      <c r="C688" s="123">
        <v>0.005219779320617779</v>
      </c>
      <c r="D688" s="84" t="s">
        <v>3352</v>
      </c>
      <c r="E688" s="84" t="b">
        <v>0</v>
      </c>
      <c r="F688" s="84" t="b">
        <v>0</v>
      </c>
      <c r="G688" s="84" t="b">
        <v>0</v>
      </c>
    </row>
    <row r="689" spans="1:7" ht="15">
      <c r="A689" s="84" t="s">
        <v>4130</v>
      </c>
      <c r="B689" s="84">
        <v>4</v>
      </c>
      <c r="C689" s="123">
        <v>0.004718520598016775</v>
      </c>
      <c r="D689" s="84" t="s">
        <v>3352</v>
      </c>
      <c r="E689" s="84" t="b">
        <v>0</v>
      </c>
      <c r="F689" s="84" t="b">
        <v>0</v>
      </c>
      <c r="G689" s="84" t="b">
        <v>0</v>
      </c>
    </row>
    <row r="690" spans="1:7" ht="15">
      <c r="A690" s="84" t="s">
        <v>4131</v>
      </c>
      <c r="B690" s="84">
        <v>4</v>
      </c>
      <c r="C690" s="123">
        <v>0.004718520598016775</v>
      </c>
      <c r="D690" s="84" t="s">
        <v>3352</v>
      </c>
      <c r="E690" s="84" t="b">
        <v>0</v>
      </c>
      <c r="F690" s="84" t="b">
        <v>0</v>
      </c>
      <c r="G690" s="84" t="b">
        <v>0</v>
      </c>
    </row>
    <row r="691" spans="1:7" ht="15">
      <c r="A691" s="84" t="s">
        <v>4132</v>
      </c>
      <c r="B691" s="84">
        <v>4</v>
      </c>
      <c r="C691" s="123">
        <v>0.004718520598016775</v>
      </c>
      <c r="D691" s="84" t="s">
        <v>3352</v>
      </c>
      <c r="E691" s="84" t="b">
        <v>0</v>
      </c>
      <c r="F691" s="84" t="b">
        <v>0</v>
      </c>
      <c r="G691" s="84" t="b">
        <v>0</v>
      </c>
    </row>
    <row r="692" spans="1:7" ht="15">
      <c r="A692" s="84" t="s">
        <v>4169</v>
      </c>
      <c r="B692" s="84">
        <v>4</v>
      </c>
      <c r="C692" s="123">
        <v>0.005926263810309578</v>
      </c>
      <c r="D692" s="84" t="s">
        <v>3352</v>
      </c>
      <c r="E692" s="84" t="b">
        <v>0</v>
      </c>
      <c r="F692" s="84" t="b">
        <v>0</v>
      </c>
      <c r="G692" s="84" t="b">
        <v>0</v>
      </c>
    </row>
    <row r="693" spans="1:7" ht="15">
      <c r="A693" s="84" t="s">
        <v>4121</v>
      </c>
      <c r="B693" s="84">
        <v>4</v>
      </c>
      <c r="C693" s="123">
        <v>0.005926263810309578</v>
      </c>
      <c r="D693" s="84" t="s">
        <v>3352</v>
      </c>
      <c r="E693" s="84" t="b">
        <v>0</v>
      </c>
      <c r="F693" s="84" t="b">
        <v>0</v>
      </c>
      <c r="G693" s="84" t="b">
        <v>0</v>
      </c>
    </row>
    <row r="694" spans="1:7" ht="15">
      <c r="A694" s="84" t="s">
        <v>4165</v>
      </c>
      <c r="B694" s="84">
        <v>4</v>
      </c>
      <c r="C694" s="123">
        <v>0.005926263810309578</v>
      </c>
      <c r="D694" s="84" t="s">
        <v>3352</v>
      </c>
      <c r="E694" s="84" t="b">
        <v>0</v>
      </c>
      <c r="F694" s="84" t="b">
        <v>0</v>
      </c>
      <c r="G694" s="84" t="b">
        <v>0</v>
      </c>
    </row>
    <row r="695" spans="1:7" ht="15">
      <c r="A695" s="84" t="s">
        <v>4166</v>
      </c>
      <c r="B695" s="84">
        <v>4</v>
      </c>
      <c r="C695" s="123">
        <v>0.005926263810309578</v>
      </c>
      <c r="D695" s="84" t="s">
        <v>3352</v>
      </c>
      <c r="E695" s="84" t="b">
        <v>0</v>
      </c>
      <c r="F695" s="84" t="b">
        <v>0</v>
      </c>
      <c r="G695" s="84" t="b">
        <v>0</v>
      </c>
    </row>
    <row r="696" spans="1:7" ht="15">
      <c r="A696" s="84" t="s">
        <v>4177</v>
      </c>
      <c r="B696" s="84">
        <v>4</v>
      </c>
      <c r="C696" s="123">
        <v>0.004718520598016775</v>
      </c>
      <c r="D696" s="84" t="s">
        <v>3352</v>
      </c>
      <c r="E696" s="84" t="b">
        <v>0</v>
      </c>
      <c r="F696" s="84" t="b">
        <v>0</v>
      </c>
      <c r="G696" s="84" t="b">
        <v>0</v>
      </c>
    </row>
    <row r="697" spans="1:7" ht="15">
      <c r="A697" s="84" t="s">
        <v>3550</v>
      </c>
      <c r="B697" s="84">
        <v>4</v>
      </c>
      <c r="C697" s="123">
        <v>0.004718520598016775</v>
      </c>
      <c r="D697" s="84" t="s">
        <v>3352</v>
      </c>
      <c r="E697" s="84" t="b">
        <v>0</v>
      </c>
      <c r="F697" s="84" t="b">
        <v>0</v>
      </c>
      <c r="G697" s="84" t="b">
        <v>0</v>
      </c>
    </row>
    <row r="698" spans="1:7" ht="15">
      <c r="A698" s="84" t="s">
        <v>4178</v>
      </c>
      <c r="B698" s="84">
        <v>4</v>
      </c>
      <c r="C698" s="123">
        <v>0.004718520598016775</v>
      </c>
      <c r="D698" s="84" t="s">
        <v>3352</v>
      </c>
      <c r="E698" s="84" t="b">
        <v>0</v>
      </c>
      <c r="F698" s="84" t="b">
        <v>0</v>
      </c>
      <c r="G698" s="84" t="b">
        <v>0</v>
      </c>
    </row>
    <row r="699" spans="1:7" ht="15">
      <c r="A699" s="84" t="s">
        <v>4179</v>
      </c>
      <c r="B699" s="84">
        <v>4</v>
      </c>
      <c r="C699" s="123">
        <v>0.004718520598016775</v>
      </c>
      <c r="D699" s="84" t="s">
        <v>3352</v>
      </c>
      <c r="E699" s="84" t="b">
        <v>0</v>
      </c>
      <c r="F699" s="84" t="b">
        <v>0</v>
      </c>
      <c r="G699" s="84" t="b">
        <v>0</v>
      </c>
    </row>
    <row r="700" spans="1:7" ht="15">
      <c r="A700" s="84" t="s">
        <v>3459</v>
      </c>
      <c r="B700" s="84">
        <v>4</v>
      </c>
      <c r="C700" s="123">
        <v>0.004718520598016775</v>
      </c>
      <c r="D700" s="84" t="s">
        <v>3352</v>
      </c>
      <c r="E700" s="84" t="b">
        <v>0</v>
      </c>
      <c r="F700" s="84" t="b">
        <v>0</v>
      </c>
      <c r="G700" s="84" t="b">
        <v>0</v>
      </c>
    </row>
    <row r="701" spans="1:7" ht="15">
      <c r="A701" s="84" t="s">
        <v>4180</v>
      </c>
      <c r="B701" s="84">
        <v>4</v>
      </c>
      <c r="C701" s="123">
        <v>0.004718520598016775</v>
      </c>
      <c r="D701" s="84" t="s">
        <v>3352</v>
      </c>
      <c r="E701" s="84" t="b">
        <v>0</v>
      </c>
      <c r="F701" s="84" t="b">
        <v>0</v>
      </c>
      <c r="G701" s="84" t="b">
        <v>0</v>
      </c>
    </row>
    <row r="702" spans="1:7" ht="15">
      <c r="A702" s="84" t="s">
        <v>4181</v>
      </c>
      <c r="B702" s="84">
        <v>4</v>
      </c>
      <c r="C702" s="123">
        <v>0.004718520598016775</v>
      </c>
      <c r="D702" s="84" t="s">
        <v>3352</v>
      </c>
      <c r="E702" s="84" t="b">
        <v>0</v>
      </c>
      <c r="F702" s="84" t="b">
        <v>0</v>
      </c>
      <c r="G702" s="84" t="b">
        <v>0</v>
      </c>
    </row>
    <row r="703" spans="1:7" ht="15">
      <c r="A703" s="84" t="s">
        <v>429</v>
      </c>
      <c r="B703" s="84">
        <v>3</v>
      </c>
      <c r="C703" s="123">
        <v>0.003914834490463334</v>
      </c>
      <c r="D703" s="84" t="s">
        <v>3352</v>
      </c>
      <c r="E703" s="84" t="b">
        <v>0</v>
      </c>
      <c r="F703" s="84" t="b">
        <v>0</v>
      </c>
      <c r="G703" s="84" t="b">
        <v>0</v>
      </c>
    </row>
    <row r="704" spans="1:7" ht="15">
      <c r="A704" s="84" t="s">
        <v>3469</v>
      </c>
      <c r="B704" s="84">
        <v>3</v>
      </c>
      <c r="C704" s="123">
        <v>0.003914834490463334</v>
      </c>
      <c r="D704" s="84" t="s">
        <v>3352</v>
      </c>
      <c r="E704" s="84" t="b">
        <v>1</v>
      </c>
      <c r="F704" s="84" t="b">
        <v>0</v>
      </c>
      <c r="G704" s="84" t="b">
        <v>0</v>
      </c>
    </row>
    <row r="705" spans="1:7" ht="15">
      <c r="A705" s="84" t="s">
        <v>4209</v>
      </c>
      <c r="B705" s="84">
        <v>3</v>
      </c>
      <c r="C705" s="123">
        <v>0.003914834490463334</v>
      </c>
      <c r="D705" s="84" t="s">
        <v>3352</v>
      </c>
      <c r="E705" s="84" t="b">
        <v>1</v>
      </c>
      <c r="F705" s="84" t="b">
        <v>0</v>
      </c>
      <c r="G705" s="84" t="b">
        <v>0</v>
      </c>
    </row>
    <row r="706" spans="1:7" ht="15">
      <c r="A706" s="84" t="s">
        <v>4210</v>
      </c>
      <c r="B706" s="84">
        <v>3</v>
      </c>
      <c r="C706" s="123">
        <v>0.003914834490463334</v>
      </c>
      <c r="D706" s="84" t="s">
        <v>3352</v>
      </c>
      <c r="E706" s="84" t="b">
        <v>0</v>
      </c>
      <c r="F706" s="84" t="b">
        <v>0</v>
      </c>
      <c r="G706" s="84" t="b">
        <v>0</v>
      </c>
    </row>
    <row r="707" spans="1:7" ht="15">
      <c r="A707" s="84" t="s">
        <v>4211</v>
      </c>
      <c r="B707" s="84">
        <v>3</v>
      </c>
      <c r="C707" s="123">
        <v>0.003914834490463334</v>
      </c>
      <c r="D707" s="84" t="s">
        <v>3352</v>
      </c>
      <c r="E707" s="84" t="b">
        <v>0</v>
      </c>
      <c r="F707" s="84" t="b">
        <v>0</v>
      </c>
      <c r="G707" s="84" t="b">
        <v>0</v>
      </c>
    </row>
    <row r="708" spans="1:7" ht="15">
      <c r="A708" s="84" t="s">
        <v>4212</v>
      </c>
      <c r="B708" s="84">
        <v>3</v>
      </c>
      <c r="C708" s="123">
        <v>0.003914834490463334</v>
      </c>
      <c r="D708" s="84" t="s">
        <v>3352</v>
      </c>
      <c r="E708" s="84" t="b">
        <v>0</v>
      </c>
      <c r="F708" s="84" t="b">
        <v>0</v>
      </c>
      <c r="G708" s="84" t="b">
        <v>0</v>
      </c>
    </row>
    <row r="709" spans="1:7" ht="15">
      <c r="A709" s="84" t="s">
        <v>4213</v>
      </c>
      <c r="B709" s="84">
        <v>3</v>
      </c>
      <c r="C709" s="123">
        <v>0.003914834490463334</v>
      </c>
      <c r="D709" s="84" t="s">
        <v>3352</v>
      </c>
      <c r="E709" s="84" t="b">
        <v>0</v>
      </c>
      <c r="F709" s="84" t="b">
        <v>0</v>
      </c>
      <c r="G709" s="84" t="b">
        <v>0</v>
      </c>
    </row>
    <row r="710" spans="1:7" ht="15">
      <c r="A710" s="84" t="s">
        <v>4242</v>
      </c>
      <c r="B710" s="84">
        <v>3</v>
      </c>
      <c r="C710" s="123">
        <v>0.004444697857732183</v>
      </c>
      <c r="D710" s="84" t="s">
        <v>3352</v>
      </c>
      <c r="E710" s="84" t="b">
        <v>0</v>
      </c>
      <c r="F710" s="84" t="b">
        <v>0</v>
      </c>
      <c r="G710" s="84" t="b">
        <v>0</v>
      </c>
    </row>
    <row r="711" spans="1:7" ht="15">
      <c r="A711" s="84" t="s">
        <v>4355</v>
      </c>
      <c r="B711" s="84">
        <v>3</v>
      </c>
      <c r="C711" s="123">
        <v>0.003914834490463334</v>
      </c>
      <c r="D711" s="84" t="s">
        <v>3352</v>
      </c>
      <c r="E711" s="84" t="b">
        <v>0</v>
      </c>
      <c r="F711" s="84" t="b">
        <v>0</v>
      </c>
      <c r="G711" s="84" t="b">
        <v>0</v>
      </c>
    </row>
    <row r="712" spans="1:7" ht="15">
      <c r="A712" s="84" t="s">
        <v>3458</v>
      </c>
      <c r="B712" s="84">
        <v>3</v>
      </c>
      <c r="C712" s="123">
        <v>0.003914834490463334</v>
      </c>
      <c r="D712" s="84" t="s">
        <v>3352</v>
      </c>
      <c r="E712" s="84" t="b">
        <v>0</v>
      </c>
      <c r="F712" s="84" t="b">
        <v>0</v>
      </c>
      <c r="G712" s="84" t="b">
        <v>0</v>
      </c>
    </row>
    <row r="713" spans="1:7" ht="15">
      <c r="A713" s="84" t="s">
        <v>4239</v>
      </c>
      <c r="B713" s="84">
        <v>3</v>
      </c>
      <c r="C713" s="123">
        <v>0.004444697857732183</v>
      </c>
      <c r="D713" s="84" t="s">
        <v>3352</v>
      </c>
      <c r="E713" s="84" t="b">
        <v>0</v>
      </c>
      <c r="F713" s="84" t="b">
        <v>0</v>
      </c>
      <c r="G713" s="84" t="b">
        <v>0</v>
      </c>
    </row>
    <row r="714" spans="1:7" ht="15">
      <c r="A714" s="84" t="s">
        <v>4223</v>
      </c>
      <c r="B714" s="84">
        <v>3</v>
      </c>
      <c r="C714" s="123">
        <v>0.004444697857732183</v>
      </c>
      <c r="D714" s="84" t="s">
        <v>3352</v>
      </c>
      <c r="E714" s="84" t="b">
        <v>0</v>
      </c>
      <c r="F714" s="84" t="b">
        <v>0</v>
      </c>
      <c r="G714" s="84" t="b">
        <v>0</v>
      </c>
    </row>
    <row r="715" spans="1:7" ht="15">
      <c r="A715" s="84" t="s">
        <v>4224</v>
      </c>
      <c r="B715" s="84">
        <v>3</v>
      </c>
      <c r="C715" s="123">
        <v>0.004444697857732183</v>
      </c>
      <c r="D715" s="84" t="s">
        <v>3352</v>
      </c>
      <c r="E715" s="84" t="b">
        <v>0</v>
      </c>
      <c r="F715" s="84" t="b">
        <v>0</v>
      </c>
      <c r="G715" s="84" t="b">
        <v>0</v>
      </c>
    </row>
    <row r="716" spans="1:7" ht="15">
      <c r="A716" s="84" t="s">
        <v>4286</v>
      </c>
      <c r="B716" s="84">
        <v>3</v>
      </c>
      <c r="C716" s="123">
        <v>0.003914834490463334</v>
      </c>
      <c r="D716" s="84" t="s">
        <v>3352</v>
      </c>
      <c r="E716" s="84" t="b">
        <v>0</v>
      </c>
      <c r="F716" s="84" t="b">
        <v>0</v>
      </c>
      <c r="G716" s="84" t="b">
        <v>0</v>
      </c>
    </row>
    <row r="717" spans="1:7" ht="15">
      <c r="A717" s="84" t="s">
        <v>4567</v>
      </c>
      <c r="B717" s="84">
        <v>2</v>
      </c>
      <c r="C717" s="123">
        <v>0.002963131905154789</v>
      </c>
      <c r="D717" s="84" t="s">
        <v>3352</v>
      </c>
      <c r="E717" s="84" t="b">
        <v>0</v>
      </c>
      <c r="F717" s="84" t="b">
        <v>0</v>
      </c>
      <c r="G717" s="84" t="b">
        <v>0</v>
      </c>
    </row>
    <row r="718" spans="1:7" ht="15">
      <c r="A718" s="84" t="s">
        <v>4568</v>
      </c>
      <c r="B718" s="84">
        <v>2</v>
      </c>
      <c r="C718" s="123">
        <v>0.002963131905154789</v>
      </c>
      <c r="D718" s="84" t="s">
        <v>3352</v>
      </c>
      <c r="E718" s="84" t="b">
        <v>0</v>
      </c>
      <c r="F718" s="84" t="b">
        <v>0</v>
      </c>
      <c r="G718" s="84" t="b">
        <v>0</v>
      </c>
    </row>
    <row r="719" spans="1:7" ht="15">
      <c r="A719" s="84" t="s">
        <v>4569</v>
      </c>
      <c r="B719" s="84">
        <v>2</v>
      </c>
      <c r="C719" s="123">
        <v>0.002963131905154789</v>
      </c>
      <c r="D719" s="84" t="s">
        <v>3352</v>
      </c>
      <c r="E719" s="84" t="b">
        <v>0</v>
      </c>
      <c r="F719" s="84" t="b">
        <v>0</v>
      </c>
      <c r="G719" s="84" t="b">
        <v>0</v>
      </c>
    </row>
    <row r="720" spans="1:7" ht="15">
      <c r="A720" s="84" t="s">
        <v>4570</v>
      </c>
      <c r="B720" s="84">
        <v>2</v>
      </c>
      <c r="C720" s="123">
        <v>0.002963131905154789</v>
      </c>
      <c r="D720" s="84" t="s">
        <v>3352</v>
      </c>
      <c r="E720" s="84" t="b">
        <v>0</v>
      </c>
      <c r="F720" s="84" t="b">
        <v>0</v>
      </c>
      <c r="G720" s="84" t="b">
        <v>0</v>
      </c>
    </row>
    <row r="721" spans="1:7" ht="15">
      <c r="A721" s="84" t="s">
        <v>4187</v>
      </c>
      <c r="B721" s="84">
        <v>2</v>
      </c>
      <c r="C721" s="123">
        <v>0.002963131905154789</v>
      </c>
      <c r="D721" s="84" t="s">
        <v>3352</v>
      </c>
      <c r="E721" s="84" t="b">
        <v>1</v>
      </c>
      <c r="F721" s="84" t="b">
        <v>0</v>
      </c>
      <c r="G721" s="84" t="b">
        <v>0</v>
      </c>
    </row>
    <row r="722" spans="1:7" ht="15">
      <c r="A722" s="84" t="s">
        <v>4571</v>
      </c>
      <c r="B722" s="84">
        <v>2</v>
      </c>
      <c r="C722" s="123">
        <v>0.002963131905154789</v>
      </c>
      <c r="D722" s="84" t="s">
        <v>3352</v>
      </c>
      <c r="E722" s="84" t="b">
        <v>0</v>
      </c>
      <c r="F722" s="84" t="b">
        <v>0</v>
      </c>
      <c r="G722" s="84" t="b">
        <v>0</v>
      </c>
    </row>
    <row r="723" spans="1:7" ht="15">
      <c r="A723" s="84" t="s">
        <v>4572</v>
      </c>
      <c r="B723" s="84">
        <v>2</v>
      </c>
      <c r="C723" s="123">
        <v>0.002963131905154789</v>
      </c>
      <c r="D723" s="84" t="s">
        <v>3352</v>
      </c>
      <c r="E723" s="84" t="b">
        <v>0</v>
      </c>
      <c r="F723" s="84" t="b">
        <v>0</v>
      </c>
      <c r="G723" s="84" t="b">
        <v>0</v>
      </c>
    </row>
    <row r="724" spans="1:7" ht="15">
      <c r="A724" s="84" t="s">
        <v>4573</v>
      </c>
      <c r="B724" s="84">
        <v>2</v>
      </c>
      <c r="C724" s="123">
        <v>0.002963131905154789</v>
      </c>
      <c r="D724" s="84" t="s">
        <v>3352</v>
      </c>
      <c r="E724" s="84" t="b">
        <v>1</v>
      </c>
      <c r="F724" s="84" t="b">
        <v>0</v>
      </c>
      <c r="G724" s="84" t="b">
        <v>0</v>
      </c>
    </row>
    <row r="725" spans="1:7" ht="15">
      <c r="A725" s="84" t="s">
        <v>4574</v>
      </c>
      <c r="B725" s="84">
        <v>2</v>
      </c>
      <c r="C725" s="123">
        <v>0.002963131905154789</v>
      </c>
      <c r="D725" s="84" t="s">
        <v>3352</v>
      </c>
      <c r="E725" s="84" t="b">
        <v>0</v>
      </c>
      <c r="F725" s="84" t="b">
        <v>0</v>
      </c>
      <c r="G725" s="84" t="b">
        <v>0</v>
      </c>
    </row>
    <row r="726" spans="1:7" ht="15">
      <c r="A726" s="84" t="s">
        <v>4606</v>
      </c>
      <c r="B726" s="84">
        <v>2</v>
      </c>
      <c r="C726" s="123">
        <v>0.0035670035113011906</v>
      </c>
      <c r="D726" s="84" t="s">
        <v>3352</v>
      </c>
      <c r="E726" s="84" t="b">
        <v>0</v>
      </c>
      <c r="F726" s="84" t="b">
        <v>0</v>
      </c>
      <c r="G726" s="84" t="b">
        <v>0</v>
      </c>
    </row>
    <row r="727" spans="1:7" ht="15">
      <c r="A727" s="84" t="s">
        <v>4562</v>
      </c>
      <c r="B727" s="84">
        <v>2</v>
      </c>
      <c r="C727" s="123">
        <v>0.002963131905154789</v>
      </c>
      <c r="D727" s="84" t="s">
        <v>3352</v>
      </c>
      <c r="E727" s="84" t="b">
        <v>0</v>
      </c>
      <c r="F727" s="84" t="b">
        <v>0</v>
      </c>
      <c r="G727" s="84" t="b">
        <v>0</v>
      </c>
    </row>
    <row r="728" spans="1:7" ht="15">
      <c r="A728" s="84" t="s">
        <v>4148</v>
      </c>
      <c r="B728" s="84">
        <v>2</v>
      </c>
      <c r="C728" s="123">
        <v>0.002963131905154789</v>
      </c>
      <c r="D728" s="84" t="s">
        <v>3352</v>
      </c>
      <c r="E728" s="84" t="b">
        <v>0</v>
      </c>
      <c r="F728" s="84" t="b">
        <v>0</v>
      </c>
      <c r="G728" s="84" t="b">
        <v>0</v>
      </c>
    </row>
    <row r="729" spans="1:7" ht="15">
      <c r="A729" s="84" t="s">
        <v>4563</v>
      </c>
      <c r="B729" s="84">
        <v>2</v>
      </c>
      <c r="C729" s="123">
        <v>0.002963131905154789</v>
      </c>
      <c r="D729" s="84" t="s">
        <v>3352</v>
      </c>
      <c r="E729" s="84" t="b">
        <v>0</v>
      </c>
      <c r="F729" s="84" t="b">
        <v>0</v>
      </c>
      <c r="G729" s="84" t="b">
        <v>0</v>
      </c>
    </row>
    <row r="730" spans="1:7" ht="15">
      <c r="A730" s="84" t="s">
        <v>4564</v>
      </c>
      <c r="B730" s="84">
        <v>2</v>
      </c>
      <c r="C730" s="123">
        <v>0.002963131905154789</v>
      </c>
      <c r="D730" s="84" t="s">
        <v>3352</v>
      </c>
      <c r="E730" s="84" t="b">
        <v>0</v>
      </c>
      <c r="F730" s="84" t="b">
        <v>0</v>
      </c>
      <c r="G730" s="84" t="b">
        <v>0</v>
      </c>
    </row>
    <row r="731" spans="1:7" ht="15">
      <c r="A731" s="84" t="s">
        <v>4232</v>
      </c>
      <c r="B731" s="84">
        <v>2</v>
      </c>
      <c r="C731" s="123">
        <v>0.002963131905154789</v>
      </c>
      <c r="D731" s="84" t="s">
        <v>3352</v>
      </c>
      <c r="E731" s="84" t="b">
        <v>0</v>
      </c>
      <c r="F731" s="84" t="b">
        <v>0</v>
      </c>
      <c r="G731" s="84" t="b">
        <v>0</v>
      </c>
    </row>
    <row r="732" spans="1:7" ht="15">
      <c r="A732" s="84" t="s">
        <v>4565</v>
      </c>
      <c r="B732" s="84">
        <v>2</v>
      </c>
      <c r="C732" s="123">
        <v>0.002963131905154789</v>
      </c>
      <c r="D732" s="84" t="s">
        <v>3352</v>
      </c>
      <c r="E732" s="84" t="b">
        <v>0</v>
      </c>
      <c r="F732" s="84" t="b">
        <v>0</v>
      </c>
      <c r="G732" s="84" t="b">
        <v>0</v>
      </c>
    </row>
    <row r="733" spans="1:7" ht="15">
      <c r="A733" s="84" t="s">
        <v>4566</v>
      </c>
      <c r="B733" s="84">
        <v>2</v>
      </c>
      <c r="C733" s="123">
        <v>0.002963131905154789</v>
      </c>
      <c r="D733" s="84" t="s">
        <v>3352</v>
      </c>
      <c r="E733" s="84" t="b">
        <v>0</v>
      </c>
      <c r="F733" s="84" t="b">
        <v>0</v>
      </c>
      <c r="G733" s="84" t="b">
        <v>0</v>
      </c>
    </row>
    <row r="734" spans="1:7" ht="15">
      <c r="A734" s="84" t="s">
        <v>4201</v>
      </c>
      <c r="B734" s="84">
        <v>2</v>
      </c>
      <c r="C734" s="123">
        <v>0.002963131905154789</v>
      </c>
      <c r="D734" s="84" t="s">
        <v>3352</v>
      </c>
      <c r="E734" s="84" t="b">
        <v>0</v>
      </c>
      <c r="F734" s="84" t="b">
        <v>0</v>
      </c>
      <c r="G734" s="84" t="b">
        <v>0</v>
      </c>
    </row>
    <row r="735" spans="1:7" ht="15">
      <c r="A735" s="84" t="s">
        <v>4141</v>
      </c>
      <c r="B735" s="84">
        <v>2</v>
      </c>
      <c r="C735" s="123">
        <v>0.002963131905154789</v>
      </c>
      <c r="D735" s="84" t="s">
        <v>3352</v>
      </c>
      <c r="E735" s="84" t="b">
        <v>0</v>
      </c>
      <c r="F735" s="84" t="b">
        <v>0</v>
      </c>
      <c r="G735" s="84" t="b">
        <v>0</v>
      </c>
    </row>
    <row r="736" spans="1:7" ht="15">
      <c r="A736" s="84" t="s">
        <v>4347</v>
      </c>
      <c r="B736" s="84">
        <v>2</v>
      </c>
      <c r="C736" s="123">
        <v>0.002963131905154789</v>
      </c>
      <c r="D736" s="84" t="s">
        <v>3352</v>
      </c>
      <c r="E736" s="84" t="b">
        <v>0</v>
      </c>
      <c r="F736" s="84" t="b">
        <v>0</v>
      </c>
      <c r="G736" s="84" t="b">
        <v>0</v>
      </c>
    </row>
    <row r="737" spans="1:7" ht="15">
      <c r="A737" s="84" t="s">
        <v>4162</v>
      </c>
      <c r="B737" s="84">
        <v>2</v>
      </c>
      <c r="C737" s="123">
        <v>0.002963131905154789</v>
      </c>
      <c r="D737" s="84" t="s">
        <v>3352</v>
      </c>
      <c r="E737" s="84" t="b">
        <v>0</v>
      </c>
      <c r="F737" s="84" t="b">
        <v>0</v>
      </c>
      <c r="G737" s="84" t="b">
        <v>0</v>
      </c>
    </row>
    <row r="738" spans="1:7" ht="15">
      <c r="A738" s="84" t="s">
        <v>4311</v>
      </c>
      <c r="B738" s="84">
        <v>2</v>
      </c>
      <c r="C738" s="123">
        <v>0.002963131905154789</v>
      </c>
      <c r="D738" s="84" t="s">
        <v>3352</v>
      </c>
      <c r="E738" s="84" t="b">
        <v>0</v>
      </c>
      <c r="F738" s="84" t="b">
        <v>0</v>
      </c>
      <c r="G738" s="84" t="b">
        <v>0</v>
      </c>
    </row>
    <row r="739" spans="1:7" ht="15">
      <c r="A739" s="84" t="s">
        <v>4427</v>
      </c>
      <c r="B739" s="84">
        <v>2</v>
      </c>
      <c r="C739" s="123">
        <v>0.002963131905154789</v>
      </c>
      <c r="D739" s="84" t="s">
        <v>3352</v>
      </c>
      <c r="E739" s="84" t="b">
        <v>0</v>
      </c>
      <c r="F739" s="84" t="b">
        <v>0</v>
      </c>
      <c r="G739" s="84" t="b">
        <v>0</v>
      </c>
    </row>
    <row r="740" spans="1:7" ht="15">
      <c r="A740" s="84" t="s">
        <v>4428</v>
      </c>
      <c r="B740" s="84">
        <v>2</v>
      </c>
      <c r="C740" s="123">
        <v>0.002963131905154789</v>
      </c>
      <c r="D740" s="84" t="s">
        <v>3352</v>
      </c>
      <c r="E740" s="84" t="b">
        <v>0</v>
      </c>
      <c r="F740" s="84" t="b">
        <v>0</v>
      </c>
      <c r="G740" s="84" t="b">
        <v>0</v>
      </c>
    </row>
    <row r="741" spans="1:7" ht="15">
      <c r="A741" s="84" t="s">
        <v>4429</v>
      </c>
      <c r="B741" s="84">
        <v>2</v>
      </c>
      <c r="C741" s="123">
        <v>0.002963131905154789</v>
      </c>
      <c r="D741" s="84" t="s">
        <v>3352</v>
      </c>
      <c r="E741" s="84" t="b">
        <v>0</v>
      </c>
      <c r="F741" s="84" t="b">
        <v>0</v>
      </c>
      <c r="G741" s="84" t="b">
        <v>0</v>
      </c>
    </row>
    <row r="742" spans="1:7" ht="15">
      <c r="A742" s="84" t="s">
        <v>4430</v>
      </c>
      <c r="B742" s="84">
        <v>2</v>
      </c>
      <c r="C742" s="123">
        <v>0.002963131905154789</v>
      </c>
      <c r="D742" s="84" t="s">
        <v>3352</v>
      </c>
      <c r="E742" s="84" t="b">
        <v>0</v>
      </c>
      <c r="F742" s="84" t="b">
        <v>0</v>
      </c>
      <c r="G742" s="84" t="b">
        <v>0</v>
      </c>
    </row>
    <row r="743" spans="1:7" ht="15">
      <c r="A743" s="84" t="s">
        <v>4431</v>
      </c>
      <c r="B743" s="84">
        <v>2</v>
      </c>
      <c r="C743" s="123">
        <v>0.002963131905154789</v>
      </c>
      <c r="D743" s="84" t="s">
        <v>3352</v>
      </c>
      <c r="E743" s="84" t="b">
        <v>0</v>
      </c>
      <c r="F743" s="84" t="b">
        <v>0</v>
      </c>
      <c r="G743" s="84" t="b">
        <v>0</v>
      </c>
    </row>
    <row r="744" spans="1:7" ht="15">
      <c r="A744" s="84" t="s">
        <v>4432</v>
      </c>
      <c r="B744" s="84">
        <v>2</v>
      </c>
      <c r="C744" s="123">
        <v>0.002963131905154789</v>
      </c>
      <c r="D744" s="84" t="s">
        <v>3352</v>
      </c>
      <c r="E744" s="84" t="b">
        <v>0</v>
      </c>
      <c r="F744" s="84" t="b">
        <v>0</v>
      </c>
      <c r="G744" s="84" t="b">
        <v>0</v>
      </c>
    </row>
    <row r="745" spans="1:7" ht="15">
      <c r="A745" s="84" t="s">
        <v>4171</v>
      </c>
      <c r="B745" s="84">
        <v>2</v>
      </c>
      <c r="C745" s="123">
        <v>0.002963131905154789</v>
      </c>
      <c r="D745" s="84" t="s">
        <v>3352</v>
      </c>
      <c r="E745" s="84" t="b">
        <v>0</v>
      </c>
      <c r="F745" s="84" t="b">
        <v>0</v>
      </c>
      <c r="G745" s="84" t="b">
        <v>0</v>
      </c>
    </row>
    <row r="746" spans="1:7" ht="15">
      <c r="A746" s="84" t="s">
        <v>4391</v>
      </c>
      <c r="B746" s="84">
        <v>2</v>
      </c>
      <c r="C746" s="123">
        <v>0.002963131905154789</v>
      </c>
      <c r="D746" s="84" t="s">
        <v>3352</v>
      </c>
      <c r="E746" s="84" t="b">
        <v>1</v>
      </c>
      <c r="F746" s="84" t="b">
        <v>0</v>
      </c>
      <c r="G746" s="84" t="b">
        <v>0</v>
      </c>
    </row>
    <row r="747" spans="1:7" ht="15">
      <c r="A747" s="84" t="s">
        <v>4392</v>
      </c>
      <c r="B747" s="84">
        <v>2</v>
      </c>
      <c r="C747" s="123">
        <v>0.002963131905154789</v>
      </c>
      <c r="D747" s="84" t="s">
        <v>3352</v>
      </c>
      <c r="E747" s="84" t="b">
        <v>0</v>
      </c>
      <c r="F747" s="84" t="b">
        <v>0</v>
      </c>
      <c r="G747" s="84" t="b">
        <v>0</v>
      </c>
    </row>
    <row r="748" spans="1:7" ht="15">
      <c r="A748" s="84" t="s">
        <v>4393</v>
      </c>
      <c r="B748" s="84">
        <v>2</v>
      </c>
      <c r="C748" s="123">
        <v>0.002963131905154789</v>
      </c>
      <c r="D748" s="84" t="s">
        <v>3352</v>
      </c>
      <c r="E748" s="84" t="b">
        <v>0</v>
      </c>
      <c r="F748" s="84" t="b">
        <v>0</v>
      </c>
      <c r="G748" s="84" t="b">
        <v>0</v>
      </c>
    </row>
    <row r="749" spans="1:7" ht="15">
      <c r="A749" s="84" t="s">
        <v>4394</v>
      </c>
      <c r="B749" s="84">
        <v>2</v>
      </c>
      <c r="C749" s="123">
        <v>0.002963131905154789</v>
      </c>
      <c r="D749" s="84" t="s">
        <v>3352</v>
      </c>
      <c r="E749" s="84" t="b">
        <v>0</v>
      </c>
      <c r="F749" s="84" t="b">
        <v>0</v>
      </c>
      <c r="G749" s="84" t="b">
        <v>0</v>
      </c>
    </row>
    <row r="750" spans="1:7" ht="15">
      <c r="A750" s="84" t="s">
        <v>4395</v>
      </c>
      <c r="B750" s="84">
        <v>2</v>
      </c>
      <c r="C750" s="123">
        <v>0.002963131905154789</v>
      </c>
      <c r="D750" s="84" t="s">
        <v>3352</v>
      </c>
      <c r="E750" s="84" t="b">
        <v>0</v>
      </c>
      <c r="F750" s="84" t="b">
        <v>0</v>
      </c>
      <c r="G750" s="84" t="b">
        <v>0</v>
      </c>
    </row>
    <row r="751" spans="1:7" ht="15">
      <c r="A751" s="84" t="s">
        <v>4396</v>
      </c>
      <c r="B751" s="84">
        <v>2</v>
      </c>
      <c r="C751" s="123">
        <v>0.002963131905154789</v>
      </c>
      <c r="D751" s="84" t="s">
        <v>3352</v>
      </c>
      <c r="E751" s="84" t="b">
        <v>0</v>
      </c>
      <c r="F751" s="84" t="b">
        <v>0</v>
      </c>
      <c r="G751" s="84" t="b">
        <v>0</v>
      </c>
    </row>
    <row r="752" spans="1:7" ht="15">
      <c r="A752" s="84" t="s">
        <v>4397</v>
      </c>
      <c r="B752" s="84">
        <v>2</v>
      </c>
      <c r="C752" s="123">
        <v>0.002963131905154789</v>
      </c>
      <c r="D752" s="84" t="s">
        <v>3352</v>
      </c>
      <c r="E752" s="84" t="b">
        <v>0</v>
      </c>
      <c r="F752" s="84" t="b">
        <v>0</v>
      </c>
      <c r="G752" s="84" t="b">
        <v>0</v>
      </c>
    </row>
    <row r="753" spans="1:7" ht="15">
      <c r="A753" s="84" t="s">
        <v>4398</v>
      </c>
      <c r="B753" s="84">
        <v>2</v>
      </c>
      <c r="C753" s="123">
        <v>0.002963131905154789</v>
      </c>
      <c r="D753" s="84" t="s">
        <v>3352</v>
      </c>
      <c r="E753" s="84" t="b">
        <v>0</v>
      </c>
      <c r="F753" s="84" t="b">
        <v>0</v>
      </c>
      <c r="G753" s="84" t="b">
        <v>0</v>
      </c>
    </row>
    <row r="754" spans="1:7" ht="15">
      <c r="A754" s="84" t="s">
        <v>4399</v>
      </c>
      <c r="B754" s="84">
        <v>2</v>
      </c>
      <c r="C754" s="123">
        <v>0.002963131905154789</v>
      </c>
      <c r="D754" s="84" t="s">
        <v>3352</v>
      </c>
      <c r="E754" s="84" t="b">
        <v>0</v>
      </c>
      <c r="F754" s="84" t="b">
        <v>0</v>
      </c>
      <c r="G754" s="84" t="b">
        <v>0</v>
      </c>
    </row>
    <row r="755" spans="1:7" ht="15">
      <c r="A755" s="84" t="s">
        <v>4145</v>
      </c>
      <c r="B755" s="84">
        <v>2</v>
      </c>
      <c r="C755" s="123">
        <v>0.002963131905154789</v>
      </c>
      <c r="D755" s="84" t="s">
        <v>3352</v>
      </c>
      <c r="E755" s="84" t="b">
        <v>0</v>
      </c>
      <c r="F755" s="84" t="b">
        <v>0</v>
      </c>
      <c r="G755" s="84" t="b">
        <v>0</v>
      </c>
    </row>
    <row r="756" spans="1:7" ht="15">
      <c r="A756" s="84" t="s">
        <v>4383</v>
      </c>
      <c r="B756" s="84">
        <v>2</v>
      </c>
      <c r="C756" s="123">
        <v>0.0035670035113011906</v>
      </c>
      <c r="D756" s="84" t="s">
        <v>3352</v>
      </c>
      <c r="E756" s="84" t="b">
        <v>0</v>
      </c>
      <c r="F756" s="84" t="b">
        <v>0</v>
      </c>
      <c r="G756" s="84" t="b">
        <v>0</v>
      </c>
    </row>
    <row r="757" spans="1:7" ht="15">
      <c r="A757" s="84" t="s">
        <v>3476</v>
      </c>
      <c r="B757" s="84">
        <v>2</v>
      </c>
      <c r="C757" s="123">
        <v>0.002963131905154789</v>
      </c>
      <c r="D757" s="84" t="s">
        <v>3352</v>
      </c>
      <c r="E757" s="84" t="b">
        <v>0</v>
      </c>
      <c r="F757" s="84" t="b">
        <v>0</v>
      </c>
      <c r="G757" s="84" t="b">
        <v>0</v>
      </c>
    </row>
    <row r="758" spans="1:7" ht="15">
      <c r="A758" s="84" t="s">
        <v>4285</v>
      </c>
      <c r="B758" s="84">
        <v>2</v>
      </c>
      <c r="C758" s="123">
        <v>0.002963131905154789</v>
      </c>
      <c r="D758" s="84" t="s">
        <v>3352</v>
      </c>
      <c r="E758" s="84" t="b">
        <v>0</v>
      </c>
      <c r="F758" s="84" t="b">
        <v>0</v>
      </c>
      <c r="G758" s="84" t="b">
        <v>0</v>
      </c>
    </row>
    <row r="759" spans="1:7" ht="15">
      <c r="A759" s="84" t="s">
        <v>4205</v>
      </c>
      <c r="B759" s="84">
        <v>2</v>
      </c>
      <c r="C759" s="123">
        <v>0.002963131905154789</v>
      </c>
      <c r="D759" s="84" t="s">
        <v>3352</v>
      </c>
      <c r="E759" s="84" t="b">
        <v>0</v>
      </c>
      <c r="F759" s="84" t="b">
        <v>0</v>
      </c>
      <c r="G759" s="84" t="b">
        <v>0</v>
      </c>
    </row>
    <row r="760" spans="1:7" ht="15">
      <c r="A760" s="84" t="s">
        <v>4385</v>
      </c>
      <c r="B760" s="84">
        <v>2</v>
      </c>
      <c r="C760" s="123">
        <v>0.002963131905154789</v>
      </c>
      <c r="D760" s="84" t="s">
        <v>3352</v>
      </c>
      <c r="E760" s="84" t="b">
        <v>0</v>
      </c>
      <c r="F760" s="84" t="b">
        <v>0</v>
      </c>
      <c r="G760" s="84" t="b">
        <v>0</v>
      </c>
    </row>
    <row r="761" spans="1:7" ht="15">
      <c r="A761" s="84" t="s">
        <v>4386</v>
      </c>
      <c r="B761" s="84">
        <v>2</v>
      </c>
      <c r="C761" s="123">
        <v>0.002963131905154789</v>
      </c>
      <c r="D761" s="84" t="s">
        <v>3352</v>
      </c>
      <c r="E761" s="84" t="b">
        <v>0</v>
      </c>
      <c r="F761" s="84" t="b">
        <v>0</v>
      </c>
      <c r="G761" s="84" t="b">
        <v>0</v>
      </c>
    </row>
    <row r="762" spans="1:7" ht="15">
      <c r="A762" s="84" t="s">
        <v>4387</v>
      </c>
      <c r="B762" s="84">
        <v>2</v>
      </c>
      <c r="C762" s="123">
        <v>0.002963131905154789</v>
      </c>
      <c r="D762" s="84" t="s">
        <v>3352</v>
      </c>
      <c r="E762" s="84" t="b">
        <v>0</v>
      </c>
      <c r="F762" s="84" t="b">
        <v>0</v>
      </c>
      <c r="G762" s="84" t="b">
        <v>0</v>
      </c>
    </row>
    <row r="763" spans="1:7" ht="15">
      <c r="A763" s="84" t="s">
        <v>4159</v>
      </c>
      <c r="B763" s="84">
        <v>2</v>
      </c>
      <c r="C763" s="123">
        <v>0.002963131905154789</v>
      </c>
      <c r="D763" s="84" t="s">
        <v>3352</v>
      </c>
      <c r="E763" s="84" t="b">
        <v>0</v>
      </c>
      <c r="F763" s="84" t="b">
        <v>0</v>
      </c>
      <c r="G763" s="84" t="b">
        <v>0</v>
      </c>
    </row>
    <row r="764" spans="1:7" ht="15">
      <c r="A764" s="84" t="s">
        <v>4388</v>
      </c>
      <c r="B764" s="84">
        <v>2</v>
      </c>
      <c r="C764" s="123">
        <v>0.002963131905154789</v>
      </c>
      <c r="D764" s="84" t="s">
        <v>3352</v>
      </c>
      <c r="E764" s="84" t="b">
        <v>0</v>
      </c>
      <c r="F764" s="84" t="b">
        <v>1</v>
      </c>
      <c r="G764" s="84" t="b">
        <v>0</v>
      </c>
    </row>
    <row r="765" spans="1:7" ht="15">
      <c r="A765" s="84" t="s">
        <v>4389</v>
      </c>
      <c r="B765" s="84">
        <v>2</v>
      </c>
      <c r="C765" s="123">
        <v>0.002963131905154789</v>
      </c>
      <c r="D765" s="84" t="s">
        <v>3352</v>
      </c>
      <c r="E765" s="84" t="b">
        <v>0</v>
      </c>
      <c r="F765" s="84" t="b">
        <v>1</v>
      </c>
      <c r="G765" s="84" t="b">
        <v>0</v>
      </c>
    </row>
    <row r="766" spans="1:7" ht="15">
      <c r="A766" s="84" t="s">
        <v>738</v>
      </c>
      <c r="B766" s="84">
        <v>22</v>
      </c>
      <c r="C766" s="123">
        <v>0.008887258967609135</v>
      </c>
      <c r="D766" s="84" t="s">
        <v>3353</v>
      </c>
      <c r="E766" s="84" t="b">
        <v>0</v>
      </c>
      <c r="F766" s="84" t="b">
        <v>0</v>
      </c>
      <c r="G766" s="84" t="b">
        <v>0</v>
      </c>
    </row>
    <row r="767" spans="1:7" ht="15">
      <c r="A767" s="84" t="s">
        <v>348</v>
      </c>
      <c r="B767" s="84">
        <v>21</v>
      </c>
      <c r="C767" s="123">
        <v>0.009389854847168916</v>
      </c>
      <c r="D767" s="84" t="s">
        <v>3353</v>
      </c>
      <c r="E767" s="84" t="b">
        <v>0</v>
      </c>
      <c r="F767" s="84" t="b">
        <v>0</v>
      </c>
      <c r="G767" s="84" t="b">
        <v>0</v>
      </c>
    </row>
    <row r="768" spans="1:7" ht="15">
      <c r="A768" s="84" t="s">
        <v>3536</v>
      </c>
      <c r="B768" s="84">
        <v>6</v>
      </c>
      <c r="C768" s="123">
        <v>0.009658047008443736</v>
      </c>
      <c r="D768" s="84" t="s">
        <v>3353</v>
      </c>
      <c r="E768" s="84" t="b">
        <v>0</v>
      </c>
      <c r="F768" s="84" t="b">
        <v>0</v>
      </c>
      <c r="G768" s="84" t="b">
        <v>0</v>
      </c>
    </row>
    <row r="769" spans="1:7" ht="15">
      <c r="A769" s="84" t="s">
        <v>3537</v>
      </c>
      <c r="B769" s="84">
        <v>6</v>
      </c>
      <c r="C769" s="123">
        <v>0.009658047008443736</v>
      </c>
      <c r="D769" s="84" t="s">
        <v>3353</v>
      </c>
      <c r="E769" s="84" t="b">
        <v>0</v>
      </c>
      <c r="F769" s="84" t="b">
        <v>0</v>
      </c>
      <c r="G769" s="84" t="b">
        <v>0</v>
      </c>
    </row>
    <row r="770" spans="1:7" ht="15">
      <c r="A770" s="84" t="s">
        <v>3538</v>
      </c>
      <c r="B770" s="84">
        <v>6</v>
      </c>
      <c r="C770" s="123">
        <v>0.009658047008443736</v>
      </c>
      <c r="D770" s="84" t="s">
        <v>3353</v>
      </c>
      <c r="E770" s="84" t="b">
        <v>1</v>
      </c>
      <c r="F770" s="84" t="b">
        <v>0</v>
      </c>
      <c r="G770" s="84" t="b">
        <v>0</v>
      </c>
    </row>
    <row r="771" spans="1:7" ht="15">
      <c r="A771" s="84" t="s">
        <v>3539</v>
      </c>
      <c r="B771" s="84">
        <v>6</v>
      </c>
      <c r="C771" s="123">
        <v>0.009658047008443736</v>
      </c>
      <c r="D771" s="84" t="s">
        <v>3353</v>
      </c>
      <c r="E771" s="84" t="b">
        <v>0</v>
      </c>
      <c r="F771" s="84" t="b">
        <v>0</v>
      </c>
      <c r="G771" s="84" t="b">
        <v>0</v>
      </c>
    </row>
    <row r="772" spans="1:7" ht="15">
      <c r="A772" s="84" t="s">
        <v>3540</v>
      </c>
      <c r="B772" s="84">
        <v>6</v>
      </c>
      <c r="C772" s="123">
        <v>0.009658047008443736</v>
      </c>
      <c r="D772" s="84" t="s">
        <v>3353</v>
      </c>
      <c r="E772" s="84" t="b">
        <v>0</v>
      </c>
      <c r="F772" s="84" t="b">
        <v>0</v>
      </c>
      <c r="G772" s="84" t="b">
        <v>0</v>
      </c>
    </row>
    <row r="773" spans="1:7" ht="15">
      <c r="A773" s="84" t="s">
        <v>443</v>
      </c>
      <c r="B773" s="84">
        <v>6</v>
      </c>
      <c r="C773" s="123">
        <v>0.009658047008443736</v>
      </c>
      <c r="D773" s="84" t="s">
        <v>3353</v>
      </c>
      <c r="E773" s="84" t="b">
        <v>0</v>
      </c>
      <c r="F773" s="84" t="b">
        <v>0</v>
      </c>
      <c r="G773" s="84" t="b">
        <v>0</v>
      </c>
    </row>
    <row r="774" spans="1:7" ht="15">
      <c r="A774" s="84" t="s">
        <v>3541</v>
      </c>
      <c r="B774" s="84">
        <v>6</v>
      </c>
      <c r="C774" s="123">
        <v>0.009658047008443736</v>
      </c>
      <c r="D774" s="84" t="s">
        <v>3353</v>
      </c>
      <c r="E774" s="84" t="b">
        <v>0</v>
      </c>
      <c r="F774" s="84" t="b">
        <v>0</v>
      </c>
      <c r="G774" s="84" t="b">
        <v>0</v>
      </c>
    </row>
    <row r="775" spans="1:7" ht="15">
      <c r="A775" s="84" t="s">
        <v>756</v>
      </c>
      <c r="B775" s="84">
        <v>6</v>
      </c>
      <c r="C775" s="123">
        <v>0.009658047008443736</v>
      </c>
      <c r="D775" s="84" t="s">
        <v>3353</v>
      </c>
      <c r="E775" s="84" t="b">
        <v>0</v>
      </c>
      <c r="F775" s="84" t="b">
        <v>0</v>
      </c>
      <c r="G775" s="84" t="b">
        <v>0</v>
      </c>
    </row>
    <row r="776" spans="1:7" ht="15">
      <c r="A776" s="84" t="s">
        <v>4163</v>
      </c>
      <c r="B776" s="84">
        <v>6</v>
      </c>
      <c r="C776" s="123">
        <v>0.009658047008443736</v>
      </c>
      <c r="D776" s="84" t="s">
        <v>3353</v>
      </c>
      <c r="E776" s="84" t="b">
        <v>0</v>
      </c>
      <c r="F776" s="84" t="b">
        <v>0</v>
      </c>
      <c r="G776" s="84" t="b">
        <v>0</v>
      </c>
    </row>
    <row r="777" spans="1:7" ht="15">
      <c r="A777" s="84" t="s">
        <v>3466</v>
      </c>
      <c r="B777" s="84">
        <v>5</v>
      </c>
      <c r="C777" s="123">
        <v>0.009929689377289453</v>
      </c>
      <c r="D777" s="84" t="s">
        <v>3353</v>
      </c>
      <c r="E777" s="84" t="b">
        <v>0</v>
      </c>
      <c r="F777" s="84" t="b">
        <v>0</v>
      </c>
      <c r="G777" s="84" t="b">
        <v>0</v>
      </c>
    </row>
    <row r="778" spans="1:7" ht="15">
      <c r="A778" s="84" t="s">
        <v>4125</v>
      </c>
      <c r="B778" s="84">
        <v>5</v>
      </c>
      <c r="C778" s="123">
        <v>0.008894325990451242</v>
      </c>
      <c r="D778" s="84" t="s">
        <v>3353</v>
      </c>
      <c r="E778" s="84" t="b">
        <v>0</v>
      </c>
      <c r="F778" s="84" t="b">
        <v>0</v>
      </c>
      <c r="G778" s="84" t="b">
        <v>0</v>
      </c>
    </row>
    <row r="779" spans="1:7" ht="15">
      <c r="A779" s="84" t="s">
        <v>4124</v>
      </c>
      <c r="B779" s="84">
        <v>5</v>
      </c>
      <c r="C779" s="123">
        <v>0.008894325990451242</v>
      </c>
      <c r="D779" s="84" t="s">
        <v>3353</v>
      </c>
      <c r="E779" s="84" t="b">
        <v>0</v>
      </c>
      <c r="F779" s="84" t="b">
        <v>0</v>
      </c>
      <c r="G779" s="84" t="b">
        <v>0</v>
      </c>
    </row>
    <row r="780" spans="1:7" ht="15">
      <c r="A780" s="84" t="s">
        <v>328</v>
      </c>
      <c r="B780" s="84">
        <v>5</v>
      </c>
      <c r="C780" s="123">
        <v>0.008894325990451242</v>
      </c>
      <c r="D780" s="84" t="s">
        <v>3353</v>
      </c>
      <c r="E780" s="84" t="b">
        <v>0</v>
      </c>
      <c r="F780" s="84" t="b">
        <v>0</v>
      </c>
      <c r="G780" s="84" t="b">
        <v>0</v>
      </c>
    </row>
    <row r="781" spans="1:7" ht="15">
      <c r="A781" s="84" t="s">
        <v>4154</v>
      </c>
      <c r="B781" s="84">
        <v>5</v>
      </c>
      <c r="C781" s="123">
        <v>0.008894325990451242</v>
      </c>
      <c r="D781" s="84" t="s">
        <v>3353</v>
      </c>
      <c r="E781" s="84" t="b">
        <v>0</v>
      </c>
      <c r="F781" s="84" t="b">
        <v>0</v>
      </c>
      <c r="G781" s="84" t="b">
        <v>0</v>
      </c>
    </row>
    <row r="782" spans="1:7" ht="15">
      <c r="A782" s="84" t="s">
        <v>4217</v>
      </c>
      <c r="B782" s="84">
        <v>4</v>
      </c>
      <c r="C782" s="123">
        <v>0.007943751501831563</v>
      </c>
      <c r="D782" s="84" t="s">
        <v>3353</v>
      </c>
      <c r="E782" s="84" t="b">
        <v>0</v>
      </c>
      <c r="F782" s="84" t="b">
        <v>0</v>
      </c>
      <c r="G782" s="84" t="b">
        <v>0</v>
      </c>
    </row>
    <row r="783" spans="1:7" ht="15">
      <c r="A783" s="84" t="s">
        <v>2229</v>
      </c>
      <c r="B783" s="84">
        <v>4</v>
      </c>
      <c r="C783" s="123">
        <v>0.007943751501831563</v>
      </c>
      <c r="D783" s="84" t="s">
        <v>3353</v>
      </c>
      <c r="E783" s="84" t="b">
        <v>0</v>
      </c>
      <c r="F783" s="84" t="b">
        <v>0</v>
      </c>
      <c r="G783" s="84" t="b">
        <v>0</v>
      </c>
    </row>
    <row r="784" spans="1:7" ht="15">
      <c r="A784" s="84" t="s">
        <v>4200</v>
      </c>
      <c r="B784" s="84">
        <v>4</v>
      </c>
      <c r="C784" s="123">
        <v>0.007943751501831563</v>
      </c>
      <c r="D784" s="84" t="s">
        <v>3353</v>
      </c>
      <c r="E784" s="84" t="b">
        <v>0</v>
      </c>
      <c r="F784" s="84" t="b">
        <v>0</v>
      </c>
      <c r="G784" s="84" t="b">
        <v>0</v>
      </c>
    </row>
    <row r="785" spans="1:7" ht="15">
      <c r="A785" s="84" t="s">
        <v>3467</v>
      </c>
      <c r="B785" s="84">
        <v>4</v>
      </c>
      <c r="C785" s="123">
        <v>0.007943751501831563</v>
      </c>
      <c r="D785" s="84" t="s">
        <v>3353</v>
      </c>
      <c r="E785" s="84" t="b">
        <v>0</v>
      </c>
      <c r="F785" s="84" t="b">
        <v>0</v>
      </c>
      <c r="G785" s="84" t="b">
        <v>0</v>
      </c>
    </row>
    <row r="786" spans="1:7" ht="15">
      <c r="A786" s="84" t="s">
        <v>3573</v>
      </c>
      <c r="B786" s="84">
        <v>4</v>
      </c>
      <c r="C786" s="123">
        <v>0.009011603951475152</v>
      </c>
      <c r="D786" s="84" t="s">
        <v>3353</v>
      </c>
      <c r="E786" s="84" t="b">
        <v>0</v>
      </c>
      <c r="F786" s="84" t="b">
        <v>0</v>
      </c>
      <c r="G786" s="84" t="b">
        <v>0</v>
      </c>
    </row>
    <row r="787" spans="1:7" ht="15">
      <c r="A787" s="84" t="s">
        <v>3472</v>
      </c>
      <c r="B787" s="84">
        <v>4</v>
      </c>
      <c r="C787" s="123">
        <v>0.010516657447677555</v>
      </c>
      <c r="D787" s="84" t="s">
        <v>3353</v>
      </c>
      <c r="E787" s="84" t="b">
        <v>0</v>
      </c>
      <c r="F787" s="84" t="b">
        <v>0</v>
      </c>
      <c r="G787" s="84" t="b">
        <v>0</v>
      </c>
    </row>
    <row r="788" spans="1:7" ht="15">
      <c r="A788" s="84" t="s">
        <v>4289</v>
      </c>
      <c r="B788" s="84">
        <v>3</v>
      </c>
      <c r="C788" s="123">
        <v>0.006758702963606363</v>
      </c>
      <c r="D788" s="84" t="s">
        <v>3353</v>
      </c>
      <c r="E788" s="84" t="b">
        <v>0</v>
      </c>
      <c r="F788" s="84" t="b">
        <v>1</v>
      </c>
      <c r="G788" s="84" t="b">
        <v>0</v>
      </c>
    </row>
    <row r="789" spans="1:7" ht="15">
      <c r="A789" s="84" t="s">
        <v>4173</v>
      </c>
      <c r="B789" s="84">
        <v>3</v>
      </c>
      <c r="C789" s="123">
        <v>0.006758702963606363</v>
      </c>
      <c r="D789" s="84" t="s">
        <v>3353</v>
      </c>
      <c r="E789" s="84" t="b">
        <v>0</v>
      </c>
      <c r="F789" s="84" t="b">
        <v>0</v>
      </c>
      <c r="G789" s="84" t="b">
        <v>0</v>
      </c>
    </row>
    <row r="790" spans="1:7" ht="15">
      <c r="A790" s="84" t="s">
        <v>4290</v>
      </c>
      <c r="B790" s="84">
        <v>3</v>
      </c>
      <c r="C790" s="123">
        <v>0.006758702963606363</v>
      </c>
      <c r="D790" s="84" t="s">
        <v>3353</v>
      </c>
      <c r="E790" s="84" t="b">
        <v>0</v>
      </c>
      <c r="F790" s="84" t="b">
        <v>0</v>
      </c>
      <c r="G790" s="84" t="b">
        <v>0</v>
      </c>
    </row>
    <row r="791" spans="1:7" ht="15">
      <c r="A791" s="84" t="s">
        <v>4218</v>
      </c>
      <c r="B791" s="84">
        <v>3</v>
      </c>
      <c r="C791" s="123">
        <v>0.006758702963606363</v>
      </c>
      <c r="D791" s="84" t="s">
        <v>3353</v>
      </c>
      <c r="E791" s="84" t="b">
        <v>0</v>
      </c>
      <c r="F791" s="84" t="b">
        <v>1</v>
      </c>
      <c r="G791" s="84" t="b">
        <v>0</v>
      </c>
    </row>
    <row r="792" spans="1:7" ht="15">
      <c r="A792" s="84" t="s">
        <v>4128</v>
      </c>
      <c r="B792" s="84">
        <v>3</v>
      </c>
      <c r="C792" s="123">
        <v>0.006758702963606363</v>
      </c>
      <c r="D792" s="84" t="s">
        <v>3353</v>
      </c>
      <c r="E792" s="84" t="b">
        <v>0</v>
      </c>
      <c r="F792" s="84" t="b">
        <v>0</v>
      </c>
      <c r="G792" s="84" t="b">
        <v>0</v>
      </c>
    </row>
    <row r="793" spans="1:7" ht="15">
      <c r="A793" s="84" t="s">
        <v>4291</v>
      </c>
      <c r="B793" s="84">
        <v>3</v>
      </c>
      <c r="C793" s="123">
        <v>0.006758702963606363</v>
      </c>
      <c r="D793" s="84" t="s">
        <v>3353</v>
      </c>
      <c r="E793" s="84" t="b">
        <v>0</v>
      </c>
      <c r="F793" s="84" t="b">
        <v>0</v>
      </c>
      <c r="G793" s="84" t="b">
        <v>0</v>
      </c>
    </row>
    <row r="794" spans="1:7" ht="15">
      <c r="A794" s="84" t="s">
        <v>4292</v>
      </c>
      <c r="B794" s="84">
        <v>3</v>
      </c>
      <c r="C794" s="123">
        <v>0.006758702963606363</v>
      </c>
      <c r="D794" s="84" t="s">
        <v>3353</v>
      </c>
      <c r="E794" s="84" t="b">
        <v>0</v>
      </c>
      <c r="F794" s="84" t="b">
        <v>0</v>
      </c>
      <c r="G794" s="84" t="b">
        <v>0</v>
      </c>
    </row>
    <row r="795" spans="1:7" ht="15">
      <c r="A795" s="84" t="s">
        <v>4293</v>
      </c>
      <c r="B795" s="84">
        <v>3</v>
      </c>
      <c r="C795" s="123">
        <v>0.006758702963606363</v>
      </c>
      <c r="D795" s="84" t="s">
        <v>3353</v>
      </c>
      <c r="E795" s="84" t="b">
        <v>0</v>
      </c>
      <c r="F795" s="84" t="b">
        <v>0</v>
      </c>
      <c r="G795" s="84" t="b">
        <v>0</v>
      </c>
    </row>
    <row r="796" spans="1:7" ht="15">
      <c r="A796" s="84" t="s">
        <v>784</v>
      </c>
      <c r="B796" s="84">
        <v>3</v>
      </c>
      <c r="C796" s="123">
        <v>0.006758702963606363</v>
      </c>
      <c r="D796" s="84" t="s">
        <v>3353</v>
      </c>
      <c r="E796" s="84" t="b">
        <v>0</v>
      </c>
      <c r="F796" s="84" t="b">
        <v>0</v>
      </c>
      <c r="G796" s="84" t="b">
        <v>0</v>
      </c>
    </row>
    <row r="797" spans="1:7" ht="15">
      <c r="A797" s="84" t="s">
        <v>441</v>
      </c>
      <c r="B797" s="84">
        <v>3</v>
      </c>
      <c r="C797" s="123">
        <v>0.006758702963606363</v>
      </c>
      <c r="D797" s="84" t="s">
        <v>3353</v>
      </c>
      <c r="E797" s="84" t="b">
        <v>0</v>
      </c>
      <c r="F797" s="84" t="b">
        <v>0</v>
      </c>
      <c r="G797" s="84" t="b">
        <v>0</v>
      </c>
    </row>
    <row r="798" spans="1:7" ht="15">
      <c r="A798" s="84" t="s">
        <v>4321</v>
      </c>
      <c r="B798" s="84">
        <v>3</v>
      </c>
      <c r="C798" s="123">
        <v>0.006758702963606363</v>
      </c>
      <c r="D798" s="84" t="s">
        <v>3353</v>
      </c>
      <c r="E798" s="84" t="b">
        <v>1</v>
      </c>
      <c r="F798" s="84" t="b">
        <v>0</v>
      </c>
      <c r="G798" s="84" t="b">
        <v>0</v>
      </c>
    </row>
    <row r="799" spans="1:7" ht="15">
      <c r="A799" s="84" t="s">
        <v>4322</v>
      </c>
      <c r="B799" s="84">
        <v>3</v>
      </c>
      <c r="C799" s="123">
        <v>0.006758702963606363</v>
      </c>
      <c r="D799" s="84" t="s">
        <v>3353</v>
      </c>
      <c r="E799" s="84" t="b">
        <v>1</v>
      </c>
      <c r="F799" s="84" t="b">
        <v>0</v>
      </c>
      <c r="G799" s="84" t="b">
        <v>0</v>
      </c>
    </row>
    <row r="800" spans="1:7" ht="15">
      <c r="A800" s="84" t="s">
        <v>4183</v>
      </c>
      <c r="B800" s="84">
        <v>3</v>
      </c>
      <c r="C800" s="123">
        <v>0.006758702963606363</v>
      </c>
      <c r="D800" s="84" t="s">
        <v>3353</v>
      </c>
      <c r="E800" s="84" t="b">
        <v>0</v>
      </c>
      <c r="F800" s="84" t="b">
        <v>0</v>
      </c>
      <c r="G800" s="84" t="b">
        <v>0</v>
      </c>
    </row>
    <row r="801" spans="1:7" ht="15">
      <c r="A801" s="84" t="s">
        <v>4187</v>
      </c>
      <c r="B801" s="84">
        <v>3</v>
      </c>
      <c r="C801" s="123">
        <v>0.006758702963606363</v>
      </c>
      <c r="D801" s="84" t="s">
        <v>3353</v>
      </c>
      <c r="E801" s="84" t="b">
        <v>1</v>
      </c>
      <c r="F801" s="84" t="b">
        <v>0</v>
      </c>
      <c r="G801" s="84" t="b">
        <v>0</v>
      </c>
    </row>
    <row r="802" spans="1:7" ht="15">
      <c r="A802" s="84" t="s">
        <v>3526</v>
      </c>
      <c r="B802" s="84">
        <v>3</v>
      </c>
      <c r="C802" s="123">
        <v>0.006758702963606363</v>
      </c>
      <c r="D802" s="84" t="s">
        <v>3353</v>
      </c>
      <c r="E802" s="84" t="b">
        <v>0</v>
      </c>
      <c r="F802" s="84" t="b">
        <v>0</v>
      </c>
      <c r="G802" s="84" t="b">
        <v>0</v>
      </c>
    </row>
    <row r="803" spans="1:7" ht="15">
      <c r="A803" s="84" t="s">
        <v>4312</v>
      </c>
      <c r="B803" s="84">
        <v>3</v>
      </c>
      <c r="C803" s="123">
        <v>0.006758702963606363</v>
      </c>
      <c r="D803" s="84" t="s">
        <v>3353</v>
      </c>
      <c r="E803" s="84" t="b">
        <v>0</v>
      </c>
      <c r="F803" s="84" t="b">
        <v>0</v>
      </c>
      <c r="G803" s="84" t="b">
        <v>0</v>
      </c>
    </row>
    <row r="804" spans="1:7" ht="15">
      <c r="A804" s="84" t="s">
        <v>4133</v>
      </c>
      <c r="B804" s="84">
        <v>3</v>
      </c>
      <c r="C804" s="123">
        <v>0.006758702963606363</v>
      </c>
      <c r="D804" s="84" t="s">
        <v>3353</v>
      </c>
      <c r="E804" s="84" t="b">
        <v>0</v>
      </c>
      <c r="F804" s="84" t="b">
        <v>0</v>
      </c>
      <c r="G804" s="84" t="b">
        <v>0</v>
      </c>
    </row>
    <row r="805" spans="1:7" ht="15">
      <c r="A805" s="84" t="s">
        <v>213</v>
      </c>
      <c r="B805" s="84">
        <v>2</v>
      </c>
      <c r="C805" s="123">
        <v>0.005258328723838778</v>
      </c>
      <c r="D805" s="84" t="s">
        <v>3353</v>
      </c>
      <c r="E805" s="84" t="b">
        <v>0</v>
      </c>
      <c r="F805" s="84" t="b">
        <v>0</v>
      </c>
      <c r="G805" s="84" t="b">
        <v>0</v>
      </c>
    </row>
    <row r="806" spans="1:7" ht="15">
      <c r="A806" s="84" t="s">
        <v>4158</v>
      </c>
      <c r="B806" s="84">
        <v>2</v>
      </c>
      <c r="C806" s="123">
        <v>0.005258328723838778</v>
      </c>
      <c r="D806" s="84" t="s">
        <v>3353</v>
      </c>
      <c r="E806" s="84" t="b">
        <v>1</v>
      </c>
      <c r="F806" s="84" t="b">
        <v>0</v>
      </c>
      <c r="G806" s="84" t="b">
        <v>0</v>
      </c>
    </row>
    <row r="807" spans="1:7" ht="15">
      <c r="A807" s="84" t="s">
        <v>4588</v>
      </c>
      <c r="B807" s="84">
        <v>2</v>
      </c>
      <c r="C807" s="123">
        <v>0.005258328723838778</v>
      </c>
      <c r="D807" s="84" t="s">
        <v>3353</v>
      </c>
      <c r="E807" s="84" t="b">
        <v>0</v>
      </c>
      <c r="F807" s="84" t="b">
        <v>0</v>
      </c>
      <c r="G807" s="84" t="b">
        <v>0</v>
      </c>
    </row>
    <row r="808" spans="1:7" ht="15">
      <c r="A808" s="84" t="s">
        <v>4323</v>
      </c>
      <c r="B808" s="84">
        <v>2</v>
      </c>
      <c r="C808" s="123">
        <v>0.005258328723838778</v>
      </c>
      <c r="D808" s="84" t="s">
        <v>3353</v>
      </c>
      <c r="E808" s="84" t="b">
        <v>0</v>
      </c>
      <c r="F808" s="84" t="b">
        <v>0</v>
      </c>
      <c r="G808" s="84" t="b">
        <v>0</v>
      </c>
    </row>
    <row r="809" spans="1:7" ht="15">
      <c r="A809" s="84" t="s">
        <v>4589</v>
      </c>
      <c r="B809" s="84">
        <v>2</v>
      </c>
      <c r="C809" s="123">
        <v>0.005258328723838778</v>
      </c>
      <c r="D809" s="84" t="s">
        <v>3353</v>
      </c>
      <c r="E809" s="84" t="b">
        <v>0</v>
      </c>
      <c r="F809" s="84" t="b">
        <v>0</v>
      </c>
      <c r="G809" s="84" t="b">
        <v>0</v>
      </c>
    </row>
    <row r="810" spans="1:7" ht="15">
      <c r="A810" s="84" t="s">
        <v>4590</v>
      </c>
      <c r="B810" s="84">
        <v>2</v>
      </c>
      <c r="C810" s="123">
        <v>0.005258328723838778</v>
      </c>
      <c r="D810" s="84" t="s">
        <v>3353</v>
      </c>
      <c r="E810" s="84" t="b">
        <v>0</v>
      </c>
      <c r="F810" s="84" t="b">
        <v>0</v>
      </c>
      <c r="G810" s="84" t="b">
        <v>0</v>
      </c>
    </row>
    <row r="811" spans="1:7" ht="15">
      <c r="A811" s="84" t="s">
        <v>4174</v>
      </c>
      <c r="B811" s="84">
        <v>2</v>
      </c>
      <c r="C811" s="123">
        <v>0.005258328723838778</v>
      </c>
      <c r="D811" s="84" t="s">
        <v>3353</v>
      </c>
      <c r="E811" s="84" t="b">
        <v>0</v>
      </c>
      <c r="F811" s="84" t="b">
        <v>0</v>
      </c>
      <c r="G811" s="84" t="b">
        <v>0</v>
      </c>
    </row>
    <row r="812" spans="1:7" ht="15">
      <c r="A812" s="84" t="s">
        <v>4591</v>
      </c>
      <c r="B812" s="84">
        <v>2</v>
      </c>
      <c r="C812" s="123">
        <v>0.005258328723838778</v>
      </c>
      <c r="D812" s="84" t="s">
        <v>3353</v>
      </c>
      <c r="E812" s="84" t="b">
        <v>0</v>
      </c>
      <c r="F812" s="84" t="b">
        <v>0</v>
      </c>
      <c r="G812" s="84" t="b">
        <v>0</v>
      </c>
    </row>
    <row r="813" spans="1:7" ht="15">
      <c r="A813" s="84" t="s">
        <v>4592</v>
      </c>
      <c r="B813" s="84">
        <v>2</v>
      </c>
      <c r="C813" s="123">
        <v>0.005258328723838778</v>
      </c>
      <c r="D813" s="84" t="s">
        <v>3353</v>
      </c>
      <c r="E813" s="84" t="b">
        <v>0</v>
      </c>
      <c r="F813" s="84" t="b">
        <v>0</v>
      </c>
      <c r="G813" s="84" t="b">
        <v>0</v>
      </c>
    </row>
    <row r="814" spans="1:7" ht="15">
      <c r="A814" s="84" t="s">
        <v>4575</v>
      </c>
      <c r="B814" s="84">
        <v>2</v>
      </c>
      <c r="C814" s="123">
        <v>0.005258328723838778</v>
      </c>
      <c r="D814" s="84" t="s">
        <v>3353</v>
      </c>
      <c r="E814" s="84" t="b">
        <v>0</v>
      </c>
      <c r="F814" s="84" t="b">
        <v>0</v>
      </c>
      <c r="G814" s="84" t="b">
        <v>0</v>
      </c>
    </row>
    <row r="815" spans="1:7" ht="15">
      <c r="A815" s="84" t="s">
        <v>4576</v>
      </c>
      <c r="B815" s="84">
        <v>2</v>
      </c>
      <c r="C815" s="123">
        <v>0.005258328723838778</v>
      </c>
      <c r="D815" s="84" t="s">
        <v>3353</v>
      </c>
      <c r="E815" s="84" t="b">
        <v>0</v>
      </c>
      <c r="F815" s="84" t="b">
        <v>0</v>
      </c>
      <c r="G815" s="84" t="b">
        <v>0</v>
      </c>
    </row>
    <row r="816" spans="1:7" ht="15">
      <c r="A816" s="84" t="s">
        <v>4577</v>
      </c>
      <c r="B816" s="84">
        <v>2</v>
      </c>
      <c r="C816" s="123">
        <v>0.005258328723838778</v>
      </c>
      <c r="D816" s="84" t="s">
        <v>3353</v>
      </c>
      <c r="E816" s="84" t="b">
        <v>0</v>
      </c>
      <c r="F816" s="84" t="b">
        <v>0</v>
      </c>
      <c r="G816" s="84" t="b">
        <v>0</v>
      </c>
    </row>
    <row r="817" spans="1:7" ht="15">
      <c r="A817" s="84" t="s">
        <v>4578</v>
      </c>
      <c r="B817" s="84">
        <v>2</v>
      </c>
      <c r="C817" s="123">
        <v>0.005258328723838778</v>
      </c>
      <c r="D817" s="84" t="s">
        <v>3353</v>
      </c>
      <c r="E817" s="84" t="b">
        <v>0</v>
      </c>
      <c r="F817" s="84" t="b">
        <v>0</v>
      </c>
      <c r="G817" s="84" t="b">
        <v>0</v>
      </c>
    </row>
    <row r="818" spans="1:7" ht="15">
      <c r="A818" s="84" t="s">
        <v>4579</v>
      </c>
      <c r="B818" s="84">
        <v>2</v>
      </c>
      <c r="C818" s="123">
        <v>0.005258328723838778</v>
      </c>
      <c r="D818" s="84" t="s">
        <v>3353</v>
      </c>
      <c r="E818" s="84" t="b">
        <v>0</v>
      </c>
      <c r="F818" s="84" t="b">
        <v>0</v>
      </c>
      <c r="G818" s="84" t="b">
        <v>0</v>
      </c>
    </row>
    <row r="819" spans="1:7" ht="15">
      <c r="A819" s="84" t="s">
        <v>4580</v>
      </c>
      <c r="B819" s="84">
        <v>2</v>
      </c>
      <c r="C819" s="123">
        <v>0.005258328723838778</v>
      </c>
      <c r="D819" s="84" t="s">
        <v>3353</v>
      </c>
      <c r="E819" s="84" t="b">
        <v>0</v>
      </c>
      <c r="F819" s="84" t="b">
        <v>0</v>
      </c>
      <c r="G819" s="84" t="b">
        <v>0</v>
      </c>
    </row>
    <row r="820" spans="1:7" ht="15">
      <c r="A820" s="84" t="s">
        <v>3531</v>
      </c>
      <c r="B820" s="84">
        <v>2</v>
      </c>
      <c r="C820" s="123">
        <v>0.005258328723838778</v>
      </c>
      <c r="D820" s="84" t="s">
        <v>3353</v>
      </c>
      <c r="E820" s="84" t="b">
        <v>0</v>
      </c>
      <c r="F820" s="84" t="b">
        <v>0</v>
      </c>
      <c r="G820" s="84" t="b">
        <v>0</v>
      </c>
    </row>
    <row r="821" spans="1:7" ht="15">
      <c r="A821" s="84" t="s">
        <v>4201</v>
      </c>
      <c r="B821" s="84">
        <v>2</v>
      </c>
      <c r="C821" s="123">
        <v>0.005258328723838778</v>
      </c>
      <c r="D821" s="84" t="s">
        <v>3353</v>
      </c>
      <c r="E821" s="84" t="b">
        <v>0</v>
      </c>
      <c r="F821" s="84" t="b">
        <v>0</v>
      </c>
      <c r="G821" s="84" t="b">
        <v>0</v>
      </c>
    </row>
    <row r="822" spans="1:7" ht="15">
      <c r="A822" s="84" t="s">
        <v>4534</v>
      </c>
      <c r="B822" s="84">
        <v>2</v>
      </c>
      <c r="C822" s="123">
        <v>0.005258328723838778</v>
      </c>
      <c r="D822" s="84" t="s">
        <v>3353</v>
      </c>
      <c r="E822" s="84" t="b">
        <v>0</v>
      </c>
      <c r="F822" s="84" t="b">
        <v>0</v>
      </c>
      <c r="G822" s="84" t="b">
        <v>0</v>
      </c>
    </row>
    <row r="823" spans="1:7" ht="15">
      <c r="A823" s="84" t="s">
        <v>4535</v>
      </c>
      <c r="B823" s="84">
        <v>2</v>
      </c>
      <c r="C823" s="123">
        <v>0.005258328723838778</v>
      </c>
      <c r="D823" s="84" t="s">
        <v>3353</v>
      </c>
      <c r="E823" s="84" t="b">
        <v>0</v>
      </c>
      <c r="F823" s="84" t="b">
        <v>0</v>
      </c>
      <c r="G823" s="84" t="b">
        <v>0</v>
      </c>
    </row>
    <row r="824" spans="1:7" ht="15">
      <c r="A824" s="84" t="s">
        <v>4536</v>
      </c>
      <c r="B824" s="84">
        <v>2</v>
      </c>
      <c r="C824" s="123">
        <v>0.005258328723838778</v>
      </c>
      <c r="D824" s="84" t="s">
        <v>3353</v>
      </c>
      <c r="E824" s="84" t="b">
        <v>0</v>
      </c>
      <c r="F824" s="84" t="b">
        <v>0</v>
      </c>
      <c r="G824" s="84" t="b">
        <v>0</v>
      </c>
    </row>
    <row r="825" spans="1:7" ht="15">
      <c r="A825" s="84" t="s">
        <v>4537</v>
      </c>
      <c r="B825" s="84">
        <v>2</v>
      </c>
      <c r="C825" s="123">
        <v>0.005258328723838778</v>
      </c>
      <c r="D825" s="84" t="s">
        <v>3353</v>
      </c>
      <c r="E825" s="84" t="b">
        <v>0</v>
      </c>
      <c r="F825" s="84" t="b">
        <v>0</v>
      </c>
      <c r="G825" s="84" t="b">
        <v>0</v>
      </c>
    </row>
    <row r="826" spans="1:7" ht="15">
      <c r="A826" s="84" t="s">
        <v>4538</v>
      </c>
      <c r="B826" s="84">
        <v>2</v>
      </c>
      <c r="C826" s="123">
        <v>0.005258328723838778</v>
      </c>
      <c r="D826" s="84" t="s">
        <v>3353</v>
      </c>
      <c r="E826" s="84" t="b">
        <v>0</v>
      </c>
      <c r="F826" s="84" t="b">
        <v>0</v>
      </c>
      <c r="G826" s="84" t="b">
        <v>0</v>
      </c>
    </row>
    <row r="827" spans="1:7" ht="15">
      <c r="A827" s="84" t="s">
        <v>452</v>
      </c>
      <c r="B827" s="84">
        <v>2</v>
      </c>
      <c r="C827" s="123">
        <v>0.005258328723838778</v>
      </c>
      <c r="D827" s="84" t="s">
        <v>3353</v>
      </c>
      <c r="E827" s="84" t="b">
        <v>0</v>
      </c>
      <c r="F827" s="84" t="b">
        <v>0</v>
      </c>
      <c r="G827" s="84" t="b">
        <v>0</v>
      </c>
    </row>
    <row r="828" spans="1:7" ht="15">
      <c r="A828" s="84" t="s">
        <v>4532</v>
      </c>
      <c r="B828" s="84">
        <v>2</v>
      </c>
      <c r="C828" s="123">
        <v>0.005258328723838778</v>
      </c>
      <c r="D828" s="84" t="s">
        <v>3353</v>
      </c>
      <c r="E828" s="84" t="b">
        <v>0</v>
      </c>
      <c r="F828" s="84" t="b">
        <v>0</v>
      </c>
      <c r="G828" s="84" t="b">
        <v>0</v>
      </c>
    </row>
    <row r="829" spans="1:7" ht="15">
      <c r="A829" s="84" t="s">
        <v>4129</v>
      </c>
      <c r="B829" s="84">
        <v>2</v>
      </c>
      <c r="C829" s="123">
        <v>0.005258328723838778</v>
      </c>
      <c r="D829" s="84" t="s">
        <v>3353</v>
      </c>
      <c r="E829" s="84" t="b">
        <v>0</v>
      </c>
      <c r="F829" s="84" t="b">
        <v>0</v>
      </c>
      <c r="G829" s="84" t="b">
        <v>0</v>
      </c>
    </row>
    <row r="830" spans="1:7" ht="15">
      <c r="A830" s="84" t="s">
        <v>4533</v>
      </c>
      <c r="B830" s="84">
        <v>2</v>
      </c>
      <c r="C830" s="123">
        <v>0.005258328723838778</v>
      </c>
      <c r="D830" s="84" t="s">
        <v>3353</v>
      </c>
      <c r="E830" s="84" t="b">
        <v>0</v>
      </c>
      <c r="F830" s="84" t="b">
        <v>0</v>
      </c>
      <c r="G830" s="84" t="b">
        <v>0</v>
      </c>
    </row>
    <row r="831" spans="1:7" ht="15">
      <c r="A831" s="84" t="s">
        <v>454</v>
      </c>
      <c r="B831" s="84">
        <v>2</v>
      </c>
      <c r="C831" s="123">
        <v>0.005258328723838778</v>
      </c>
      <c r="D831" s="84" t="s">
        <v>3353</v>
      </c>
      <c r="E831" s="84" t="b">
        <v>0</v>
      </c>
      <c r="F831" s="84" t="b">
        <v>0</v>
      </c>
      <c r="G831" s="84" t="b">
        <v>0</v>
      </c>
    </row>
    <row r="832" spans="1:7" ht="15">
      <c r="A832" s="84" t="s">
        <v>453</v>
      </c>
      <c r="B832" s="84">
        <v>2</v>
      </c>
      <c r="C832" s="123">
        <v>0.005258328723838778</v>
      </c>
      <c r="D832" s="84" t="s">
        <v>3353</v>
      </c>
      <c r="E832" s="84" t="b">
        <v>0</v>
      </c>
      <c r="F832" s="84" t="b">
        <v>0</v>
      </c>
      <c r="G832" s="84" t="b">
        <v>0</v>
      </c>
    </row>
    <row r="833" spans="1:7" ht="15">
      <c r="A833" s="84" t="s">
        <v>4484</v>
      </c>
      <c r="B833" s="84">
        <v>2</v>
      </c>
      <c r="C833" s="123">
        <v>0.005258328723838778</v>
      </c>
      <c r="D833" s="84" t="s">
        <v>3353</v>
      </c>
      <c r="E833" s="84" t="b">
        <v>0</v>
      </c>
      <c r="F833" s="84" t="b">
        <v>0</v>
      </c>
      <c r="G833" s="84" t="b">
        <v>0</v>
      </c>
    </row>
    <row r="834" spans="1:7" ht="15">
      <c r="A834" s="84" t="s">
        <v>4485</v>
      </c>
      <c r="B834" s="84">
        <v>2</v>
      </c>
      <c r="C834" s="123">
        <v>0.005258328723838778</v>
      </c>
      <c r="D834" s="84" t="s">
        <v>3353</v>
      </c>
      <c r="E834" s="84" t="b">
        <v>0</v>
      </c>
      <c r="F834" s="84" t="b">
        <v>0</v>
      </c>
      <c r="G834" s="84" t="b">
        <v>0</v>
      </c>
    </row>
    <row r="835" spans="1:7" ht="15">
      <c r="A835" s="84" t="s">
        <v>4486</v>
      </c>
      <c r="B835" s="84">
        <v>2</v>
      </c>
      <c r="C835" s="123">
        <v>0.005258328723838778</v>
      </c>
      <c r="D835" s="84" t="s">
        <v>3353</v>
      </c>
      <c r="E835" s="84" t="b">
        <v>0</v>
      </c>
      <c r="F835" s="84" t="b">
        <v>0</v>
      </c>
      <c r="G835" s="84" t="b">
        <v>0</v>
      </c>
    </row>
    <row r="836" spans="1:7" ht="15">
      <c r="A836" s="84" t="s">
        <v>4487</v>
      </c>
      <c r="B836" s="84">
        <v>2</v>
      </c>
      <c r="C836" s="123">
        <v>0.005258328723838778</v>
      </c>
      <c r="D836" s="84" t="s">
        <v>3353</v>
      </c>
      <c r="E836" s="84" t="b">
        <v>0</v>
      </c>
      <c r="F836" s="84" t="b">
        <v>0</v>
      </c>
      <c r="G836" s="84" t="b">
        <v>0</v>
      </c>
    </row>
    <row r="837" spans="1:7" ht="15">
      <c r="A837" s="84" t="s">
        <v>4111</v>
      </c>
      <c r="B837" s="84">
        <v>2</v>
      </c>
      <c r="C837" s="123">
        <v>0.005258328723838778</v>
      </c>
      <c r="D837" s="84" t="s">
        <v>3353</v>
      </c>
      <c r="E837" s="84" t="b">
        <v>0</v>
      </c>
      <c r="F837" s="84" t="b">
        <v>0</v>
      </c>
      <c r="G837" s="84" t="b">
        <v>0</v>
      </c>
    </row>
    <row r="838" spans="1:7" ht="15">
      <c r="A838" s="84" t="s">
        <v>4488</v>
      </c>
      <c r="B838" s="84">
        <v>2</v>
      </c>
      <c r="C838" s="123">
        <v>0.005258328723838778</v>
      </c>
      <c r="D838" s="84" t="s">
        <v>3353</v>
      </c>
      <c r="E838" s="84" t="b">
        <v>0</v>
      </c>
      <c r="F838" s="84" t="b">
        <v>0</v>
      </c>
      <c r="G838" s="84" t="b">
        <v>0</v>
      </c>
    </row>
    <row r="839" spans="1:7" ht="15">
      <c r="A839" s="84" t="s">
        <v>4233</v>
      </c>
      <c r="B839" s="84">
        <v>2</v>
      </c>
      <c r="C839" s="123">
        <v>0.005258328723838778</v>
      </c>
      <c r="D839" s="84" t="s">
        <v>3353</v>
      </c>
      <c r="E839" s="84" t="b">
        <v>0</v>
      </c>
      <c r="F839" s="84" t="b">
        <v>0</v>
      </c>
      <c r="G839" s="84" t="b">
        <v>0</v>
      </c>
    </row>
    <row r="840" spans="1:7" ht="15">
      <c r="A840" s="84" t="s">
        <v>4478</v>
      </c>
      <c r="B840" s="84">
        <v>2</v>
      </c>
      <c r="C840" s="123">
        <v>0.005258328723838778</v>
      </c>
      <c r="D840" s="84" t="s">
        <v>3353</v>
      </c>
      <c r="E840" s="84" t="b">
        <v>0</v>
      </c>
      <c r="F840" s="84" t="b">
        <v>0</v>
      </c>
      <c r="G840" s="84" t="b">
        <v>0</v>
      </c>
    </row>
    <row r="841" spans="1:7" ht="15">
      <c r="A841" s="84" t="s">
        <v>4479</v>
      </c>
      <c r="B841" s="84">
        <v>2</v>
      </c>
      <c r="C841" s="123">
        <v>0.005258328723838778</v>
      </c>
      <c r="D841" s="84" t="s">
        <v>3353</v>
      </c>
      <c r="E841" s="84" t="b">
        <v>0</v>
      </c>
      <c r="F841" s="84" t="b">
        <v>0</v>
      </c>
      <c r="G841" s="84" t="b">
        <v>0</v>
      </c>
    </row>
    <row r="842" spans="1:7" ht="15">
      <c r="A842" s="84" t="s">
        <v>4480</v>
      </c>
      <c r="B842" s="84">
        <v>2</v>
      </c>
      <c r="C842" s="123">
        <v>0.005258328723838778</v>
      </c>
      <c r="D842" s="84" t="s">
        <v>3353</v>
      </c>
      <c r="E842" s="84" t="b">
        <v>0</v>
      </c>
      <c r="F842" s="84" t="b">
        <v>0</v>
      </c>
      <c r="G842" s="84" t="b">
        <v>0</v>
      </c>
    </row>
    <row r="843" spans="1:7" ht="15">
      <c r="A843" s="84" t="s">
        <v>4481</v>
      </c>
      <c r="B843" s="84">
        <v>2</v>
      </c>
      <c r="C843" s="123">
        <v>0.005258328723838778</v>
      </c>
      <c r="D843" s="84" t="s">
        <v>3353</v>
      </c>
      <c r="E843" s="84" t="b">
        <v>0</v>
      </c>
      <c r="F843" s="84" t="b">
        <v>0</v>
      </c>
      <c r="G843" s="84" t="b">
        <v>0</v>
      </c>
    </row>
    <row r="844" spans="1:7" ht="15">
      <c r="A844" s="84" t="s">
        <v>4482</v>
      </c>
      <c r="B844" s="84">
        <v>2</v>
      </c>
      <c r="C844" s="123">
        <v>0.005258328723838778</v>
      </c>
      <c r="D844" s="84" t="s">
        <v>3353</v>
      </c>
      <c r="E844" s="84" t="b">
        <v>0</v>
      </c>
      <c r="F844" s="84" t="b">
        <v>0</v>
      </c>
      <c r="G844" s="84" t="b">
        <v>0</v>
      </c>
    </row>
    <row r="845" spans="1:7" ht="15">
      <c r="A845" s="84" t="s">
        <v>4483</v>
      </c>
      <c r="B845" s="84">
        <v>2</v>
      </c>
      <c r="C845" s="123">
        <v>0.005258328723838778</v>
      </c>
      <c r="D845" s="84" t="s">
        <v>3353</v>
      </c>
      <c r="E845" s="84" t="b">
        <v>1</v>
      </c>
      <c r="F845" s="84" t="b">
        <v>0</v>
      </c>
      <c r="G845" s="84" t="b">
        <v>0</v>
      </c>
    </row>
    <row r="846" spans="1:7" ht="15">
      <c r="A846" s="84" t="s">
        <v>473</v>
      </c>
      <c r="B846" s="84">
        <v>2</v>
      </c>
      <c r="C846" s="123">
        <v>0.005258328723838778</v>
      </c>
      <c r="D846" s="84" t="s">
        <v>3353</v>
      </c>
      <c r="E846" s="84" t="b">
        <v>0</v>
      </c>
      <c r="F846" s="84" t="b">
        <v>0</v>
      </c>
      <c r="G846" s="84" t="b">
        <v>0</v>
      </c>
    </row>
    <row r="847" spans="1:7" ht="15">
      <c r="A847" s="84" t="s">
        <v>4232</v>
      </c>
      <c r="B847" s="84">
        <v>2</v>
      </c>
      <c r="C847" s="123">
        <v>0.005258328723838778</v>
      </c>
      <c r="D847" s="84" t="s">
        <v>3353</v>
      </c>
      <c r="E847" s="84" t="b">
        <v>0</v>
      </c>
      <c r="F847" s="84" t="b">
        <v>0</v>
      </c>
      <c r="G847" s="84" t="b">
        <v>0</v>
      </c>
    </row>
    <row r="848" spans="1:7" ht="15">
      <c r="A848" s="84" t="s">
        <v>4472</v>
      </c>
      <c r="B848" s="84">
        <v>2</v>
      </c>
      <c r="C848" s="123">
        <v>0.005258328723838778</v>
      </c>
      <c r="D848" s="84" t="s">
        <v>3353</v>
      </c>
      <c r="E848" s="84" t="b">
        <v>0</v>
      </c>
      <c r="F848" s="84" t="b">
        <v>1</v>
      </c>
      <c r="G848" s="84" t="b">
        <v>0</v>
      </c>
    </row>
    <row r="849" spans="1:7" ht="15">
      <c r="A849" s="84" t="s">
        <v>4473</v>
      </c>
      <c r="B849" s="84">
        <v>2</v>
      </c>
      <c r="C849" s="123">
        <v>0.005258328723838778</v>
      </c>
      <c r="D849" s="84" t="s">
        <v>3353</v>
      </c>
      <c r="E849" s="84" t="b">
        <v>0</v>
      </c>
      <c r="F849" s="84" t="b">
        <v>0</v>
      </c>
      <c r="G849" s="84" t="b">
        <v>0</v>
      </c>
    </row>
    <row r="850" spans="1:7" ht="15">
      <c r="A850" s="84" t="s">
        <v>4474</v>
      </c>
      <c r="B850" s="84">
        <v>2</v>
      </c>
      <c r="C850" s="123">
        <v>0.005258328723838778</v>
      </c>
      <c r="D850" s="84" t="s">
        <v>3353</v>
      </c>
      <c r="E850" s="84" t="b">
        <v>1</v>
      </c>
      <c r="F850" s="84" t="b">
        <v>0</v>
      </c>
      <c r="G850" s="84" t="b">
        <v>0</v>
      </c>
    </row>
    <row r="851" spans="1:7" ht="15">
      <c r="A851" s="84" t="s">
        <v>4475</v>
      </c>
      <c r="B851" s="84">
        <v>2</v>
      </c>
      <c r="C851" s="123">
        <v>0.005258328723838778</v>
      </c>
      <c r="D851" s="84" t="s">
        <v>3353</v>
      </c>
      <c r="E851" s="84" t="b">
        <v>0</v>
      </c>
      <c r="F851" s="84" t="b">
        <v>0</v>
      </c>
      <c r="G851" s="84" t="b">
        <v>0</v>
      </c>
    </row>
    <row r="852" spans="1:7" ht="15">
      <c r="A852" s="84" t="s">
        <v>4476</v>
      </c>
      <c r="B852" s="84">
        <v>2</v>
      </c>
      <c r="C852" s="123">
        <v>0.005258328723838778</v>
      </c>
      <c r="D852" s="84" t="s">
        <v>3353</v>
      </c>
      <c r="E852" s="84" t="b">
        <v>0</v>
      </c>
      <c r="F852" s="84" t="b">
        <v>0</v>
      </c>
      <c r="G852" s="84" t="b">
        <v>0</v>
      </c>
    </row>
    <row r="853" spans="1:7" ht="15">
      <c r="A853" s="84" t="s">
        <v>4121</v>
      </c>
      <c r="B853" s="84">
        <v>2</v>
      </c>
      <c r="C853" s="123">
        <v>0.005258328723838778</v>
      </c>
      <c r="D853" s="84" t="s">
        <v>3353</v>
      </c>
      <c r="E853" s="84" t="b">
        <v>0</v>
      </c>
      <c r="F853" s="84" t="b">
        <v>0</v>
      </c>
      <c r="G853" s="84" t="b">
        <v>0</v>
      </c>
    </row>
    <row r="854" spans="1:7" ht="15">
      <c r="A854" s="84" t="s">
        <v>4477</v>
      </c>
      <c r="B854" s="84">
        <v>2</v>
      </c>
      <c r="C854" s="123">
        <v>0.005258328723838778</v>
      </c>
      <c r="D854" s="84" t="s">
        <v>3353</v>
      </c>
      <c r="E854" s="84" t="b">
        <v>0</v>
      </c>
      <c r="F854" s="84" t="b">
        <v>0</v>
      </c>
      <c r="G854" s="84" t="b">
        <v>0</v>
      </c>
    </row>
    <row r="855" spans="1:7" ht="15">
      <c r="A855" s="84" t="s">
        <v>4320</v>
      </c>
      <c r="B855" s="84">
        <v>2</v>
      </c>
      <c r="C855" s="123">
        <v>0.005258328723838778</v>
      </c>
      <c r="D855" s="84" t="s">
        <v>3353</v>
      </c>
      <c r="E855" s="84" t="b">
        <v>0</v>
      </c>
      <c r="F855" s="84" t="b">
        <v>0</v>
      </c>
      <c r="G855" s="84" t="b">
        <v>0</v>
      </c>
    </row>
    <row r="856" spans="1:7" ht="15">
      <c r="A856" s="84" t="s">
        <v>359</v>
      </c>
      <c r="B856" s="84">
        <v>2</v>
      </c>
      <c r="C856" s="123">
        <v>0.005258328723838778</v>
      </c>
      <c r="D856" s="84" t="s">
        <v>3353</v>
      </c>
      <c r="E856" s="84" t="b">
        <v>0</v>
      </c>
      <c r="F856" s="84" t="b">
        <v>0</v>
      </c>
      <c r="G856" s="84" t="b">
        <v>0</v>
      </c>
    </row>
    <row r="857" spans="1:7" ht="15">
      <c r="A857" s="84" t="s">
        <v>351</v>
      </c>
      <c r="B857" s="84">
        <v>2</v>
      </c>
      <c r="C857" s="123">
        <v>0.005258328723838778</v>
      </c>
      <c r="D857" s="84" t="s">
        <v>3353</v>
      </c>
      <c r="E857" s="84" t="b">
        <v>0</v>
      </c>
      <c r="F857" s="84" t="b">
        <v>0</v>
      </c>
      <c r="G857" s="84" t="b">
        <v>0</v>
      </c>
    </row>
    <row r="858" spans="1:7" ht="15">
      <c r="A858" s="84" t="s">
        <v>3572</v>
      </c>
      <c r="B858" s="84">
        <v>2</v>
      </c>
      <c r="C858" s="123">
        <v>0.005258328723838778</v>
      </c>
      <c r="D858" s="84" t="s">
        <v>3353</v>
      </c>
      <c r="E858" s="84" t="b">
        <v>0</v>
      </c>
      <c r="F858" s="84" t="b">
        <v>0</v>
      </c>
      <c r="G858" s="84" t="b">
        <v>0</v>
      </c>
    </row>
    <row r="859" spans="1:7" ht="15">
      <c r="A859" s="84" t="s">
        <v>3574</v>
      </c>
      <c r="B859" s="84">
        <v>2</v>
      </c>
      <c r="C859" s="123">
        <v>0.005258328723838778</v>
      </c>
      <c r="D859" s="84" t="s">
        <v>3353</v>
      </c>
      <c r="E859" s="84" t="b">
        <v>0</v>
      </c>
      <c r="F859" s="84" t="b">
        <v>0</v>
      </c>
      <c r="G859" s="84" t="b">
        <v>0</v>
      </c>
    </row>
    <row r="860" spans="1:7" ht="15">
      <c r="A860" s="84" t="s">
        <v>801</v>
      </c>
      <c r="B860" s="84">
        <v>2</v>
      </c>
      <c r="C860" s="123">
        <v>0.005258328723838778</v>
      </c>
      <c r="D860" s="84" t="s">
        <v>3353</v>
      </c>
      <c r="E860" s="84" t="b">
        <v>0</v>
      </c>
      <c r="F860" s="84" t="b">
        <v>0</v>
      </c>
      <c r="G860" s="84" t="b">
        <v>0</v>
      </c>
    </row>
    <row r="861" spans="1:7" ht="15">
      <c r="A861" s="84" t="s">
        <v>3461</v>
      </c>
      <c r="B861" s="84">
        <v>2</v>
      </c>
      <c r="C861" s="123">
        <v>0.005258328723838778</v>
      </c>
      <c r="D861" s="84" t="s">
        <v>3353</v>
      </c>
      <c r="E861" s="84" t="b">
        <v>0</v>
      </c>
      <c r="F861" s="84" t="b">
        <v>0</v>
      </c>
      <c r="G861" s="84" t="b">
        <v>0</v>
      </c>
    </row>
    <row r="862" spans="1:7" ht="15">
      <c r="A862" s="84" t="s">
        <v>4433</v>
      </c>
      <c r="B862" s="84">
        <v>2</v>
      </c>
      <c r="C862" s="123">
        <v>0.005258328723838778</v>
      </c>
      <c r="D862" s="84" t="s">
        <v>3353</v>
      </c>
      <c r="E862" s="84" t="b">
        <v>0</v>
      </c>
      <c r="F862" s="84" t="b">
        <v>0</v>
      </c>
      <c r="G862" s="84" t="b">
        <v>0</v>
      </c>
    </row>
    <row r="863" spans="1:7" ht="15">
      <c r="A863" s="84" t="s">
        <v>4182</v>
      </c>
      <c r="B863" s="84">
        <v>2</v>
      </c>
      <c r="C863" s="123">
        <v>0.005258328723838778</v>
      </c>
      <c r="D863" s="84" t="s">
        <v>3353</v>
      </c>
      <c r="E863" s="84" t="b">
        <v>0</v>
      </c>
      <c r="F863" s="84" t="b">
        <v>0</v>
      </c>
      <c r="G863" s="84" t="b">
        <v>0</v>
      </c>
    </row>
    <row r="864" spans="1:7" ht="15">
      <c r="A864" s="84" t="s">
        <v>4434</v>
      </c>
      <c r="B864" s="84">
        <v>2</v>
      </c>
      <c r="C864" s="123">
        <v>0.005258328723838778</v>
      </c>
      <c r="D864" s="84" t="s">
        <v>3353</v>
      </c>
      <c r="E864" s="84" t="b">
        <v>0</v>
      </c>
      <c r="F864" s="84" t="b">
        <v>0</v>
      </c>
      <c r="G864" s="84" t="b">
        <v>0</v>
      </c>
    </row>
    <row r="865" spans="1:7" ht="15">
      <c r="A865" s="84" t="s">
        <v>4435</v>
      </c>
      <c r="B865" s="84">
        <v>2</v>
      </c>
      <c r="C865" s="123">
        <v>0.005258328723838778</v>
      </c>
      <c r="D865" s="84" t="s">
        <v>3353</v>
      </c>
      <c r="E865" s="84" t="b">
        <v>0</v>
      </c>
      <c r="F865" s="84" t="b">
        <v>0</v>
      </c>
      <c r="G865" s="84" t="b">
        <v>0</v>
      </c>
    </row>
    <row r="866" spans="1:7" ht="15">
      <c r="A866" s="84" t="s">
        <v>4436</v>
      </c>
      <c r="B866" s="84">
        <v>2</v>
      </c>
      <c r="C866" s="123">
        <v>0.005258328723838778</v>
      </c>
      <c r="D866" s="84" t="s">
        <v>3353</v>
      </c>
      <c r="E866" s="84" t="b">
        <v>0</v>
      </c>
      <c r="F866" s="84" t="b">
        <v>0</v>
      </c>
      <c r="G866" s="84" t="b">
        <v>0</v>
      </c>
    </row>
    <row r="867" spans="1:7" ht="15">
      <c r="A867" s="84" t="s">
        <v>4437</v>
      </c>
      <c r="B867" s="84">
        <v>2</v>
      </c>
      <c r="C867" s="123">
        <v>0.005258328723838778</v>
      </c>
      <c r="D867" s="84" t="s">
        <v>3353</v>
      </c>
      <c r="E867" s="84" t="b">
        <v>0</v>
      </c>
      <c r="F867" s="84" t="b">
        <v>0</v>
      </c>
      <c r="G867" s="84" t="b">
        <v>0</v>
      </c>
    </row>
    <row r="868" spans="1:7" ht="15">
      <c r="A868" s="84" t="s">
        <v>4438</v>
      </c>
      <c r="B868" s="84">
        <v>2</v>
      </c>
      <c r="C868" s="123">
        <v>0.005258328723838778</v>
      </c>
      <c r="D868" s="84" t="s">
        <v>3353</v>
      </c>
      <c r="E868" s="84" t="b">
        <v>0</v>
      </c>
      <c r="F868" s="84" t="b">
        <v>0</v>
      </c>
      <c r="G868" s="84" t="b">
        <v>0</v>
      </c>
    </row>
    <row r="869" spans="1:7" ht="15">
      <c r="A869" s="84" t="s">
        <v>4439</v>
      </c>
      <c r="B869" s="84">
        <v>2</v>
      </c>
      <c r="C869" s="123">
        <v>0.005258328723838778</v>
      </c>
      <c r="D869" s="84" t="s">
        <v>3353</v>
      </c>
      <c r="E869" s="84" t="b">
        <v>0</v>
      </c>
      <c r="F869" s="84" t="b">
        <v>0</v>
      </c>
      <c r="G869" s="84" t="b">
        <v>0</v>
      </c>
    </row>
    <row r="870" spans="1:7" ht="15">
      <c r="A870" s="84" t="s">
        <v>4518</v>
      </c>
      <c r="B870" s="84">
        <v>2</v>
      </c>
      <c r="C870" s="123">
        <v>0.005258328723838778</v>
      </c>
      <c r="D870" s="84" t="s">
        <v>3353</v>
      </c>
      <c r="E870" s="84" t="b">
        <v>0</v>
      </c>
      <c r="F870" s="84" t="b">
        <v>0</v>
      </c>
      <c r="G870" s="84" t="b">
        <v>0</v>
      </c>
    </row>
    <row r="871" spans="1:7" ht="15">
      <c r="A871" s="84" t="s">
        <v>4519</v>
      </c>
      <c r="B871" s="84">
        <v>2</v>
      </c>
      <c r="C871" s="123">
        <v>0.005258328723838778</v>
      </c>
      <c r="D871" s="84" t="s">
        <v>3353</v>
      </c>
      <c r="E871" s="84" t="b">
        <v>1</v>
      </c>
      <c r="F871" s="84" t="b">
        <v>0</v>
      </c>
      <c r="G871" s="84" t="b">
        <v>0</v>
      </c>
    </row>
    <row r="872" spans="1:7" ht="15">
      <c r="A872" s="84" t="s">
        <v>4520</v>
      </c>
      <c r="B872" s="84">
        <v>2</v>
      </c>
      <c r="C872" s="123">
        <v>0.005258328723838778</v>
      </c>
      <c r="D872" s="84" t="s">
        <v>3353</v>
      </c>
      <c r="E872" s="84" t="b">
        <v>0</v>
      </c>
      <c r="F872" s="84" t="b">
        <v>0</v>
      </c>
      <c r="G872" s="84" t="b">
        <v>0</v>
      </c>
    </row>
    <row r="873" spans="1:7" ht="15">
      <c r="A873" s="84" t="s">
        <v>4521</v>
      </c>
      <c r="B873" s="84">
        <v>2</v>
      </c>
      <c r="C873" s="123">
        <v>0.005258328723838778</v>
      </c>
      <c r="D873" s="84" t="s">
        <v>3353</v>
      </c>
      <c r="E873" s="84" t="b">
        <v>0</v>
      </c>
      <c r="F873" s="84" t="b">
        <v>0</v>
      </c>
      <c r="G873" s="84" t="b">
        <v>0</v>
      </c>
    </row>
    <row r="874" spans="1:7" ht="15">
      <c r="A874" s="84" t="s">
        <v>4522</v>
      </c>
      <c r="B874" s="84">
        <v>2</v>
      </c>
      <c r="C874" s="123">
        <v>0.005258328723838778</v>
      </c>
      <c r="D874" s="84" t="s">
        <v>3353</v>
      </c>
      <c r="E874" s="84" t="b">
        <v>0</v>
      </c>
      <c r="F874" s="84" t="b">
        <v>0</v>
      </c>
      <c r="G874" s="84" t="b">
        <v>0</v>
      </c>
    </row>
    <row r="875" spans="1:7" ht="15">
      <c r="A875" s="84" t="s">
        <v>4560</v>
      </c>
      <c r="B875" s="84">
        <v>2</v>
      </c>
      <c r="C875" s="123">
        <v>0.0065447816967617745</v>
      </c>
      <c r="D875" s="84" t="s">
        <v>3353</v>
      </c>
      <c r="E875" s="84" t="b">
        <v>0</v>
      </c>
      <c r="F875" s="84" t="b">
        <v>0</v>
      </c>
      <c r="G875" s="84" t="b">
        <v>0</v>
      </c>
    </row>
    <row r="876" spans="1:7" ht="15">
      <c r="A876" s="84" t="s">
        <v>738</v>
      </c>
      <c r="B876" s="84">
        <v>20</v>
      </c>
      <c r="C876" s="123">
        <v>0.0014663874788884493</v>
      </c>
      <c r="D876" s="84" t="s">
        <v>3354</v>
      </c>
      <c r="E876" s="84" t="b">
        <v>0</v>
      </c>
      <c r="F876" s="84" t="b">
        <v>0</v>
      </c>
      <c r="G876" s="84" t="b">
        <v>0</v>
      </c>
    </row>
    <row r="877" spans="1:7" ht="15">
      <c r="A877" s="84" t="s">
        <v>3543</v>
      </c>
      <c r="B877" s="84">
        <v>10</v>
      </c>
      <c r="C877" s="123">
        <v>0.021565719390930813</v>
      </c>
      <c r="D877" s="84" t="s">
        <v>3354</v>
      </c>
      <c r="E877" s="84" t="b">
        <v>0</v>
      </c>
      <c r="F877" s="84" t="b">
        <v>0</v>
      </c>
      <c r="G877" s="84" t="b">
        <v>0</v>
      </c>
    </row>
    <row r="878" spans="1:7" ht="15">
      <c r="A878" s="84" t="s">
        <v>3544</v>
      </c>
      <c r="B878" s="84">
        <v>7</v>
      </c>
      <c r="C878" s="123">
        <v>0.011556570183521235</v>
      </c>
      <c r="D878" s="84" t="s">
        <v>3354</v>
      </c>
      <c r="E878" s="84" t="b">
        <v>0</v>
      </c>
      <c r="F878" s="84" t="b">
        <v>0</v>
      </c>
      <c r="G878" s="84" t="b">
        <v>0</v>
      </c>
    </row>
    <row r="879" spans="1:7" ht="15">
      <c r="A879" s="84" t="s">
        <v>3471</v>
      </c>
      <c r="B879" s="84">
        <v>6</v>
      </c>
      <c r="C879" s="123">
        <v>0.012939431634558487</v>
      </c>
      <c r="D879" s="84" t="s">
        <v>3354</v>
      </c>
      <c r="E879" s="84" t="b">
        <v>1</v>
      </c>
      <c r="F879" s="84" t="b">
        <v>0</v>
      </c>
      <c r="G879" s="84" t="b">
        <v>0</v>
      </c>
    </row>
    <row r="880" spans="1:7" ht="15">
      <c r="A880" s="84" t="s">
        <v>214</v>
      </c>
      <c r="B880" s="84">
        <v>6</v>
      </c>
      <c r="C880" s="123">
        <v>0.011295530332531674</v>
      </c>
      <c r="D880" s="84" t="s">
        <v>3354</v>
      </c>
      <c r="E880" s="84" t="b">
        <v>0</v>
      </c>
      <c r="F880" s="84" t="b">
        <v>0</v>
      </c>
      <c r="G880" s="84" t="b">
        <v>0</v>
      </c>
    </row>
    <row r="881" spans="1:7" ht="15">
      <c r="A881" s="84" t="s">
        <v>3475</v>
      </c>
      <c r="B881" s="84">
        <v>6</v>
      </c>
      <c r="C881" s="123">
        <v>0.011295530332531674</v>
      </c>
      <c r="D881" s="84" t="s">
        <v>3354</v>
      </c>
      <c r="E881" s="84" t="b">
        <v>0</v>
      </c>
      <c r="F881" s="84" t="b">
        <v>0</v>
      </c>
      <c r="G881" s="84" t="b">
        <v>0</v>
      </c>
    </row>
    <row r="882" spans="1:7" ht="15">
      <c r="A882" s="84" t="s">
        <v>3545</v>
      </c>
      <c r="B882" s="84">
        <v>5</v>
      </c>
      <c r="C882" s="123">
        <v>0.010782859695465406</v>
      </c>
      <c r="D882" s="84" t="s">
        <v>3354</v>
      </c>
      <c r="E882" s="84" t="b">
        <v>1</v>
      </c>
      <c r="F882" s="84" t="b">
        <v>0</v>
      </c>
      <c r="G882" s="84" t="b">
        <v>0</v>
      </c>
    </row>
    <row r="883" spans="1:7" ht="15">
      <c r="A883" s="84" t="s">
        <v>3546</v>
      </c>
      <c r="B883" s="84">
        <v>5</v>
      </c>
      <c r="C883" s="123">
        <v>0.010782859695465406</v>
      </c>
      <c r="D883" s="84" t="s">
        <v>3354</v>
      </c>
      <c r="E883" s="84" t="b">
        <v>0</v>
      </c>
      <c r="F883" s="84" t="b">
        <v>0</v>
      </c>
      <c r="G883" s="84" t="b">
        <v>0</v>
      </c>
    </row>
    <row r="884" spans="1:7" ht="15">
      <c r="A884" s="84" t="s">
        <v>3547</v>
      </c>
      <c r="B884" s="84">
        <v>5</v>
      </c>
      <c r="C884" s="123">
        <v>0.010782859695465406</v>
      </c>
      <c r="D884" s="84" t="s">
        <v>3354</v>
      </c>
      <c r="E884" s="84" t="b">
        <v>0</v>
      </c>
      <c r="F884" s="84" t="b">
        <v>0</v>
      </c>
      <c r="G884" s="84" t="b">
        <v>0</v>
      </c>
    </row>
    <row r="885" spans="1:7" ht="15">
      <c r="A885" s="84" t="s">
        <v>3548</v>
      </c>
      <c r="B885" s="84">
        <v>5</v>
      </c>
      <c r="C885" s="123">
        <v>0.010782859695465406</v>
      </c>
      <c r="D885" s="84" t="s">
        <v>3354</v>
      </c>
      <c r="E885" s="84" t="b">
        <v>0</v>
      </c>
      <c r="F885" s="84" t="b">
        <v>0</v>
      </c>
      <c r="G885" s="84" t="b">
        <v>0</v>
      </c>
    </row>
    <row r="886" spans="1:7" ht="15">
      <c r="A886" s="84" t="s">
        <v>4120</v>
      </c>
      <c r="B886" s="84">
        <v>5</v>
      </c>
      <c r="C886" s="123">
        <v>0.010782859695465406</v>
      </c>
      <c r="D886" s="84" t="s">
        <v>3354</v>
      </c>
      <c r="E886" s="84" t="b">
        <v>0</v>
      </c>
      <c r="F886" s="84" t="b">
        <v>0</v>
      </c>
      <c r="G886" s="84" t="b">
        <v>0</v>
      </c>
    </row>
    <row r="887" spans="1:7" ht="15">
      <c r="A887" s="84" t="s">
        <v>4188</v>
      </c>
      <c r="B887" s="84">
        <v>5</v>
      </c>
      <c r="C887" s="123">
        <v>0.010782859695465406</v>
      </c>
      <c r="D887" s="84" t="s">
        <v>3354</v>
      </c>
      <c r="E887" s="84" t="b">
        <v>0</v>
      </c>
      <c r="F887" s="84" t="b">
        <v>0</v>
      </c>
      <c r="G887" s="84" t="b">
        <v>0</v>
      </c>
    </row>
    <row r="888" spans="1:7" ht="15">
      <c r="A888" s="84" t="s">
        <v>4121</v>
      </c>
      <c r="B888" s="84">
        <v>5</v>
      </c>
      <c r="C888" s="123">
        <v>0.010782859695465406</v>
      </c>
      <c r="D888" s="84" t="s">
        <v>3354</v>
      </c>
      <c r="E888" s="84" t="b">
        <v>0</v>
      </c>
      <c r="F888" s="84" t="b">
        <v>0</v>
      </c>
      <c r="G888" s="84" t="b">
        <v>0</v>
      </c>
    </row>
    <row r="889" spans="1:7" ht="15">
      <c r="A889" s="84" t="s">
        <v>4148</v>
      </c>
      <c r="B889" s="84">
        <v>5</v>
      </c>
      <c r="C889" s="123">
        <v>0.010782859695465406</v>
      </c>
      <c r="D889" s="84" t="s">
        <v>3354</v>
      </c>
      <c r="E889" s="84" t="b">
        <v>0</v>
      </c>
      <c r="F889" s="84" t="b">
        <v>0</v>
      </c>
      <c r="G889" s="84" t="b">
        <v>0</v>
      </c>
    </row>
    <row r="890" spans="1:7" ht="15">
      <c r="A890" s="84" t="s">
        <v>4130</v>
      </c>
      <c r="B890" s="84">
        <v>5</v>
      </c>
      <c r="C890" s="123">
        <v>0.010782859695465406</v>
      </c>
      <c r="D890" s="84" t="s">
        <v>3354</v>
      </c>
      <c r="E890" s="84" t="b">
        <v>0</v>
      </c>
      <c r="F890" s="84" t="b">
        <v>0</v>
      </c>
      <c r="G890" s="84" t="b">
        <v>0</v>
      </c>
    </row>
    <row r="891" spans="1:7" ht="15">
      <c r="A891" s="84" t="s">
        <v>4131</v>
      </c>
      <c r="B891" s="84">
        <v>5</v>
      </c>
      <c r="C891" s="123">
        <v>0.010782859695465406</v>
      </c>
      <c r="D891" s="84" t="s">
        <v>3354</v>
      </c>
      <c r="E891" s="84" t="b">
        <v>0</v>
      </c>
      <c r="F891" s="84" t="b">
        <v>0</v>
      </c>
      <c r="G891" s="84" t="b">
        <v>0</v>
      </c>
    </row>
    <row r="892" spans="1:7" ht="15">
      <c r="A892" s="84" t="s">
        <v>4132</v>
      </c>
      <c r="B892" s="84">
        <v>5</v>
      </c>
      <c r="C892" s="123">
        <v>0.010782859695465406</v>
      </c>
      <c r="D892" s="84" t="s">
        <v>3354</v>
      </c>
      <c r="E892" s="84" t="b">
        <v>0</v>
      </c>
      <c r="F892" s="84" t="b">
        <v>0</v>
      </c>
      <c r="G892" s="84" t="b">
        <v>0</v>
      </c>
    </row>
    <row r="893" spans="1:7" ht="15">
      <c r="A893" s="84" t="s">
        <v>4189</v>
      </c>
      <c r="B893" s="84">
        <v>5</v>
      </c>
      <c r="C893" s="123">
        <v>0.010782859695465406</v>
      </c>
      <c r="D893" s="84" t="s">
        <v>3354</v>
      </c>
      <c r="E893" s="84" t="b">
        <v>0</v>
      </c>
      <c r="F893" s="84" t="b">
        <v>0</v>
      </c>
      <c r="G893" s="84" t="b">
        <v>0</v>
      </c>
    </row>
    <row r="894" spans="1:7" ht="15">
      <c r="A894" s="84" t="s">
        <v>4190</v>
      </c>
      <c r="B894" s="84">
        <v>5</v>
      </c>
      <c r="C894" s="123">
        <v>0.010782859695465406</v>
      </c>
      <c r="D894" s="84" t="s">
        <v>3354</v>
      </c>
      <c r="E894" s="84" t="b">
        <v>0</v>
      </c>
      <c r="F894" s="84" t="b">
        <v>0</v>
      </c>
      <c r="G894" s="84" t="b">
        <v>0</v>
      </c>
    </row>
    <row r="895" spans="1:7" ht="15">
      <c r="A895" s="84" t="s">
        <v>422</v>
      </c>
      <c r="B895" s="84">
        <v>5</v>
      </c>
      <c r="C895" s="123">
        <v>0.012459503519134203</v>
      </c>
      <c r="D895" s="84" t="s">
        <v>3354</v>
      </c>
      <c r="E895" s="84" t="b">
        <v>0</v>
      </c>
      <c r="F895" s="84" t="b">
        <v>0</v>
      </c>
      <c r="G895" s="84" t="b">
        <v>0</v>
      </c>
    </row>
    <row r="896" spans="1:7" ht="15">
      <c r="A896" s="84" t="s">
        <v>4236</v>
      </c>
      <c r="B896" s="84">
        <v>4</v>
      </c>
      <c r="C896" s="123">
        <v>0.01413410794560468</v>
      </c>
      <c r="D896" s="84" t="s">
        <v>3354</v>
      </c>
      <c r="E896" s="84" t="b">
        <v>0</v>
      </c>
      <c r="F896" s="84" t="b">
        <v>0</v>
      </c>
      <c r="G896" s="84" t="b">
        <v>0</v>
      </c>
    </row>
    <row r="897" spans="1:7" ht="15">
      <c r="A897" s="84" t="s">
        <v>342</v>
      </c>
      <c r="B897" s="84">
        <v>4</v>
      </c>
      <c r="C897" s="123">
        <v>0.009967602815307362</v>
      </c>
      <c r="D897" s="84" t="s">
        <v>3354</v>
      </c>
      <c r="E897" s="84" t="b">
        <v>0</v>
      </c>
      <c r="F897" s="84" t="b">
        <v>0</v>
      </c>
      <c r="G897" s="84" t="b">
        <v>0</v>
      </c>
    </row>
    <row r="898" spans="1:7" ht="15">
      <c r="A898" s="84" t="s">
        <v>348</v>
      </c>
      <c r="B898" s="84">
        <v>4</v>
      </c>
      <c r="C898" s="123">
        <v>0.009967602815307362</v>
      </c>
      <c r="D898" s="84" t="s">
        <v>3354</v>
      </c>
      <c r="E898" s="84" t="b">
        <v>0</v>
      </c>
      <c r="F898" s="84" t="b">
        <v>0</v>
      </c>
      <c r="G898" s="84" t="b">
        <v>0</v>
      </c>
    </row>
    <row r="899" spans="1:7" ht="15">
      <c r="A899" s="84" t="s">
        <v>746</v>
      </c>
      <c r="B899" s="84">
        <v>4</v>
      </c>
      <c r="C899" s="123">
        <v>0.009967602815307362</v>
      </c>
      <c r="D899" s="84" t="s">
        <v>3354</v>
      </c>
      <c r="E899" s="84" t="b">
        <v>0</v>
      </c>
      <c r="F899" s="84" t="b">
        <v>0</v>
      </c>
      <c r="G899" s="84" t="b">
        <v>0</v>
      </c>
    </row>
    <row r="900" spans="1:7" ht="15">
      <c r="A900" s="84" t="s">
        <v>4272</v>
      </c>
      <c r="B900" s="84">
        <v>4</v>
      </c>
      <c r="C900" s="123">
        <v>0.009967602815307362</v>
      </c>
      <c r="D900" s="84" t="s">
        <v>3354</v>
      </c>
      <c r="E900" s="84" t="b">
        <v>0</v>
      </c>
      <c r="F900" s="84" t="b">
        <v>0</v>
      </c>
      <c r="G900" s="84" t="b">
        <v>0</v>
      </c>
    </row>
    <row r="901" spans="1:7" ht="15">
      <c r="A901" s="84" t="s">
        <v>4303</v>
      </c>
      <c r="B901" s="84">
        <v>3</v>
      </c>
      <c r="C901" s="123">
        <v>0.008772644013988825</v>
      </c>
      <c r="D901" s="84" t="s">
        <v>3354</v>
      </c>
      <c r="E901" s="84" t="b">
        <v>1</v>
      </c>
      <c r="F901" s="84" t="b">
        <v>0</v>
      </c>
      <c r="G901" s="84" t="b">
        <v>0</v>
      </c>
    </row>
    <row r="902" spans="1:7" ht="15">
      <c r="A902" s="84" t="s">
        <v>4304</v>
      </c>
      <c r="B902" s="84">
        <v>3</v>
      </c>
      <c r="C902" s="123">
        <v>0.008772644013988825</v>
      </c>
      <c r="D902" s="84" t="s">
        <v>3354</v>
      </c>
      <c r="E902" s="84" t="b">
        <v>0</v>
      </c>
      <c r="F902" s="84" t="b">
        <v>0</v>
      </c>
      <c r="G902" s="84" t="b">
        <v>0</v>
      </c>
    </row>
    <row r="903" spans="1:7" ht="15">
      <c r="A903" s="84" t="s">
        <v>4305</v>
      </c>
      <c r="B903" s="84">
        <v>3</v>
      </c>
      <c r="C903" s="123">
        <v>0.008772644013988825</v>
      </c>
      <c r="D903" s="84" t="s">
        <v>3354</v>
      </c>
      <c r="E903" s="84" t="b">
        <v>0</v>
      </c>
      <c r="F903" s="84" t="b">
        <v>1</v>
      </c>
      <c r="G903" s="84" t="b">
        <v>0</v>
      </c>
    </row>
    <row r="904" spans="1:7" ht="15">
      <c r="A904" s="84" t="s">
        <v>4306</v>
      </c>
      <c r="B904" s="84">
        <v>3</v>
      </c>
      <c r="C904" s="123">
        <v>0.008772644013988825</v>
      </c>
      <c r="D904" s="84" t="s">
        <v>3354</v>
      </c>
      <c r="E904" s="84" t="b">
        <v>1</v>
      </c>
      <c r="F904" s="84" t="b">
        <v>0</v>
      </c>
      <c r="G904" s="84" t="b">
        <v>0</v>
      </c>
    </row>
    <row r="905" spans="1:7" ht="15">
      <c r="A905" s="84" t="s">
        <v>460</v>
      </c>
      <c r="B905" s="84">
        <v>3</v>
      </c>
      <c r="C905" s="123">
        <v>0.008772644013988825</v>
      </c>
      <c r="D905" s="84" t="s">
        <v>3354</v>
      </c>
      <c r="E905" s="84" t="b">
        <v>0</v>
      </c>
      <c r="F905" s="84" t="b">
        <v>0</v>
      </c>
      <c r="G905" s="84" t="b">
        <v>0</v>
      </c>
    </row>
    <row r="906" spans="1:7" ht="15">
      <c r="A906" s="84" t="s">
        <v>463</v>
      </c>
      <c r="B906" s="84">
        <v>3</v>
      </c>
      <c r="C906" s="123">
        <v>0.008772644013988825</v>
      </c>
      <c r="D906" s="84" t="s">
        <v>3354</v>
      </c>
      <c r="E906" s="84" t="b">
        <v>0</v>
      </c>
      <c r="F906" s="84" t="b">
        <v>0</v>
      </c>
      <c r="G906" s="84" t="b">
        <v>0</v>
      </c>
    </row>
    <row r="907" spans="1:7" ht="15">
      <c r="A907" s="84" t="s">
        <v>462</v>
      </c>
      <c r="B907" s="84">
        <v>3</v>
      </c>
      <c r="C907" s="123">
        <v>0.008772644013988825</v>
      </c>
      <c r="D907" s="84" t="s">
        <v>3354</v>
      </c>
      <c r="E907" s="84" t="b">
        <v>0</v>
      </c>
      <c r="F907" s="84" t="b">
        <v>0</v>
      </c>
      <c r="G907" s="84" t="b">
        <v>0</v>
      </c>
    </row>
    <row r="908" spans="1:7" ht="15">
      <c r="A908" s="84" t="s">
        <v>461</v>
      </c>
      <c r="B908" s="84">
        <v>3</v>
      </c>
      <c r="C908" s="123">
        <v>0.008772644013988825</v>
      </c>
      <c r="D908" s="84" t="s">
        <v>3354</v>
      </c>
      <c r="E908" s="84" t="b">
        <v>0</v>
      </c>
      <c r="F908" s="84" t="b">
        <v>0</v>
      </c>
      <c r="G908" s="84" t="b">
        <v>0</v>
      </c>
    </row>
    <row r="909" spans="1:7" ht="15">
      <c r="A909" s="84" t="s">
        <v>3472</v>
      </c>
      <c r="B909" s="84">
        <v>3</v>
      </c>
      <c r="C909" s="123">
        <v>0.008772644013988825</v>
      </c>
      <c r="D909" s="84" t="s">
        <v>3354</v>
      </c>
      <c r="E909" s="84" t="b">
        <v>0</v>
      </c>
      <c r="F909" s="84" t="b">
        <v>0</v>
      </c>
      <c r="G909" s="84" t="b">
        <v>0</v>
      </c>
    </row>
    <row r="910" spans="1:7" ht="15">
      <c r="A910" s="84" t="s">
        <v>4206</v>
      </c>
      <c r="B910" s="84">
        <v>3</v>
      </c>
      <c r="C910" s="123">
        <v>0.008772644013988825</v>
      </c>
      <c r="D910" s="84" t="s">
        <v>3354</v>
      </c>
      <c r="E910" s="84" t="b">
        <v>0</v>
      </c>
      <c r="F910" s="84" t="b">
        <v>0</v>
      </c>
      <c r="G910" s="84" t="b">
        <v>0</v>
      </c>
    </row>
    <row r="911" spans="1:7" ht="15">
      <c r="A911" s="84" t="s">
        <v>3458</v>
      </c>
      <c r="B911" s="84">
        <v>3</v>
      </c>
      <c r="C911" s="123">
        <v>0.008772644013988825</v>
      </c>
      <c r="D911" s="84" t="s">
        <v>3354</v>
      </c>
      <c r="E911" s="84" t="b">
        <v>0</v>
      </c>
      <c r="F911" s="84" t="b">
        <v>0</v>
      </c>
      <c r="G911" s="84" t="b">
        <v>0</v>
      </c>
    </row>
    <row r="912" spans="1:7" ht="15">
      <c r="A912" s="84" t="s">
        <v>4324</v>
      </c>
      <c r="B912" s="84">
        <v>3</v>
      </c>
      <c r="C912" s="123">
        <v>0.008772644013988825</v>
      </c>
      <c r="D912" s="84" t="s">
        <v>3354</v>
      </c>
      <c r="E912" s="84" t="b">
        <v>0</v>
      </c>
      <c r="F912" s="84" t="b">
        <v>0</v>
      </c>
      <c r="G912" s="84" t="b">
        <v>0</v>
      </c>
    </row>
    <row r="913" spans="1:7" ht="15">
      <c r="A913" s="84" t="s">
        <v>3460</v>
      </c>
      <c r="B913" s="84">
        <v>3</v>
      </c>
      <c r="C913" s="123">
        <v>0.008772644013988825</v>
      </c>
      <c r="D913" s="84" t="s">
        <v>3354</v>
      </c>
      <c r="E913" s="84" t="b">
        <v>0</v>
      </c>
      <c r="F913" s="84" t="b">
        <v>0</v>
      </c>
      <c r="G913" s="84" t="b">
        <v>0</v>
      </c>
    </row>
    <row r="914" spans="1:7" ht="15">
      <c r="A914" s="84" t="s">
        <v>3476</v>
      </c>
      <c r="B914" s="84">
        <v>3</v>
      </c>
      <c r="C914" s="123">
        <v>0.008772644013988825</v>
      </c>
      <c r="D914" s="84" t="s">
        <v>3354</v>
      </c>
      <c r="E914" s="84" t="b">
        <v>0</v>
      </c>
      <c r="F914" s="84" t="b">
        <v>0</v>
      </c>
      <c r="G914" s="84" t="b">
        <v>0</v>
      </c>
    </row>
    <row r="915" spans="1:7" ht="15">
      <c r="A915" s="84" t="s">
        <v>386</v>
      </c>
      <c r="B915" s="84">
        <v>2</v>
      </c>
      <c r="C915" s="123">
        <v>0.00706705397280234</v>
      </c>
      <c r="D915" s="84" t="s">
        <v>3354</v>
      </c>
      <c r="E915" s="84" t="b">
        <v>0</v>
      </c>
      <c r="F915" s="84" t="b">
        <v>0</v>
      </c>
      <c r="G915" s="84" t="b">
        <v>0</v>
      </c>
    </row>
    <row r="916" spans="1:7" ht="15">
      <c r="A916" s="84" t="s">
        <v>4419</v>
      </c>
      <c r="B916" s="84">
        <v>2</v>
      </c>
      <c r="C916" s="123">
        <v>0.00706705397280234</v>
      </c>
      <c r="D916" s="84" t="s">
        <v>3354</v>
      </c>
      <c r="E916" s="84" t="b">
        <v>0</v>
      </c>
      <c r="F916" s="84" t="b">
        <v>0</v>
      </c>
      <c r="G916" s="84" t="b">
        <v>0</v>
      </c>
    </row>
    <row r="917" spans="1:7" ht="15">
      <c r="A917" s="84" t="s">
        <v>4505</v>
      </c>
      <c r="B917" s="84">
        <v>2</v>
      </c>
      <c r="C917" s="123">
        <v>0.00706705397280234</v>
      </c>
      <c r="D917" s="84" t="s">
        <v>3354</v>
      </c>
      <c r="E917" s="84" t="b">
        <v>1</v>
      </c>
      <c r="F917" s="84" t="b">
        <v>0</v>
      </c>
      <c r="G917" s="84" t="b">
        <v>0</v>
      </c>
    </row>
    <row r="918" spans="1:7" ht="15">
      <c r="A918" s="84" t="s">
        <v>4207</v>
      </c>
      <c r="B918" s="84">
        <v>2</v>
      </c>
      <c r="C918" s="123">
        <v>0.00706705397280234</v>
      </c>
      <c r="D918" s="84" t="s">
        <v>3354</v>
      </c>
      <c r="E918" s="84" t="b">
        <v>0</v>
      </c>
      <c r="F918" s="84" t="b">
        <v>0</v>
      </c>
      <c r="G918" s="84" t="b">
        <v>0</v>
      </c>
    </row>
    <row r="919" spans="1:7" ht="15">
      <c r="A919" s="84" t="s">
        <v>4237</v>
      </c>
      <c r="B919" s="84">
        <v>2</v>
      </c>
      <c r="C919" s="123">
        <v>0.00706705397280234</v>
      </c>
      <c r="D919" s="84" t="s">
        <v>3354</v>
      </c>
      <c r="E919" s="84" t="b">
        <v>0</v>
      </c>
      <c r="F919" s="84" t="b">
        <v>0</v>
      </c>
      <c r="G919" s="84" t="b">
        <v>0</v>
      </c>
    </row>
    <row r="920" spans="1:7" ht="15">
      <c r="A920" s="84" t="s">
        <v>4109</v>
      </c>
      <c r="B920" s="84">
        <v>2</v>
      </c>
      <c r="C920" s="123">
        <v>0.00706705397280234</v>
      </c>
      <c r="D920" s="84" t="s">
        <v>3354</v>
      </c>
      <c r="E920" s="84" t="b">
        <v>1</v>
      </c>
      <c r="F920" s="84" t="b">
        <v>0</v>
      </c>
      <c r="G920" s="84" t="b">
        <v>0</v>
      </c>
    </row>
    <row r="921" spans="1:7" ht="15">
      <c r="A921" s="84" t="s">
        <v>4182</v>
      </c>
      <c r="B921" s="84">
        <v>2</v>
      </c>
      <c r="C921" s="123">
        <v>0.00706705397280234</v>
      </c>
      <c r="D921" s="84" t="s">
        <v>3354</v>
      </c>
      <c r="E921" s="84" t="b">
        <v>0</v>
      </c>
      <c r="F921" s="84" t="b">
        <v>0</v>
      </c>
      <c r="G921" s="84" t="b">
        <v>0</v>
      </c>
    </row>
    <row r="922" spans="1:7" ht="15">
      <c r="A922" s="84" t="s">
        <v>4506</v>
      </c>
      <c r="B922" s="84">
        <v>2</v>
      </c>
      <c r="C922" s="123">
        <v>0.00706705397280234</v>
      </c>
      <c r="D922" s="84" t="s">
        <v>3354</v>
      </c>
      <c r="E922" s="84" t="b">
        <v>0</v>
      </c>
      <c r="F922" s="84" t="b">
        <v>0</v>
      </c>
      <c r="G922" s="84" t="b">
        <v>0</v>
      </c>
    </row>
    <row r="923" spans="1:7" ht="15">
      <c r="A923" s="84" t="s">
        <v>4507</v>
      </c>
      <c r="B923" s="84">
        <v>2</v>
      </c>
      <c r="C923" s="123">
        <v>0.00706705397280234</v>
      </c>
      <c r="D923" s="84" t="s">
        <v>3354</v>
      </c>
      <c r="E923" s="84" t="b">
        <v>0</v>
      </c>
      <c r="F923" s="84" t="b">
        <v>0</v>
      </c>
      <c r="G923" s="84" t="b">
        <v>0</v>
      </c>
    </row>
    <row r="924" spans="1:7" ht="15">
      <c r="A924" s="84" t="s">
        <v>458</v>
      </c>
      <c r="B924" s="84">
        <v>2</v>
      </c>
      <c r="C924" s="123">
        <v>0.00706705397280234</v>
      </c>
      <c r="D924" s="84" t="s">
        <v>3354</v>
      </c>
      <c r="E924" s="84" t="b">
        <v>0</v>
      </c>
      <c r="F924" s="84" t="b">
        <v>0</v>
      </c>
      <c r="G924" s="84" t="b">
        <v>0</v>
      </c>
    </row>
    <row r="925" spans="1:7" ht="15">
      <c r="A925" s="84" t="s">
        <v>457</v>
      </c>
      <c r="B925" s="84">
        <v>2</v>
      </c>
      <c r="C925" s="123">
        <v>0.00706705397280234</v>
      </c>
      <c r="D925" s="84" t="s">
        <v>3354</v>
      </c>
      <c r="E925" s="84" t="b">
        <v>0</v>
      </c>
      <c r="F925" s="84" t="b">
        <v>0</v>
      </c>
      <c r="G925" s="84" t="b">
        <v>0</v>
      </c>
    </row>
    <row r="926" spans="1:7" ht="15">
      <c r="A926" s="84" t="s">
        <v>456</v>
      </c>
      <c r="B926" s="84">
        <v>2</v>
      </c>
      <c r="C926" s="123">
        <v>0.00706705397280234</v>
      </c>
      <c r="D926" s="84" t="s">
        <v>3354</v>
      </c>
      <c r="E926" s="84" t="b">
        <v>0</v>
      </c>
      <c r="F926" s="84" t="b">
        <v>0</v>
      </c>
      <c r="G926" s="84" t="b">
        <v>0</v>
      </c>
    </row>
    <row r="927" spans="1:7" ht="15">
      <c r="A927" s="84" t="s">
        <v>4445</v>
      </c>
      <c r="B927" s="84">
        <v>2</v>
      </c>
      <c r="C927" s="123">
        <v>0.00706705397280234</v>
      </c>
      <c r="D927" s="84" t="s">
        <v>3354</v>
      </c>
      <c r="E927" s="84" t="b">
        <v>0</v>
      </c>
      <c r="F927" s="84" t="b">
        <v>0</v>
      </c>
      <c r="G927" s="84" t="b">
        <v>0</v>
      </c>
    </row>
    <row r="928" spans="1:7" ht="15">
      <c r="A928" s="84" t="s">
        <v>4446</v>
      </c>
      <c r="B928" s="84">
        <v>2</v>
      </c>
      <c r="C928" s="123">
        <v>0.00706705397280234</v>
      </c>
      <c r="D928" s="84" t="s">
        <v>3354</v>
      </c>
      <c r="E928" s="84" t="b">
        <v>0</v>
      </c>
      <c r="F928" s="84" t="b">
        <v>0</v>
      </c>
      <c r="G928" s="84" t="b">
        <v>0</v>
      </c>
    </row>
    <row r="929" spans="1:7" ht="15">
      <c r="A929" s="84" t="s">
        <v>4447</v>
      </c>
      <c r="B929" s="84">
        <v>2</v>
      </c>
      <c r="C929" s="123">
        <v>0.00706705397280234</v>
      </c>
      <c r="D929" s="84" t="s">
        <v>3354</v>
      </c>
      <c r="E929" s="84" t="b">
        <v>0</v>
      </c>
      <c r="F929" s="84" t="b">
        <v>0</v>
      </c>
      <c r="G929" s="84" t="b">
        <v>0</v>
      </c>
    </row>
    <row r="930" spans="1:7" ht="15">
      <c r="A930" s="84" t="s">
        <v>4508</v>
      </c>
      <c r="B930" s="84">
        <v>2</v>
      </c>
      <c r="C930" s="123">
        <v>0.00706705397280234</v>
      </c>
      <c r="D930" s="84" t="s">
        <v>3354</v>
      </c>
      <c r="E930" s="84" t="b">
        <v>0</v>
      </c>
      <c r="F930" s="84" t="b">
        <v>0</v>
      </c>
      <c r="G930" s="84" t="b">
        <v>0</v>
      </c>
    </row>
    <row r="931" spans="1:7" ht="15">
      <c r="A931" s="84" t="s">
        <v>4509</v>
      </c>
      <c r="B931" s="84">
        <v>2</v>
      </c>
      <c r="C931" s="123">
        <v>0.00706705397280234</v>
      </c>
      <c r="D931" s="84" t="s">
        <v>3354</v>
      </c>
      <c r="E931" s="84" t="b">
        <v>0</v>
      </c>
      <c r="F931" s="84" t="b">
        <v>0</v>
      </c>
      <c r="G931" s="84" t="b">
        <v>0</v>
      </c>
    </row>
    <row r="932" spans="1:7" ht="15">
      <c r="A932" s="84" t="s">
        <v>4510</v>
      </c>
      <c r="B932" s="84">
        <v>2</v>
      </c>
      <c r="C932" s="123">
        <v>0.00706705397280234</v>
      </c>
      <c r="D932" s="84" t="s">
        <v>3354</v>
      </c>
      <c r="E932" s="84" t="b">
        <v>0</v>
      </c>
      <c r="F932" s="84" t="b">
        <v>0</v>
      </c>
      <c r="G932" s="84" t="b">
        <v>0</v>
      </c>
    </row>
    <row r="933" spans="1:7" ht="15">
      <c r="A933" s="84" t="s">
        <v>4511</v>
      </c>
      <c r="B933" s="84">
        <v>2</v>
      </c>
      <c r="C933" s="123">
        <v>0.00706705397280234</v>
      </c>
      <c r="D933" s="84" t="s">
        <v>3354</v>
      </c>
      <c r="E933" s="84" t="b">
        <v>0</v>
      </c>
      <c r="F933" s="84" t="b">
        <v>0</v>
      </c>
      <c r="G933" s="84" t="b">
        <v>0</v>
      </c>
    </row>
    <row r="934" spans="1:7" ht="15">
      <c r="A934" s="84" t="s">
        <v>4512</v>
      </c>
      <c r="B934" s="84">
        <v>2</v>
      </c>
      <c r="C934" s="123">
        <v>0.00706705397280234</v>
      </c>
      <c r="D934" s="84" t="s">
        <v>3354</v>
      </c>
      <c r="E934" s="84" t="b">
        <v>0</v>
      </c>
      <c r="F934" s="84" t="b">
        <v>0</v>
      </c>
      <c r="G934" s="84" t="b">
        <v>0</v>
      </c>
    </row>
    <row r="935" spans="1:7" ht="15">
      <c r="A935" s="84" t="s">
        <v>4513</v>
      </c>
      <c r="B935" s="84">
        <v>2</v>
      </c>
      <c r="C935" s="123">
        <v>0.00706705397280234</v>
      </c>
      <c r="D935" s="84" t="s">
        <v>3354</v>
      </c>
      <c r="E935" s="84" t="b">
        <v>0</v>
      </c>
      <c r="F935" s="84" t="b">
        <v>0</v>
      </c>
      <c r="G935" s="84" t="b">
        <v>0</v>
      </c>
    </row>
    <row r="936" spans="1:7" ht="15">
      <c r="A936" s="84" t="s">
        <v>4514</v>
      </c>
      <c r="B936" s="84">
        <v>2</v>
      </c>
      <c r="C936" s="123">
        <v>0.00706705397280234</v>
      </c>
      <c r="D936" s="84" t="s">
        <v>3354</v>
      </c>
      <c r="E936" s="84" t="b">
        <v>0</v>
      </c>
      <c r="F936" s="84" t="b">
        <v>0</v>
      </c>
      <c r="G936" s="84" t="b">
        <v>0</v>
      </c>
    </row>
    <row r="937" spans="1:7" ht="15">
      <c r="A937" s="84" t="s">
        <v>4515</v>
      </c>
      <c r="B937" s="84">
        <v>2</v>
      </c>
      <c r="C937" s="123">
        <v>0.00706705397280234</v>
      </c>
      <c r="D937" s="84" t="s">
        <v>3354</v>
      </c>
      <c r="E937" s="84" t="b">
        <v>0</v>
      </c>
      <c r="F937" s="84" t="b">
        <v>0</v>
      </c>
      <c r="G937" s="84" t="b">
        <v>0</v>
      </c>
    </row>
    <row r="938" spans="1:7" ht="15">
      <c r="A938" s="84" t="s">
        <v>4516</v>
      </c>
      <c r="B938" s="84">
        <v>2</v>
      </c>
      <c r="C938" s="123">
        <v>0.00706705397280234</v>
      </c>
      <c r="D938" s="84" t="s">
        <v>3354</v>
      </c>
      <c r="E938" s="84" t="b">
        <v>0</v>
      </c>
      <c r="F938" s="84" t="b">
        <v>0</v>
      </c>
      <c r="G938" s="84" t="b">
        <v>0</v>
      </c>
    </row>
    <row r="939" spans="1:7" ht="15">
      <c r="A939" s="84" t="s">
        <v>760</v>
      </c>
      <c r="B939" s="84">
        <v>2</v>
      </c>
      <c r="C939" s="123">
        <v>0.00706705397280234</v>
      </c>
      <c r="D939" s="84" t="s">
        <v>3354</v>
      </c>
      <c r="E939" s="84" t="b">
        <v>0</v>
      </c>
      <c r="F939" s="84" t="b">
        <v>0</v>
      </c>
      <c r="G939" s="84" t="b">
        <v>0</v>
      </c>
    </row>
    <row r="940" spans="1:7" ht="15">
      <c r="A940" s="84" t="s">
        <v>4556</v>
      </c>
      <c r="B940" s="84">
        <v>2</v>
      </c>
      <c r="C940" s="123">
        <v>0.00706705397280234</v>
      </c>
      <c r="D940" s="84" t="s">
        <v>3354</v>
      </c>
      <c r="E940" s="84" t="b">
        <v>0</v>
      </c>
      <c r="F940" s="84" t="b">
        <v>0</v>
      </c>
      <c r="G940" s="84" t="b">
        <v>0</v>
      </c>
    </row>
    <row r="941" spans="1:7" ht="15">
      <c r="A941" s="84" t="s">
        <v>4557</v>
      </c>
      <c r="B941" s="84">
        <v>2</v>
      </c>
      <c r="C941" s="123">
        <v>0.00706705397280234</v>
      </c>
      <c r="D941" s="84" t="s">
        <v>3354</v>
      </c>
      <c r="E941" s="84" t="b">
        <v>0</v>
      </c>
      <c r="F941" s="84" t="b">
        <v>0</v>
      </c>
      <c r="G941" s="84" t="b">
        <v>0</v>
      </c>
    </row>
    <row r="942" spans="1:7" ht="15">
      <c r="A942" s="84" t="s">
        <v>4558</v>
      </c>
      <c r="B942" s="84">
        <v>2</v>
      </c>
      <c r="C942" s="123">
        <v>0.00706705397280234</v>
      </c>
      <c r="D942" s="84" t="s">
        <v>3354</v>
      </c>
      <c r="E942" s="84" t="b">
        <v>0</v>
      </c>
      <c r="F942" s="84" t="b">
        <v>0</v>
      </c>
      <c r="G942" s="84" t="b">
        <v>0</v>
      </c>
    </row>
    <row r="943" spans="1:7" ht="15">
      <c r="A943" s="84" t="s">
        <v>4559</v>
      </c>
      <c r="B943" s="84">
        <v>2</v>
      </c>
      <c r="C943" s="123">
        <v>0.00706705397280234</v>
      </c>
      <c r="D943" s="84" t="s">
        <v>3354</v>
      </c>
      <c r="E943" s="84" t="b">
        <v>0</v>
      </c>
      <c r="F943" s="84" t="b">
        <v>0</v>
      </c>
      <c r="G943" s="84" t="b">
        <v>0</v>
      </c>
    </row>
    <row r="944" spans="1:7" ht="15">
      <c r="A944" s="84" t="s">
        <v>4208</v>
      </c>
      <c r="B944" s="84">
        <v>2</v>
      </c>
      <c r="C944" s="123">
        <v>0.00706705397280234</v>
      </c>
      <c r="D944" s="84" t="s">
        <v>3354</v>
      </c>
      <c r="E944" s="84" t="b">
        <v>0</v>
      </c>
      <c r="F944" s="84" t="b">
        <v>0</v>
      </c>
      <c r="G944" s="84" t="b">
        <v>0</v>
      </c>
    </row>
    <row r="945" spans="1:7" ht="15">
      <c r="A945" s="84" t="s">
        <v>322</v>
      </c>
      <c r="B945" s="84">
        <v>2</v>
      </c>
      <c r="C945" s="123">
        <v>0.00706705397280234</v>
      </c>
      <c r="D945" s="84" t="s">
        <v>3354</v>
      </c>
      <c r="E945" s="84" t="b">
        <v>0</v>
      </c>
      <c r="F945" s="84" t="b">
        <v>0</v>
      </c>
      <c r="G945" s="84" t="b">
        <v>0</v>
      </c>
    </row>
    <row r="946" spans="1:7" ht="15">
      <c r="A946" s="84" t="s">
        <v>4605</v>
      </c>
      <c r="B946" s="84">
        <v>2</v>
      </c>
      <c r="C946" s="123">
        <v>0.00706705397280234</v>
      </c>
      <c r="D946" s="84" t="s">
        <v>3354</v>
      </c>
      <c r="E946" s="84" t="b">
        <v>0</v>
      </c>
      <c r="F946" s="84" t="b">
        <v>0</v>
      </c>
      <c r="G946" s="84" t="b">
        <v>0</v>
      </c>
    </row>
    <row r="947" spans="1:7" ht="15">
      <c r="A947" s="84" t="s">
        <v>738</v>
      </c>
      <c r="B947" s="84">
        <v>24</v>
      </c>
      <c r="C947" s="123">
        <v>0.0033613450860558937</v>
      </c>
      <c r="D947" s="84" t="s">
        <v>3355</v>
      </c>
      <c r="E947" s="84" t="b">
        <v>0</v>
      </c>
      <c r="F947" s="84" t="b">
        <v>0</v>
      </c>
      <c r="G947" s="84" t="b">
        <v>0</v>
      </c>
    </row>
    <row r="948" spans="1:7" ht="15">
      <c r="A948" s="84" t="s">
        <v>746</v>
      </c>
      <c r="B948" s="84">
        <v>20</v>
      </c>
      <c r="C948" s="123">
        <v>0.009067326776734112</v>
      </c>
      <c r="D948" s="84" t="s">
        <v>3355</v>
      </c>
      <c r="E948" s="84" t="b">
        <v>0</v>
      </c>
      <c r="F948" s="84" t="b">
        <v>0</v>
      </c>
      <c r="G948" s="84" t="b">
        <v>0</v>
      </c>
    </row>
    <row r="949" spans="1:7" ht="15">
      <c r="A949" s="84" t="s">
        <v>438</v>
      </c>
      <c r="B949" s="84">
        <v>15</v>
      </c>
      <c r="C949" s="123">
        <v>0.008506279465058723</v>
      </c>
      <c r="D949" s="84" t="s">
        <v>3355</v>
      </c>
      <c r="E949" s="84" t="b">
        <v>0</v>
      </c>
      <c r="F949" s="84" t="b">
        <v>0</v>
      </c>
      <c r="G949" s="84" t="b">
        <v>0</v>
      </c>
    </row>
    <row r="950" spans="1:7" ht="15">
      <c r="A950" s="84" t="s">
        <v>398</v>
      </c>
      <c r="B950" s="84">
        <v>14</v>
      </c>
      <c r="C950" s="123">
        <v>0.008816778115681458</v>
      </c>
      <c r="D950" s="84" t="s">
        <v>3355</v>
      </c>
      <c r="E950" s="84" t="b">
        <v>0</v>
      </c>
      <c r="F950" s="84" t="b">
        <v>0</v>
      </c>
      <c r="G950" s="84" t="b">
        <v>0</v>
      </c>
    </row>
    <row r="951" spans="1:7" ht="15">
      <c r="A951" s="84" t="s">
        <v>3459</v>
      </c>
      <c r="B951" s="84">
        <v>10</v>
      </c>
      <c r="C951" s="123">
        <v>0.00935477053017195</v>
      </c>
      <c r="D951" s="84" t="s">
        <v>3355</v>
      </c>
      <c r="E951" s="84" t="b">
        <v>0</v>
      </c>
      <c r="F951" s="84" t="b">
        <v>0</v>
      </c>
      <c r="G951" s="84" t="b">
        <v>0</v>
      </c>
    </row>
    <row r="952" spans="1:7" ht="15">
      <c r="A952" s="84" t="s">
        <v>3550</v>
      </c>
      <c r="B952" s="84">
        <v>9</v>
      </c>
      <c r="C952" s="123">
        <v>0.00928083618645617</v>
      </c>
      <c r="D952" s="84" t="s">
        <v>3355</v>
      </c>
      <c r="E952" s="84" t="b">
        <v>0</v>
      </c>
      <c r="F952" s="84" t="b">
        <v>0</v>
      </c>
      <c r="G952" s="84" t="b">
        <v>0</v>
      </c>
    </row>
    <row r="953" spans="1:7" ht="15">
      <c r="A953" s="84" t="s">
        <v>3544</v>
      </c>
      <c r="B953" s="84">
        <v>8</v>
      </c>
      <c r="C953" s="123">
        <v>0.009105741328038085</v>
      </c>
      <c r="D953" s="84" t="s">
        <v>3355</v>
      </c>
      <c r="E953" s="84" t="b">
        <v>0</v>
      </c>
      <c r="F953" s="84" t="b">
        <v>0</v>
      </c>
      <c r="G953" s="84" t="b">
        <v>0</v>
      </c>
    </row>
    <row r="954" spans="1:7" ht="15">
      <c r="A954" s="84" t="s">
        <v>3551</v>
      </c>
      <c r="B954" s="84">
        <v>8</v>
      </c>
      <c r="C954" s="123">
        <v>0.009105741328038085</v>
      </c>
      <c r="D954" s="84" t="s">
        <v>3355</v>
      </c>
      <c r="E954" s="84" t="b">
        <v>0</v>
      </c>
      <c r="F954" s="84" t="b">
        <v>0</v>
      </c>
      <c r="G954" s="84" t="b">
        <v>0</v>
      </c>
    </row>
    <row r="955" spans="1:7" ht="15">
      <c r="A955" s="84" t="s">
        <v>3552</v>
      </c>
      <c r="B955" s="84">
        <v>8</v>
      </c>
      <c r="C955" s="123">
        <v>0.009105741328038085</v>
      </c>
      <c r="D955" s="84" t="s">
        <v>3355</v>
      </c>
      <c r="E955" s="84" t="b">
        <v>0</v>
      </c>
      <c r="F955" s="84" t="b">
        <v>0</v>
      </c>
      <c r="G955" s="84" t="b">
        <v>0</v>
      </c>
    </row>
    <row r="956" spans="1:7" ht="15">
      <c r="A956" s="84" t="s">
        <v>3553</v>
      </c>
      <c r="B956" s="84">
        <v>8</v>
      </c>
      <c r="C956" s="123">
        <v>0.009105741328038085</v>
      </c>
      <c r="D956" s="84" t="s">
        <v>3355</v>
      </c>
      <c r="E956" s="84" t="b">
        <v>0</v>
      </c>
      <c r="F956" s="84" t="b">
        <v>0</v>
      </c>
      <c r="G956" s="84" t="b">
        <v>0</v>
      </c>
    </row>
    <row r="957" spans="1:7" ht="15">
      <c r="A957" s="84" t="s">
        <v>4134</v>
      </c>
      <c r="B957" s="84">
        <v>8</v>
      </c>
      <c r="C957" s="123">
        <v>0.009105741328038085</v>
      </c>
      <c r="D957" s="84" t="s">
        <v>3355</v>
      </c>
      <c r="E957" s="84" t="b">
        <v>0</v>
      </c>
      <c r="F957" s="84" t="b">
        <v>0</v>
      </c>
      <c r="G957" s="84" t="b">
        <v>0</v>
      </c>
    </row>
    <row r="958" spans="1:7" ht="15">
      <c r="A958" s="84" t="s">
        <v>4135</v>
      </c>
      <c r="B958" s="84">
        <v>8</v>
      </c>
      <c r="C958" s="123">
        <v>0.009105741328038085</v>
      </c>
      <c r="D958" s="84" t="s">
        <v>3355</v>
      </c>
      <c r="E958" s="84" t="b">
        <v>0</v>
      </c>
      <c r="F958" s="84" t="b">
        <v>0</v>
      </c>
      <c r="G958" s="84" t="b">
        <v>0</v>
      </c>
    </row>
    <row r="959" spans="1:7" ht="15">
      <c r="A959" s="84" t="s">
        <v>4136</v>
      </c>
      <c r="B959" s="84">
        <v>8</v>
      </c>
      <c r="C959" s="123">
        <v>0.009105741328038085</v>
      </c>
      <c r="D959" s="84" t="s">
        <v>3355</v>
      </c>
      <c r="E959" s="84" t="b">
        <v>0</v>
      </c>
      <c r="F959" s="84" t="b">
        <v>0</v>
      </c>
      <c r="G959" s="84" t="b">
        <v>0</v>
      </c>
    </row>
    <row r="960" spans="1:7" ht="15">
      <c r="A960" s="84" t="s">
        <v>4137</v>
      </c>
      <c r="B960" s="84">
        <v>8</v>
      </c>
      <c r="C960" s="123">
        <v>0.009105741328038085</v>
      </c>
      <c r="D960" s="84" t="s">
        <v>3355</v>
      </c>
      <c r="E960" s="84" t="b">
        <v>0</v>
      </c>
      <c r="F960" s="84" t="b">
        <v>0</v>
      </c>
      <c r="G960" s="84" t="b">
        <v>0</v>
      </c>
    </row>
    <row r="961" spans="1:7" ht="15">
      <c r="A961" s="84" t="s">
        <v>4138</v>
      </c>
      <c r="B961" s="84">
        <v>8</v>
      </c>
      <c r="C961" s="123">
        <v>0.009105741328038085</v>
      </c>
      <c r="D961" s="84" t="s">
        <v>3355</v>
      </c>
      <c r="E961" s="84" t="b">
        <v>0</v>
      </c>
      <c r="F961" s="84" t="b">
        <v>0</v>
      </c>
      <c r="G961" s="84" t="b">
        <v>0</v>
      </c>
    </row>
    <row r="962" spans="1:7" ht="15">
      <c r="A962" s="84" t="s">
        <v>3480</v>
      </c>
      <c r="B962" s="84">
        <v>7</v>
      </c>
      <c r="C962" s="123">
        <v>0.008816778115681458</v>
      </c>
      <c r="D962" s="84" t="s">
        <v>3355</v>
      </c>
      <c r="E962" s="84" t="b">
        <v>0</v>
      </c>
      <c r="F962" s="84" t="b">
        <v>0</v>
      </c>
      <c r="G962" s="84" t="b">
        <v>0</v>
      </c>
    </row>
    <row r="963" spans="1:7" ht="15">
      <c r="A963" s="84" t="s">
        <v>4119</v>
      </c>
      <c r="B963" s="84">
        <v>7</v>
      </c>
      <c r="C963" s="123">
        <v>0.008816778115681458</v>
      </c>
      <c r="D963" s="84" t="s">
        <v>3355</v>
      </c>
      <c r="E963" s="84" t="b">
        <v>0</v>
      </c>
      <c r="F963" s="84" t="b">
        <v>0</v>
      </c>
      <c r="G963" s="84" t="b">
        <v>0</v>
      </c>
    </row>
    <row r="964" spans="1:7" ht="15">
      <c r="A964" s="84" t="s">
        <v>3479</v>
      </c>
      <c r="B964" s="84">
        <v>5</v>
      </c>
      <c r="C964" s="123">
        <v>0.007826234592115067</v>
      </c>
      <c r="D964" s="84" t="s">
        <v>3355</v>
      </c>
      <c r="E964" s="84" t="b">
        <v>0</v>
      </c>
      <c r="F964" s="84" t="b">
        <v>0</v>
      </c>
      <c r="G964" s="84" t="b">
        <v>0</v>
      </c>
    </row>
    <row r="965" spans="1:7" ht="15">
      <c r="A965" s="84" t="s">
        <v>4172</v>
      </c>
      <c r="B965" s="84">
        <v>5</v>
      </c>
      <c r="C965" s="123">
        <v>0.007826234592115067</v>
      </c>
      <c r="D965" s="84" t="s">
        <v>3355</v>
      </c>
      <c r="E965" s="84" t="b">
        <v>0</v>
      </c>
      <c r="F965" s="84" t="b">
        <v>0</v>
      </c>
      <c r="G965" s="84" t="b">
        <v>0</v>
      </c>
    </row>
    <row r="966" spans="1:7" ht="15">
      <c r="A966" s="84" t="s">
        <v>3478</v>
      </c>
      <c r="B966" s="84">
        <v>5</v>
      </c>
      <c r="C966" s="123">
        <v>0.007826234592115067</v>
      </c>
      <c r="D966" s="84" t="s">
        <v>3355</v>
      </c>
      <c r="E966" s="84" t="b">
        <v>0</v>
      </c>
      <c r="F966" s="84" t="b">
        <v>0</v>
      </c>
      <c r="G966" s="84" t="b">
        <v>0</v>
      </c>
    </row>
    <row r="967" spans="1:7" ht="15">
      <c r="A967" s="84" t="s">
        <v>365</v>
      </c>
      <c r="B967" s="84">
        <v>5</v>
      </c>
      <c r="C967" s="123">
        <v>0.007826234592115067</v>
      </c>
      <c r="D967" s="84" t="s">
        <v>3355</v>
      </c>
      <c r="E967" s="84" t="b">
        <v>0</v>
      </c>
      <c r="F967" s="84" t="b">
        <v>0</v>
      </c>
      <c r="G967" s="84" t="b">
        <v>0</v>
      </c>
    </row>
    <row r="968" spans="1:7" ht="15">
      <c r="A968" s="84" t="s">
        <v>4147</v>
      </c>
      <c r="B968" s="84">
        <v>5</v>
      </c>
      <c r="C968" s="123">
        <v>0.007826234592115067</v>
      </c>
      <c r="D968" s="84" t="s">
        <v>3355</v>
      </c>
      <c r="E968" s="84" t="b">
        <v>0</v>
      </c>
      <c r="F968" s="84" t="b">
        <v>0</v>
      </c>
      <c r="G968" s="84" t="b">
        <v>0</v>
      </c>
    </row>
    <row r="969" spans="1:7" ht="15">
      <c r="A969" s="84" t="s">
        <v>4104</v>
      </c>
      <c r="B969" s="84">
        <v>5</v>
      </c>
      <c r="C969" s="123">
        <v>0.010146828207348921</v>
      </c>
      <c r="D969" s="84" t="s">
        <v>3355</v>
      </c>
      <c r="E969" s="84" t="b">
        <v>0</v>
      </c>
      <c r="F969" s="84" t="b">
        <v>0</v>
      </c>
      <c r="G969" s="84" t="b">
        <v>0</v>
      </c>
    </row>
    <row r="970" spans="1:7" ht="15">
      <c r="A970" s="84" t="s">
        <v>4202</v>
      </c>
      <c r="B970" s="84">
        <v>5</v>
      </c>
      <c r="C970" s="123">
        <v>0.008839937657052896</v>
      </c>
      <c r="D970" s="84" t="s">
        <v>3355</v>
      </c>
      <c r="E970" s="84" t="b">
        <v>0</v>
      </c>
      <c r="F970" s="84" t="b">
        <v>0</v>
      </c>
      <c r="G970" s="84" t="b">
        <v>0</v>
      </c>
    </row>
    <row r="971" spans="1:7" ht="15">
      <c r="A971" s="84" t="s">
        <v>4240</v>
      </c>
      <c r="B971" s="84">
        <v>4</v>
      </c>
      <c r="C971" s="123">
        <v>0.007071950125642316</v>
      </c>
      <c r="D971" s="84" t="s">
        <v>3355</v>
      </c>
      <c r="E971" s="84" t="b">
        <v>0</v>
      </c>
      <c r="F971" s="84" t="b">
        <v>0</v>
      </c>
      <c r="G971" s="84" t="b">
        <v>0</v>
      </c>
    </row>
    <row r="972" spans="1:7" ht="15">
      <c r="A972" s="84" t="s">
        <v>4199</v>
      </c>
      <c r="B972" s="84">
        <v>4</v>
      </c>
      <c r="C972" s="123">
        <v>0.007071950125642316</v>
      </c>
      <c r="D972" s="84" t="s">
        <v>3355</v>
      </c>
      <c r="E972" s="84" t="b">
        <v>0</v>
      </c>
      <c r="F972" s="84" t="b">
        <v>0</v>
      </c>
      <c r="G972" s="84" t="b">
        <v>0</v>
      </c>
    </row>
    <row r="973" spans="1:7" ht="15">
      <c r="A973" s="84" t="s">
        <v>441</v>
      </c>
      <c r="B973" s="84">
        <v>4</v>
      </c>
      <c r="C973" s="123">
        <v>0.007071950125642316</v>
      </c>
      <c r="D973" s="84" t="s">
        <v>3355</v>
      </c>
      <c r="E973" s="84" t="b">
        <v>0</v>
      </c>
      <c r="F973" s="84" t="b">
        <v>0</v>
      </c>
      <c r="G973" s="84" t="b">
        <v>0</v>
      </c>
    </row>
    <row r="974" spans="1:7" ht="15">
      <c r="A974" s="84" t="s">
        <v>440</v>
      </c>
      <c r="B974" s="84">
        <v>4</v>
      </c>
      <c r="C974" s="123">
        <v>0.007071950125642316</v>
      </c>
      <c r="D974" s="84" t="s">
        <v>3355</v>
      </c>
      <c r="E974" s="84" t="b">
        <v>0</v>
      </c>
      <c r="F974" s="84" t="b">
        <v>0</v>
      </c>
      <c r="G974" s="84" t="b">
        <v>0</v>
      </c>
    </row>
    <row r="975" spans="1:7" ht="15">
      <c r="A975" s="84" t="s">
        <v>439</v>
      </c>
      <c r="B975" s="84">
        <v>4</v>
      </c>
      <c r="C975" s="123">
        <v>0.007071950125642316</v>
      </c>
      <c r="D975" s="84" t="s">
        <v>3355</v>
      </c>
      <c r="E975" s="84" t="b">
        <v>0</v>
      </c>
      <c r="F975" s="84" t="b">
        <v>0</v>
      </c>
      <c r="G975" s="84" t="b">
        <v>0</v>
      </c>
    </row>
    <row r="976" spans="1:7" ht="15">
      <c r="A976" s="84" t="s">
        <v>4241</v>
      </c>
      <c r="B976" s="84">
        <v>4</v>
      </c>
      <c r="C976" s="123">
        <v>0.007071950125642316</v>
      </c>
      <c r="D976" s="84" t="s">
        <v>3355</v>
      </c>
      <c r="E976" s="84" t="b">
        <v>0</v>
      </c>
      <c r="F976" s="84" t="b">
        <v>0</v>
      </c>
      <c r="G976" s="84" t="b">
        <v>0</v>
      </c>
    </row>
    <row r="977" spans="1:7" ht="15">
      <c r="A977" s="84" t="s">
        <v>4127</v>
      </c>
      <c r="B977" s="84">
        <v>4</v>
      </c>
      <c r="C977" s="123">
        <v>0.007071950125642316</v>
      </c>
      <c r="D977" s="84" t="s">
        <v>3355</v>
      </c>
      <c r="E977" s="84" t="b">
        <v>0</v>
      </c>
      <c r="F977" s="84" t="b">
        <v>0</v>
      </c>
      <c r="G977" s="84" t="b">
        <v>0</v>
      </c>
    </row>
    <row r="978" spans="1:7" ht="15">
      <c r="A978" s="84" t="s">
        <v>4243</v>
      </c>
      <c r="B978" s="84">
        <v>4</v>
      </c>
      <c r="C978" s="123">
        <v>0.007071950125642316</v>
      </c>
      <c r="D978" s="84" t="s">
        <v>3355</v>
      </c>
      <c r="E978" s="84" t="b">
        <v>0</v>
      </c>
      <c r="F978" s="84" t="b">
        <v>0</v>
      </c>
      <c r="G978" s="84" t="b">
        <v>0</v>
      </c>
    </row>
    <row r="979" spans="1:7" ht="15">
      <c r="A979" s="84" t="s">
        <v>4244</v>
      </c>
      <c r="B979" s="84">
        <v>4</v>
      </c>
      <c r="C979" s="123">
        <v>0.007071950125642316</v>
      </c>
      <c r="D979" s="84" t="s">
        <v>3355</v>
      </c>
      <c r="E979" s="84" t="b">
        <v>0</v>
      </c>
      <c r="F979" s="84" t="b">
        <v>0</v>
      </c>
      <c r="G979" s="84" t="b">
        <v>0</v>
      </c>
    </row>
    <row r="980" spans="1:7" ht="15">
      <c r="A980" s="84" t="s">
        <v>4245</v>
      </c>
      <c r="B980" s="84">
        <v>4</v>
      </c>
      <c r="C980" s="123">
        <v>0.007071950125642316</v>
      </c>
      <c r="D980" s="84" t="s">
        <v>3355</v>
      </c>
      <c r="E980" s="84" t="b">
        <v>0</v>
      </c>
      <c r="F980" s="84" t="b">
        <v>0</v>
      </c>
      <c r="G980" s="84" t="b">
        <v>0</v>
      </c>
    </row>
    <row r="981" spans="1:7" ht="15">
      <c r="A981" s="84" t="s">
        <v>4246</v>
      </c>
      <c r="B981" s="84">
        <v>4</v>
      </c>
      <c r="C981" s="123">
        <v>0.007071950125642316</v>
      </c>
      <c r="D981" s="84" t="s">
        <v>3355</v>
      </c>
      <c r="E981" s="84" t="b">
        <v>0</v>
      </c>
      <c r="F981" s="84" t="b">
        <v>0</v>
      </c>
      <c r="G981" s="84" t="b">
        <v>0</v>
      </c>
    </row>
    <row r="982" spans="1:7" ht="15">
      <c r="A982" s="84" t="s">
        <v>4247</v>
      </c>
      <c r="B982" s="84">
        <v>4</v>
      </c>
      <c r="C982" s="123">
        <v>0.007071950125642316</v>
      </c>
      <c r="D982" s="84" t="s">
        <v>3355</v>
      </c>
      <c r="E982" s="84" t="b">
        <v>0</v>
      </c>
      <c r="F982" s="84" t="b">
        <v>0</v>
      </c>
      <c r="G982" s="84" t="b">
        <v>0</v>
      </c>
    </row>
    <row r="983" spans="1:7" ht="15">
      <c r="A983" s="84" t="s">
        <v>4248</v>
      </c>
      <c r="B983" s="84">
        <v>4</v>
      </c>
      <c r="C983" s="123">
        <v>0.007071950125642316</v>
      </c>
      <c r="D983" s="84" t="s">
        <v>3355</v>
      </c>
      <c r="E983" s="84" t="b">
        <v>0</v>
      </c>
      <c r="F983" s="84" t="b">
        <v>0</v>
      </c>
      <c r="G983" s="84" t="b">
        <v>0</v>
      </c>
    </row>
    <row r="984" spans="1:7" ht="15">
      <c r="A984" s="84" t="s">
        <v>4249</v>
      </c>
      <c r="B984" s="84">
        <v>4</v>
      </c>
      <c r="C984" s="123">
        <v>0.007071950125642316</v>
      </c>
      <c r="D984" s="84" t="s">
        <v>3355</v>
      </c>
      <c r="E984" s="84" t="b">
        <v>0</v>
      </c>
      <c r="F984" s="84" t="b">
        <v>0</v>
      </c>
      <c r="G984" s="84" t="b">
        <v>0</v>
      </c>
    </row>
    <row r="985" spans="1:7" ht="15">
      <c r="A985" s="84" t="s">
        <v>4250</v>
      </c>
      <c r="B985" s="84">
        <v>4</v>
      </c>
      <c r="C985" s="123">
        <v>0.007071950125642316</v>
      </c>
      <c r="D985" s="84" t="s">
        <v>3355</v>
      </c>
      <c r="E985" s="84" t="b">
        <v>0</v>
      </c>
      <c r="F985" s="84" t="b">
        <v>0</v>
      </c>
      <c r="G985" s="84" t="b">
        <v>0</v>
      </c>
    </row>
    <row r="986" spans="1:7" ht="15">
      <c r="A986" s="84" t="s">
        <v>4251</v>
      </c>
      <c r="B986" s="84">
        <v>4</v>
      </c>
      <c r="C986" s="123">
        <v>0.007071950125642316</v>
      </c>
      <c r="D986" s="84" t="s">
        <v>3355</v>
      </c>
      <c r="E986" s="84" t="b">
        <v>0</v>
      </c>
      <c r="F986" s="84" t="b">
        <v>0</v>
      </c>
      <c r="G986" s="84" t="b">
        <v>0</v>
      </c>
    </row>
    <row r="987" spans="1:7" ht="15">
      <c r="A987" s="84" t="s">
        <v>4252</v>
      </c>
      <c r="B987" s="84">
        <v>4</v>
      </c>
      <c r="C987" s="123">
        <v>0.007071950125642316</v>
      </c>
      <c r="D987" s="84" t="s">
        <v>3355</v>
      </c>
      <c r="E987" s="84" t="b">
        <v>0</v>
      </c>
      <c r="F987" s="84" t="b">
        <v>0</v>
      </c>
      <c r="G987" s="84" t="b">
        <v>0</v>
      </c>
    </row>
    <row r="988" spans="1:7" ht="15">
      <c r="A988" s="84" t="s">
        <v>4253</v>
      </c>
      <c r="B988" s="84">
        <v>4</v>
      </c>
      <c r="C988" s="123">
        <v>0.007071950125642316</v>
      </c>
      <c r="D988" s="84" t="s">
        <v>3355</v>
      </c>
      <c r="E988" s="84" t="b">
        <v>0</v>
      </c>
      <c r="F988" s="84" t="b">
        <v>0</v>
      </c>
      <c r="G988" s="84" t="b">
        <v>0</v>
      </c>
    </row>
    <row r="989" spans="1:7" ht="15">
      <c r="A989" s="84" t="s">
        <v>4254</v>
      </c>
      <c r="B989" s="84">
        <v>4</v>
      </c>
      <c r="C989" s="123">
        <v>0.007071950125642316</v>
      </c>
      <c r="D989" s="84" t="s">
        <v>3355</v>
      </c>
      <c r="E989" s="84" t="b">
        <v>0</v>
      </c>
      <c r="F989" s="84" t="b">
        <v>0</v>
      </c>
      <c r="G989" s="84" t="b">
        <v>0</v>
      </c>
    </row>
    <row r="990" spans="1:7" ht="15">
      <c r="A990" s="84" t="s">
        <v>4255</v>
      </c>
      <c r="B990" s="84">
        <v>4</v>
      </c>
      <c r="C990" s="123">
        <v>0.007071950125642316</v>
      </c>
      <c r="D990" s="84" t="s">
        <v>3355</v>
      </c>
      <c r="E990" s="84" t="b">
        <v>0</v>
      </c>
      <c r="F990" s="84" t="b">
        <v>0</v>
      </c>
      <c r="G990" s="84" t="b">
        <v>0</v>
      </c>
    </row>
    <row r="991" spans="1:7" ht="15">
      <c r="A991" s="84" t="s">
        <v>4256</v>
      </c>
      <c r="B991" s="84">
        <v>4</v>
      </c>
      <c r="C991" s="123">
        <v>0.007071950125642316</v>
      </c>
      <c r="D991" s="84" t="s">
        <v>3355</v>
      </c>
      <c r="E991" s="84" t="b">
        <v>0</v>
      </c>
      <c r="F991" s="84" t="b">
        <v>0</v>
      </c>
      <c r="G991" s="84" t="b">
        <v>0</v>
      </c>
    </row>
    <row r="992" spans="1:7" ht="15">
      <c r="A992" s="84" t="s">
        <v>4216</v>
      </c>
      <c r="B992" s="84">
        <v>3</v>
      </c>
      <c r="C992" s="123">
        <v>0.006088096924409352</v>
      </c>
      <c r="D992" s="84" t="s">
        <v>3355</v>
      </c>
      <c r="E992" s="84" t="b">
        <v>0</v>
      </c>
      <c r="F992" s="84" t="b">
        <v>0</v>
      </c>
      <c r="G992" s="84" t="b">
        <v>0</v>
      </c>
    </row>
    <row r="993" spans="1:7" ht="15">
      <c r="A993" s="84" t="s">
        <v>4288</v>
      </c>
      <c r="B993" s="84">
        <v>3</v>
      </c>
      <c r="C993" s="123">
        <v>0.006088096924409352</v>
      </c>
      <c r="D993" s="84" t="s">
        <v>3355</v>
      </c>
      <c r="E993" s="84" t="b">
        <v>0</v>
      </c>
      <c r="F993" s="84" t="b">
        <v>0</v>
      </c>
      <c r="G993" s="84" t="b">
        <v>0</v>
      </c>
    </row>
    <row r="994" spans="1:7" ht="15">
      <c r="A994" s="84" t="s">
        <v>364</v>
      </c>
      <c r="B994" s="84">
        <v>3</v>
      </c>
      <c r="C994" s="123">
        <v>0.006088096924409352</v>
      </c>
      <c r="D994" s="84" t="s">
        <v>3355</v>
      </c>
      <c r="E994" s="84" t="b">
        <v>0</v>
      </c>
      <c r="F994" s="84" t="b">
        <v>0</v>
      </c>
      <c r="G994" s="84" t="b">
        <v>0</v>
      </c>
    </row>
    <row r="995" spans="1:7" ht="15">
      <c r="A995" s="84" t="s">
        <v>4349</v>
      </c>
      <c r="B995" s="84">
        <v>3</v>
      </c>
      <c r="C995" s="123">
        <v>0.006088096924409352</v>
      </c>
      <c r="D995" s="84" t="s">
        <v>3355</v>
      </c>
      <c r="E995" s="84" t="b">
        <v>0</v>
      </c>
      <c r="F995" s="84" t="b">
        <v>0</v>
      </c>
      <c r="G995" s="84" t="b">
        <v>0</v>
      </c>
    </row>
    <row r="996" spans="1:7" ht="15">
      <c r="A996" s="84" t="s">
        <v>4314</v>
      </c>
      <c r="B996" s="84">
        <v>3</v>
      </c>
      <c r="C996" s="123">
        <v>0.006088096924409352</v>
      </c>
      <c r="D996" s="84" t="s">
        <v>3355</v>
      </c>
      <c r="E996" s="84" t="b">
        <v>0</v>
      </c>
      <c r="F996" s="84" t="b">
        <v>0</v>
      </c>
      <c r="G996" s="84" t="b">
        <v>0</v>
      </c>
    </row>
    <row r="997" spans="1:7" ht="15">
      <c r="A997" s="84" t="s">
        <v>4111</v>
      </c>
      <c r="B997" s="84">
        <v>3</v>
      </c>
      <c r="C997" s="123">
        <v>0.007193272190449192</v>
      </c>
      <c r="D997" s="84" t="s">
        <v>3355</v>
      </c>
      <c r="E997" s="84" t="b">
        <v>0</v>
      </c>
      <c r="F997" s="84" t="b">
        <v>0</v>
      </c>
      <c r="G997" s="84" t="b">
        <v>0</v>
      </c>
    </row>
    <row r="998" spans="1:7" ht="15">
      <c r="A998" s="84" t="s">
        <v>4144</v>
      </c>
      <c r="B998" s="84">
        <v>3</v>
      </c>
      <c r="C998" s="123">
        <v>0.006088096924409352</v>
      </c>
      <c r="D998" s="84" t="s">
        <v>3355</v>
      </c>
      <c r="E998" s="84" t="b">
        <v>0</v>
      </c>
      <c r="F998" s="84" t="b">
        <v>0</v>
      </c>
      <c r="G998" s="84" t="b">
        <v>0</v>
      </c>
    </row>
    <row r="999" spans="1:7" ht="15">
      <c r="A999" s="84" t="s">
        <v>4184</v>
      </c>
      <c r="B999" s="84">
        <v>3</v>
      </c>
      <c r="C999" s="123">
        <v>0.007193272190449192</v>
      </c>
      <c r="D999" s="84" t="s">
        <v>3355</v>
      </c>
      <c r="E999" s="84" t="b">
        <v>0</v>
      </c>
      <c r="F999" s="84" t="b">
        <v>0</v>
      </c>
      <c r="G999" s="84" t="b">
        <v>0</v>
      </c>
    </row>
    <row r="1000" spans="1:7" ht="15">
      <c r="A1000" s="84" t="s">
        <v>298</v>
      </c>
      <c r="B1000" s="84">
        <v>3</v>
      </c>
      <c r="C1000" s="123">
        <v>0.006088096924409352</v>
      </c>
      <c r="D1000" s="84" t="s">
        <v>3355</v>
      </c>
      <c r="E1000" s="84" t="b">
        <v>0</v>
      </c>
      <c r="F1000" s="84" t="b">
        <v>0</v>
      </c>
      <c r="G1000" s="84" t="b">
        <v>0</v>
      </c>
    </row>
    <row r="1001" spans="1:7" ht="15">
      <c r="A1001" s="84" t="s">
        <v>429</v>
      </c>
      <c r="B1001" s="84">
        <v>3</v>
      </c>
      <c r="C1001" s="123">
        <v>0.006088096924409352</v>
      </c>
      <c r="D1001" s="84" t="s">
        <v>3355</v>
      </c>
      <c r="E1001" s="84" t="b">
        <v>0</v>
      </c>
      <c r="F1001" s="84" t="b">
        <v>0</v>
      </c>
      <c r="G1001" s="84" t="b">
        <v>0</v>
      </c>
    </row>
    <row r="1002" spans="1:7" ht="15">
      <c r="A1002" s="84" t="s">
        <v>4226</v>
      </c>
      <c r="B1002" s="84">
        <v>2</v>
      </c>
      <c r="C1002" s="123">
        <v>0.004795514793632795</v>
      </c>
      <c r="D1002" s="84" t="s">
        <v>3355</v>
      </c>
      <c r="E1002" s="84" t="b">
        <v>0</v>
      </c>
      <c r="F1002" s="84" t="b">
        <v>0</v>
      </c>
      <c r="G1002" s="84" t="b">
        <v>0</v>
      </c>
    </row>
    <row r="1003" spans="1:7" ht="15">
      <c r="A1003" s="84" t="s">
        <v>4146</v>
      </c>
      <c r="B1003" s="84">
        <v>2</v>
      </c>
      <c r="C1003" s="123">
        <v>0.004795514793632795</v>
      </c>
      <c r="D1003" s="84" t="s">
        <v>3355</v>
      </c>
      <c r="E1003" s="84" t="b">
        <v>0</v>
      </c>
      <c r="F1003" s="84" t="b">
        <v>0</v>
      </c>
      <c r="G1003" s="84" t="b">
        <v>0</v>
      </c>
    </row>
    <row r="1004" spans="1:7" ht="15">
      <c r="A1004" s="84" t="s">
        <v>4440</v>
      </c>
      <c r="B1004" s="84">
        <v>2</v>
      </c>
      <c r="C1004" s="123">
        <v>0.004795514793632795</v>
      </c>
      <c r="D1004" s="84" t="s">
        <v>3355</v>
      </c>
      <c r="E1004" s="84" t="b">
        <v>0</v>
      </c>
      <c r="F1004" s="84" t="b">
        <v>0</v>
      </c>
      <c r="G1004" s="84" t="b">
        <v>0</v>
      </c>
    </row>
    <row r="1005" spans="1:7" ht="15">
      <c r="A1005" s="84" t="s">
        <v>4441</v>
      </c>
      <c r="B1005" s="84">
        <v>2</v>
      </c>
      <c r="C1005" s="123">
        <v>0.004795514793632795</v>
      </c>
      <c r="D1005" s="84" t="s">
        <v>3355</v>
      </c>
      <c r="E1005" s="84" t="b">
        <v>0</v>
      </c>
      <c r="F1005" s="84" t="b">
        <v>0</v>
      </c>
      <c r="G1005" s="84" t="b">
        <v>0</v>
      </c>
    </row>
    <row r="1006" spans="1:7" ht="15">
      <c r="A1006" s="84" t="s">
        <v>4442</v>
      </c>
      <c r="B1006" s="84">
        <v>2</v>
      </c>
      <c r="C1006" s="123">
        <v>0.004795514793632795</v>
      </c>
      <c r="D1006" s="84" t="s">
        <v>3355</v>
      </c>
      <c r="E1006" s="84" t="b">
        <v>0</v>
      </c>
      <c r="F1006" s="84" t="b">
        <v>0</v>
      </c>
      <c r="G1006" s="84" t="b">
        <v>0</v>
      </c>
    </row>
    <row r="1007" spans="1:7" ht="15">
      <c r="A1007" s="84" t="s">
        <v>373</v>
      </c>
      <c r="B1007" s="84">
        <v>2</v>
      </c>
      <c r="C1007" s="123">
        <v>0.004795514793632795</v>
      </c>
      <c r="D1007" s="84" t="s">
        <v>3355</v>
      </c>
      <c r="E1007" s="84" t="b">
        <v>0</v>
      </c>
      <c r="F1007" s="84" t="b">
        <v>0</v>
      </c>
      <c r="G1007" s="84" t="b">
        <v>0</v>
      </c>
    </row>
    <row r="1008" spans="1:7" ht="15">
      <c r="A1008" s="84" t="s">
        <v>4528</v>
      </c>
      <c r="B1008" s="84">
        <v>2</v>
      </c>
      <c r="C1008" s="123">
        <v>0.004795514793632795</v>
      </c>
      <c r="D1008" s="84" t="s">
        <v>3355</v>
      </c>
      <c r="E1008" s="84" t="b">
        <v>0</v>
      </c>
      <c r="F1008" s="84" t="b">
        <v>0</v>
      </c>
      <c r="G1008" s="84" t="b">
        <v>0</v>
      </c>
    </row>
    <row r="1009" spans="1:7" ht="15">
      <c r="A1009" s="84" t="s">
        <v>4529</v>
      </c>
      <c r="B1009" s="84">
        <v>2</v>
      </c>
      <c r="C1009" s="123">
        <v>0.004795514793632795</v>
      </c>
      <c r="D1009" s="84" t="s">
        <v>3355</v>
      </c>
      <c r="E1009" s="84" t="b">
        <v>0</v>
      </c>
      <c r="F1009" s="84" t="b">
        <v>0</v>
      </c>
      <c r="G1009" s="84" t="b">
        <v>0</v>
      </c>
    </row>
    <row r="1010" spans="1:7" ht="15">
      <c r="A1010" s="84" t="s">
        <v>4530</v>
      </c>
      <c r="B1010" s="84">
        <v>2</v>
      </c>
      <c r="C1010" s="123">
        <v>0.004795514793632795</v>
      </c>
      <c r="D1010" s="84" t="s">
        <v>3355</v>
      </c>
      <c r="E1010" s="84" t="b">
        <v>0</v>
      </c>
      <c r="F1010" s="84" t="b">
        <v>0</v>
      </c>
      <c r="G1010" s="84" t="b">
        <v>0</v>
      </c>
    </row>
    <row r="1011" spans="1:7" ht="15">
      <c r="A1011" s="84" t="s">
        <v>4531</v>
      </c>
      <c r="B1011" s="84">
        <v>2</v>
      </c>
      <c r="C1011" s="123">
        <v>0.004795514793632795</v>
      </c>
      <c r="D1011" s="84" t="s">
        <v>3355</v>
      </c>
      <c r="E1011" s="84" t="b">
        <v>0</v>
      </c>
      <c r="F1011" s="84" t="b">
        <v>0</v>
      </c>
      <c r="G1011" s="84" t="b">
        <v>0</v>
      </c>
    </row>
    <row r="1012" spans="1:7" ht="15">
      <c r="A1012" s="84" t="s">
        <v>410</v>
      </c>
      <c r="B1012" s="84">
        <v>2</v>
      </c>
      <c r="C1012" s="123">
        <v>0.004795514793632795</v>
      </c>
      <c r="D1012" s="84" t="s">
        <v>3355</v>
      </c>
      <c r="E1012" s="84" t="b">
        <v>0</v>
      </c>
      <c r="F1012" s="84" t="b">
        <v>0</v>
      </c>
      <c r="G1012" s="84" t="b">
        <v>0</v>
      </c>
    </row>
    <row r="1013" spans="1:7" ht="15">
      <c r="A1013" s="84" t="s">
        <v>4165</v>
      </c>
      <c r="B1013" s="84">
        <v>2</v>
      </c>
      <c r="C1013" s="123">
        <v>0.006055054524444431</v>
      </c>
      <c r="D1013" s="84" t="s">
        <v>3355</v>
      </c>
      <c r="E1013" s="84" t="b">
        <v>0</v>
      </c>
      <c r="F1013" s="84" t="b">
        <v>0</v>
      </c>
      <c r="G1013" s="84" t="b">
        <v>0</v>
      </c>
    </row>
    <row r="1014" spans="1:7" ht="15">
      <c r="A1014" s="84" t="s">
        <v>4166</v>
      </c>
      <c r="B1014" s="84">
        <v>2</v>
      </c>
      <c r="C1014" s="123">
        <v>0.006055054524444431</v>
      </c>
      <c r="D1014" s="84" t="s">
        <v>3355</v>
      </c>
      <c r="E1014" s="84" t="b">
        <v>0</v>
      </c>
      <c r="F1014" s="84" t="b">
        <v>0</v>
      </c>
      <c r="G1014" s="84" t="b">
        <v>0</v>
      </c>
    </row>
    <row r="1015" spans="1:7" ht="15">
      <c r="A1015" s="84" t="s">
        <v>4143</v>
      </c>
      <c r="B1015" s="84">
        <v>2</v>
      </c>
      <c r="C1015" s="123">
        <v>0.004795514793632795</v>
      </c>
      <c r="D1015" s="84" t="s">
        <v>3355</v>
      </c>
      <c r="E1015" s="84" t="b">
        <v>0</v>
      </c>
      <c r="F1015" s="84" t="b">
        <v>0</v>
      </c>
      <c r="G1015" s="84" t="b">
        <v>0</v>
      </c>
    </row>
    <row r="1016" spans="1:7" ht="15">
      <c r="A1016" s="84" t="s">
        <v>4122</v>
      </c>
      <c r="B1016" s="84">
        <v>2</v>
      </c>
      <c r="C1016" s="123">
        <v>0.006055054524444431</v>
      </c>
      <c r="D1016" s="84" t="s">
        <v>3355</v>
      </c>
      <c r="E1016" s="84" t="b">
        <v>0</v>
      </c>
      <c r="F1016" s="84" t="b">
        <v>0</v>
      </c>
      <c r="G1016" s="84" t="b">
        <v>0</v>
      </c>
    </row>
    <row r="1017" spans="1:7" ht="15">
      <c r="A1017" s="84" t="s">
        <v>3546</v>
      </c>
      <c r="B1017" s="84">
        <v>2</v>
      </c>
      <c r="C1017" s="123">
        <v>0.004795514793632795</v>
      </c>
      <c r="D1017" s="84" t="s">
        <v>3355</v>
      </c>
      <c r="E1017" s="84" t="b">
        <v>0</v>
      </c>
      <c r="F1017" s="84" t="b">
        <v>0</v>
      </c>
      <c r="G1017" s="84" t="b">
        <v>0</v>
      </c>
    </row>
    <row r="1018" spans="1:7" ht="15">
      <c r="A1018" s="84" t="s">
        <v>474</v>
      </c>
      <c r="B1018" s="84">
        <v>2</v>
      </c>
      <c r="C1018" s="123">
        <v>0.004795514793632795</v>
      </c>
      <c r="D1018" s="84" t="s">
        <v>3355</v>
      </c>
      <c r="E1018" s="84" t="b">
        <v>0</v>
      </c>
      <c r="F1018" s="84" t="b">
        <v>0</v>
      </c>
      <c r="G1018" s="84" t="b">
        <v>0</v>
      </c>
    </row>
    <row r="1019" spans="1:7" ht="15">
      <c r="A1019" s="84" t="s">
        <v>348</v>
      </c>
      <c r="B1019" s="84">
        <v>2</v>
      </c>
      <c r="C1019" s="123">
        <v>0.006055054524444431</v>
      </c>
      <c r="D1019" s="84" t="s">
        <v>3355</v>
      </c>
      <c r="E1019" s="84" t="b">
        <v>0</v>
      </c>
      <c r="F1019" s="84" t="b">
        <v>0</v>
      </c>
      <c r="G1019" s="84" t="b">
        <v>0</v>
      </c>
    </row>
    <row r="1020" spans="1:7" ht="15">
      <c r="A1020" s="84" t="s">
        <v>4313</v>
      </c>
      <c r="B1020" s="84">
        <v>2</v>
      </c>
      <c r="C1020" s="123">
        <v>0.004795514793632795</v>
      </c>
      <c r="D1020" s="84" t="s">
        <v>3355</v>
      </c>
      <c r="E1020" s="84" t="b">
        <v>0</v>
      </c>
      <c r="F1020" s="84" t="b">
        <v>0</v>
      </c>
      <c r="G1020" s="84" t="b">
        <v>0</v>
      </c>
    </row>
    <row r="1021" spans="1:7" ht="15">
      <c r="A1021" s="84" t="s">
        <v>3555</v>
      </c>
      <c r="B1021" s="84">
        <v>14</v>
      </c>
      <c r="C1021" s="123">
        <v>0.018730755285758828</v>
      </c>
      <c r="D1021" s="84" t="s">
        <v>3356</v>
      </c>
      <c r="E1021" s="84" t="b">
        <v>0</v>
      </c>
      <c r="F1021" s="84" t="b">
        <v>0</v>
      </c>
      <c r="G1021" s="84" t="b">
        <v>0</v>
      </c>
    </row>
    <row r="1022" spans="1:7" ht="15">
      <c r="A1022" s="84" t="s">
        <v>3556</v>
      </c>
      <c r="B1022" s="84">
        <v>14</v>
      </c>
      <c r="C1022" s="123">
        <v>0.018730755285758828</v>
      </c>
      <c r="D1022" s="84" t="s">
        <v>3356</v>
      </c>
      <c r="E1022" s="84" t="b">
        <v>0</v>
      </c>
      <c r="F1022" s="84" t="b">
        <v>0</v>
      </c>
      <c r="G1022" s="84" t="b">
        <v>0</v>
      </c>
    </row>
    <row r="1023" spans="1:7" ht="15">
      <c r="A1023" s="84" t="s">
        <v>738</v>
      </c>
      <c r="B1023" s="84">
        <v>11</v>
      </c>
      <c r="C1023" s="123">
        <v>0.0051203949143117464</v>
      </c>
      <c r="D1023" s="84" t="s">
        <v>3356</v>
      </c>
      <c r="E1023" s="84" t="b">
        <v>0</v>
      </c>
      <c r="F1023" s="84" t="b">
        <v>0</v>
      </c>
      <c r="G1023" s="84" t="b">
        <v>0</v>
      </c>
    </row>
    <row r="1024" spans="1:7" ht="15">
      <c r="A1024" s="84" t="s">
        <v>3557</v>
      </c>
      <c r="B1024" s="84">
        <v>8</v>
      </c>
      <c r="C1024" s="123">
        <v>0.010703288734719332</v>
      </c>
      <c r="D1024" s="84" t="s">
        <v>3356</v>
      </c>
      <c r="E1024" s="84" t="b">
        <v>0</v>
      </c>
      <c r="F1024" s="84" t="b">
        <v>0</v>
      </c>
      <c r="G1024" s="84" t="b">
        <v>0</v>
      </c>
    </row>
    <row r="1025" spans="1:7" ht="15">
      <c r="A1025" s="84" t="s">
        <v>3558</v>
      </c>
      <c r="B1025" s="84">
        <v>7</v>
      </c>
      <c r="C1025" s="123">
        <v>0.009365377642879414</v>
      </c>
      <c r="D1025" s="84" t="s">
        <v>3356</v>
      </c>
      <c r="E1025" s="84" t="b">
        <v>0</v>
      </c>
      <c r="F1025" s="84" t="b">
        <v>0</v>
      </c>
      <c r="G1025" s="84" t="b">
        <v>0</v>
      </c>
    </row>
    <row r="1026" spans="1:7" ht="15">
      <c r="A1026" s="84" t="s">
        <v>3559</v>
      </c>
      <c r="B1026" s="84">
        <v>7</v>
      </c>
      <c r="C1026" s="123">
        <v>0.009365377642879414</v>
      </c>
      <c r="D1026" s="84" t="s">
        <v>3356</v>
      </c>
      <c r="E1026" s="84" t="b">
        <v>0</v>
      </c>
      <c r="F1026" s="84" t="b">
        <v>0</v>
      </c>
      <c r="G1026" s="84" t="b">
        <v>0</v>
      </c>
    </row>
    <row r="1027" spans="1:7" ht="15">
      <c r="A1027" s="84" t="s">
        <v>3560</v>
      </c>
      <c r="B1027" s="84">
        <v>7</v>
      </c>
      <c r="C1027" s="123">
        <v>0.009365377642879414</v>
      </c>
      <c r="D1027" s="84" t="s">
        <v>3356</v>
      </c>
      <c r="E1027" s="84" t="b">
        <v>0</v>
      </c>
      <c r="F1027" s="84" t="b">
        <v>0</v>
      </c>
      <c r="G1027" s="84" t="b">
        <v>0</v>
      </c>
    </row>
    <row r="1028" spans="1:7" ht="15">
      <c r="A1028" s="84" t="s">
        <v>3561</v>
      </c>
      <c r="B1028" s="84">
        <v>7</v>
      </c>
      <c r="C1028" s="123">
        <v>0.009365377642879414</v>
      </c>
      <c r="D1028" s="84" t="s">
        <v>3356</v>
      </c>
      <c r="E1028" s="84" t="b">
        <v>0</v>
      </c>
      <c r="F1028" s="84" t="b">
        <v>0</v>
      </c>
      <c r="G1028" s="84" t="b">
        <v>0</v>
      </c>
    </row>
    <row r="1029" spans="1:7" ht="15">
      <c r="A1029" s="84" t="s">
        <v>3562</v>
      </c>
      <c r="B1029" s="84">
        <v>7</v>
      </c>
      <c r="C1029" s="123">
        <v>0.009365377642879414</v>
      </c>
      <c r="D1029" s="84" t="s">
        <v>3356</v>
      </c>
      <c r="E1029" s="84" t="b">
        <v>0</v>
      </c>
      <c r="F1029" s="84" t="b">
        <v>0</v>
      </c>
      <c r="G1029" s="84" t="b">
        <v>0</v>
      </c>
    </row>
    <row r="1030" spans="1:7" ht="15">
      <c r="A1030" s="84" t="s">
        <v>3563</v>
      </c>
      <c r="B1030" s="84">
        <v>7</v>
      </c>
      <c r="C1030" s="123">
        <v>0.009365377642879414</v>
      </c>
      <c r="D1030" s="84" t="s">
        <v>3356</v>
      </c>
      <c r="E1030" s="84" t="b">
        <v>0</v>
      </c>
      <c r="F1030" s="84" t="b">
        <v>0</v>
      </c>
      <c r="G1030" s="84" t="b">
        <v>0</v>
      </c>
    </row>
    <row r="1031" spans="1:7" ht="15">
      <c r="A1031" s="84" t="s">
        <v>4155</v>
      </c>
      <c r="B1031" s="84">
        <v>7</v>
      </c>
      <c r="C1031" s="123">
        <v>0.009365377642879414</v>
      </c>
      <c r="D1031" s="84" t="s">
        <v>3356</v>
      </c>
      <c r="E1031" s="84" t="b">
        <v>0</v>
      </c>
      <c r="F1031" s="84" t="b">
        <v>0</v>
      </c>
      <c r="G1031" s="84" t="b">
        <v>0</v>
      </c>
    </row>
    <row r="1032" spans="1:7" ht="15">
      <c r="A1032" s="84" t="s">
        <v>4156</v>
      </c>
      <c r="B1032" s="84">
        <v>7</v>
      </c>
      <c r="C1032" s="123">
        <v>0.009365377642879414</v>
      </c>
      <c r="D1032" s="84" t="s">
        <v>3356</v>
      </c>
      <c r="E1032" s="84" t="b">
        <v>0</v>
      </c>
      <c r="F1032" s="84" t="b">
        <v>0</v>
      </c>
      <c r="G1032" s="84" t="b">
        <v>0</v>
      </c>
    </row>
    <row r="1033" spans="1:7" ht="15">
      <c r="A1033" s="84" t="s">
        <v>246</v>
      </c>
      <c r="B1033" s="84">
        <v>6</v>
      </c>
      <c r="C1033" s="123">
        <v>0.00981271427452252</v>
      </c>
      <c r="D1033" s="84" t="s">
        <v>3356</v>
      </c>
      <c r="E1033" s="84" t="b">
        <v>0</v>
      </c>
      <c r="F1033" s="84" t="b">
        <v>0</v>
      </c>
      <c r="G1033" s="84" t="b">
        <v>0</v>
      </c>
    </row>
    <row r="1034" spans="1:7" ht="15">
      <c r="A1034" s="84" t="s">
        <v>4167</v>
      </c>
      <c r="B1034" s="84">
        <v>6</v>
      </c>
      <c r="C1034" s="123">
        <v>0.00981271427452252</v>
      </c>
      <c r="D1034" s="84" t="s">
        <v>3356</v>
      </c>
      <c r="E1034" s="84" t="b">
        <v>0</v>
      </c>
      <c r="F1034" s="84" t="b">
        <v>0</v>
      </c>
      <c r="G1034" s="84" t="b">
        <v>0</v>
      </c>
    </row>
    <row r="1035" spans="1:7" ht="15">
      <c r="A1035" s="84" t="s">
        <v>4158</v>
      </c>
      <c r="B1035" s="84">
        <v>4</v>
      </c>
      <c r="C1035" s="123">
        <v>0.009672320788449346</v>
      </c>
      <c r="D1035" s="84" t="s">
        <v>3356</v>
      </c>
      <c r="E1035" s="84" t="b">
        <v>1</v>
      </c>
      <c r="F1035" s="84" t="b">
        <v>0</v>
      </c>
      <c r="G1035" s="84" t="b">
        <v>0</v>
      </c>
    </row>
    <row r="1036" spans="1:7" ht="15">
      <c r="A1036" s="84" t="s">
        <v>479</v>
      </c>
      <c r="B1036" s="84">
        <v>4</v>
      </c>
      <c r="C1036" s="123">
        <v>0.009672320788449346</v>
      </c>
      <c r="D1036" s="84" t="s">
        <v>3356</v>
      </c>
      <c r="E1036" s="84" t="b">
        <v>0</v>
      </c>
      <c r="F1036" s="84" t="b">
        <v>0</v>
      </c>
      <c r="G1036" s="84" t="b">
        <v>0</v>
      </c>
    </row>
    <row r="1037" spans="1:7" ht="15">
      <c r="A1037" s="84" t="s">
        <v>383</v>
      </c>
      <c r="B1037" s="84">
        <v>4</v>
      </c>
      <c r="C1037" s="123">
        <v>0.009672320788449346</v>
      </c>
      <c r="D1037" s="84" t="s">
        <v>3356</v>
      </c>
      <c r="E1037" s="84" t="b">
        <v>0</v>
      </c>
      <c r="F1037" s="84" t="b">
        <v>0</v>
      </c>
      <c r="G1037" s="84" t="b">
        <v>0</v>
      </c>
    </row>
    <row r="1038" spans="1:7" ht="15">
      <c r="A1038" s="84" t="s">
        <v>4128</v>
      </c>
      <c r="B1038" s="84">
        <v>4</v>
      </c>
      <c r="C1038" s="123">
        <v>0.01502396515580901</v>
      </c>
      <c r="D1038" s="84" t="s">
        <v>3356</v>
      </c>
      <c r="E1038" s="84" t="b">
        <v>0</v>
      </c>
      <c r="F1038" s="84" t="b">
        <v>0</v>
      </c>
      <c r="G1038" s="84" t="b">
        <v>0</v>
      </c>
    </row>
    <row r="1039" spans="1:7" ht="15">
      <c r="A1039" s="84" t="s">
        <v>4174</v>
      </c>
      <c r="B1039" s="84">
        <v>3</v>
      </c>
      <c r="C1039" s="123">
        <v>0.008920090412781008</v>
      </c>
      <c r="D1039" s="84" t="s">
        <v>3356</v>
      </c>
      <c r="E1039" s="84" t="b">
        <v>0</v>
      </c>
      <c r="F1039" s="84" t="b">
        <v>0</v>
      </c>
      <c r="G1039" s="84" t="b">
        <v>0</v>
      </c>
    </row>
    <row r="1040" spans="1:7" ht="15">
      <c r="A1040" s="84" t="s">
        <v>4294</v>
      </c>
      <c r="B1040" s="84">
        <v>3</v>
      </c>
      <c r="C1040" s="123">
        <v>0.008920090412781008</v>
      </c>
      <c r="D1040" s="84" t="s">
        <v>3356</v>
      </c>
      <c r="E1040" s="84" t="b">
        <v>0</v>
      </c>
      <c r="F1040" s="84" t="b">
        <v>0</v>
      </c>
      <c r="G1040" s="84" t="b">
        <v>0</v>
      </c>
    </row>
    <row r="1041" spans="1:7" ht="15">
      <c r="A1041" s="84" t="s">
        <v>4295</v>
      </c>
      <c r="B1041" s="84">
        <v>3</v>
      </c>
      <c r="C1041" s="123">
        <v>0.008920090412781008</v>
      </c>
      <c r="D1041" s="84" t="s">
        <v>3356</v>
      </c>
      <c r="E1041" s="84" t="b">
        <v>0</v>
      </c>
      <c r="F1041" s="84" t="b">
        <v>0</v>
      </c>
      <c r="G1041" s="84" t="b">
        <v>0</v>
      </c>
    </row>
    <row r="1042" spans="1:7" ht="15">
      <c r="A1042" s="84" t="s">
        <v>4296</v>
      </c>
      <c r="B1042" s="84">
        <v>3</v>
      </c>
      <c r="C1042" s="123">
        <v>0.008920090412781008</v>
      </c>
      <c r="D1042" s="84" t="s">
        <v>3356</v>
      </c>
      <c r="E1042" s="84" t="b">
        <v>0</v>
      </c>
      <c r="F1042" s="84" t="b">
        <v>0</v>
      </c>
      <c r="G1042" s="84" t="b">
        <v>0</v>
      </c>
    </row>
    <row r="1043" spans="1:7" ht="15">
      <c r="A1043" s="84" t="s">
        <v>4297</v>
      </c>
      <c r="B1043" s="84">
        <v>3</v>
      </c>
      <c r="C1043" s="123">
        <v>0.008920090412781008</v>
      </c>
      <c r="D1043" s="84" t="s">
        <v>3356</v>
      </c>
      <c r="E1043" s="84" t="b">
        <v>0</v>
      </c>
      <c r="F1043" s="84" t="b">
        <v>0</v>
      </c>
      <c r="G1043" s="84" t="b">
        <v>0</v>
      </c>
    </row>
    <row r="1044" spans="1:7" ht="15">
      <c r="A1044" s="84" t="s">
        <v>4298</v>
      </c>
      <c r="B1044" s="84">
        <v>3</v>
      </c>
      <c r="C1044" s="123">
        <v>0.008920090412781008</v>
      </c>
      <c r="D1044" s="84" t="s">
        <v>3356</v>
      </c>
      <c r="E1044" s="84" t="b">
        <v>0</v>
      </c>
      <c r="F1044" s="84" t="b">
        <v>0</v>
      </c>
      <c r="G1044" s="84" t="b">
        <v>0</v>
      </c>
    </row>
    <row r="1045" spans="1:7" ht="15">
      <c r="A1045" s="84" t="s">
        <v>4299</v>
      </c>
      <c r="B1045" s="84">
        <v>3</v>
      </c>
      <c r="C1045" s="123">
        <v>0.008920090412781008</v>
      </c>
      <c r="D1045" s="84" t="s">
        <v>3356</v>
      </c>
      <c r="E1045" s="84" t="b">
        <v>0</v>
      </c>
      <c r="F1045" s="84" t="b">
        <v>0</v>
      </c>
      <c r="G1045" s="84" t="b">
        <v>0</v>
      </c>
    </row>
    <row r="1046" spans="1:7" ht="15">
      <c r="A1046" s="84" t="s">
        <v>481</v>
      </c>
      <c r="B1046" s="84">
        <v>3</v>
      </c>
      <c r="C1046" s="123">
        <v>0.008920090412781008</v>
      </c>
      <c r="D1046" s="84" t="s">
        <v>3356</v>
      </c>
      <c r="E1046" s="84" t="b">
        <v>0</v>
      </c>
      <c r="F1046" s="84" t="b">
        <v>0</v>
      </c>
      <c r="G1046" s="84" t="b">
        <v>0</v>
      </c>
    </row>
    <row r="1047" spans="1:7" ht="15">
      <c r="A1047" s="84" t="s">
        <v>4300</v>
      </c>
      <c r="B1047" s="84">
        <v>3</v>
      </c>
      <c r="C1047" s="123">
        <v>0.008920090412781008</v>
      </c>
      <c r="D1047" s="84" t="s">
        <v>3356</v>
      </c>
      <c r="E1047" s="84" t="b">
        <v>0</v>
      </c>
      <c r="F1047" s="84" t="b">
        <v>0</v>
      </c>
      <c r="G1047" s="84" t="b">
        <v>0</v>
      </c>
    </row>
    <row r="1048" spans="1:7" ht="15">
      <c r="A1048" s="84" t="s">
        <v>4219</v>
      </c>
      <c r="B1048" s="84">
        <v>3</v>
      </c>
      <c r="C1048" s="123">
        <v>0.008920090412781008</v>
      </c>
      <c r="D1048" s="84" t="s">
        <v>3356</v>
      </c>
      <c r="E1048" s="84" t="b">
        <v>0</v>
      </c>
      <c r="F1048" s="84" t="b">
        <v>0</v>
      </c>
      <c r="G1048" s="84" t="b">
        <v>0</v>
      </c>
    </row>
    <row r="1049" spans="1:7" ht="15">
      <c r="A1049" s="84" t="s">
        <v>4109</v>
      </c>
      <c r="B1049" s="84">
        <v>2</v>
      </c>
      <c r="C1049" s="123">
        <v>0.007511982577904505</v>
      </c>
      <c r="D1049" s="84" t="s">
        <v>3356</v>
      </c>
      <c r="E1049" s="84" t="b">
        <v>1</v>
      </c>
      <c r="F1049" s="84" t="b">
        <v>0</v>
      </c>
      <c r="G1049" s="84" t="b">
        <v>0</v>
      </c>
    </row>
    <row r="1050" spans="1:7" ht="15">
      <c r="A1050" s="84" t="s">
        <v>4368</v>
      </c>
      <c r="B1050" s="84">
        <v>2</v>
      </c>
      <c r="C1050" s="123">
        <v>0.007511982577904505</v>
      </c>
      <c r="D1050" s="84" t="s">
        <v>3356</v>
      </c>
      <c r="E1050" s="84" t="b">
        <v>0</v>
      </c>
      <c r="F1050" s="84" t="b">
        <v>0</v>
      </c>
      <c r="G1050" s="84" t="b">
        <v>0</v>
      </c>
    </row>
    <row r="1051" spans="1:7" ht="15">
      <c r="A1051" s="84" t="s">
        <v>804</v>
      </c>
      <c r="B1051" s="84">
        <v>2</v>
      </c>
      <c r="C1051" s="123">
        <v>0.007511982577904505</v>
      </c>
      <c r="D1051" s="84" t="s">
        <v>3356</v>
      </c>
      <c r="E1051" s="84" t="b">
        <v>0</v>
      </c>
      <c r="F1051" s="84" t="b">
        <v>0</v>
      </c>
      <c r="G1051" s="84" t="b">
        <v>0</v>
      </c>
    </row>
    <row r="1052" spans="1:7" ht="15">
      <c r="A1052" s="84" t="s">
        <v>4281</v>
      </c>
      <c r="B1052" s="84">
        <v>2</v>
      </c>
      <c r="C1052" s="123">
        <v>0.007511982577904505</v>
      </c>
      <c r="D1052" s="84" t="s">
        <v>3356</v>
      </c>
      <c r="E1052" s="84" t="b">
        <v>0</v>
      </c>
      <c r="F1052" s="84" t="b">
        <v>0</v>
      </c>
      <c r="G1052" s="84" t="b">
        <v>0</v>
      </c>
    </row>
    <row r="1053" spans="1:7" ht="15">
      <c r="A1053" s="84" t="s">
        <v>4282</v>
      </c>
      <c r="B1053" s="84">
        <v>2</v>
      </c>
      <c r="C1053" s="123">
        <v>0.007511982577904505</v>
      </c>
      <c r="D1053" s="84" t="s">
        <v>3356</v>
      </c>
      <c r="E1053" s="84" t="b">
        <v>1</v>
      </c>
      <c r="F1053" s="84" t="b">
        <v>0</v>
      </c>
      <c r="G1053" s="84" t="b">
        <v>0</v>
      </c>
    </row>
    <row r="1054" spans="1:7" ht="15">
      <c r="A1054" s="84" t="s">
        <v>3569</v>
      </c>
      <c r="B1054" s="84">
        <v>2</v>
      </c>
      <c r="C1054" s="123">
        <v>0.007511982577904505</v>
      </c>
      <c r="D1054" s="84" t="s">
        <v>3356</v>
      </c>
      <c r="E1054" s="84" t="b">
        <v>0</v>
      </c>
      <c r="F1054" s="84" t="b">
        <v>0</v>
      </c>
      <c r="G1054" s="84" t="b">
        <v>0</v>
      </c>
    </row>
    <row r="1055" spans="1:7" ht="15">
      <c r="A1055" s="84" t="s">
        <v>4369</v>
      </c>
      <c r="B1055" s="84">
        <v>2</v>
      </c>
      <c r="C1055" s="123">
        <v>0.007511982577904505</v>
      </c>
      <c r="D1055" s="84" t="s">
        <v>3356</v>
      </c>
      <c r="E1055" s="84" t="b">
        <v>0</v>
      </c>
      <c r="F1055" s="84" t="b">
        <v>0</v>
      </c>
      <c r="G1055" s="84" t="b">
        <v>0</v>
      </c>
    </row>
    <row r="1056" spans="1:7" ht="15">
      <c r="A1056" s="84" t="s">
        <v>484</v>
      </c>
      <c r="B1056" s="84">
        <v>2</v>
      </c>
      <c r="C1056" s="123">
        <v>0.007511982577904505</v>
      </c>
      <c r="D1056" s="84" t="s">
        <v>3356</v>
      </c>
      <c r="E1056" s="84" t="b">
        <v>0</v>
      </c>
      <c r="F1056" s="84" t="b">
        <v>0</v>
      </c>
      <c r="G1056" s="84" t="b">
        <v>0</v>
      </c>
    </row>
    <row r="1057" spans="1:7" ht="15">
      <c r="A1057" s="84" t="s">
        <v>394</v>
      </c>
      <c r="B1057" s="84">
        <v>2</v>
      </c>
      <c r="C1057" s="123">
        <v>0.007511982577904505</v>
      </c>
      <c r="D1057" s="84" t="s">
        <v>3356</v>
      </c>
      <c r="E1057" s="84" t="b">
        <v>0</v>
      </c>
      <c r="F1057" s="84" t="b">
        <v>0</v>
      </c>
      <c r="G1057" s="84" t="b">
        <v>0</v>
      </c>
    </row>
    <row r="1058" spans="1:7" ht="15">
      <c r="A1058" s="84" t="s">
        <v>4309</v>
      </c>
      <c r="B1058" s="84">
        <v>2</v>
      </c>
      <c r="C1058" s="123">
        <v>0.007511982577904505</v>
      </c>
      <c r="D1058" s="84" t="s">
        <v>3356</v>
      </c>
      <c r="E1058" s="84" t="b">
        <v>1</v>
      </c>
      <c r="F1058" s="84" t="b">
        <v>0</v>
      </c>
      <c r="G1058" s="84" t="b">
        <v>0</v>
      </c>
    </row>
    <row r="1059" spans="1:7" ht="15">
      <c r="A1059" s="84" t="s">
        <v>4424</v>
      </c>
      <c r="B1059" s="84">
        <v>2</v>
      </c>
      <c r="C1059" s="123">
        <v>0.007511982577904505</v>
      </c>
      <c r="D1059" s="84" t="s">
        <v>3356</v>
      </c>
      <c r="E1059" s="84" t="b">
        <v>0</v>
      </c>
      <c r="F1059" s="84" t="b">
        <v>0</v>
      </c>
      <c r="G1059" s="84" t="b">
        <v>0</v>
      </c>
    </row>
    <row r="1060" spans="1:7" ht="15">
      <c r="A1060" s="84" t="s">
        <v>4425</v>
      </c>
      <c r="B1060" s="84">
        <v>2</v>
      </c>
      <c r="C1060" s="123">
        <v>0.007511982577904505</v>
      </c>
      <c r="D1060" s="84" t="s">
        <v>3356</v>
      </c>
      <c r="E1060" s="84" t="b">
        <v>0</v>
      </c>
      <c r="F1060" s="84" t="b">
        <v>0</v>
      </c>
      <c r="G1060" s="84" t="b">
        <v>0</v>
      </c>
    </row>
    <row r="1061" spans="1:7" ht="15">
      <c r="A1061" s="84" t="s">
        <v>4310</v>
      </c>
      <c r="B1061" s="84">
        <v>2</v>
      </c>
      <c r="C1061" s="123">
        <v>0.007511982577904505</v>
      </c>
      <c r="D1061" s="84" t="s">
        <v>3356</v>
      </c>
      <c r="E1061" s="84" t="b">
        <v>0</v>
      </c>
      <c r="F1061" s="84" t="b">
        <v>0</v>
      </c>
      <c r="G1061" s="84" t="b">
        <v>0</v>
      </c>
    </row>
    <row r="1062" spans="1:7" ht="15">
      <c r="A1062" s="84" t="s">
        <v>3540</v>
      </c>
      <c r="B1062" s="84">
        <v>2</v>
      </c>
      <c r="C1062" s="123">
        <v>0.007511982577904505</v>
      </c>
      <c r="D1062" s="84" t="s">
        <v>3356</v>
      </c>
      <c r="E1062" s="84" t="b">
        <v>0</v>
      </c>
      <c r="F1062" s="84" t="b">
        <v>0</v>
      </c>
      <c r="G1062" s="84" t="b">
        <v>0</v>
      </c>
    </row>
    <row r="1063" spans="1:7" ht="15">
      <c r="A1063" s="84" t="s">
        <v>4426</v>
      </c>
      <c r="B1063" s="84">
        <v>2</v>
      </c>
      <c r="C1063" s="123">
        <v>0.007511982577904505</v>
      </c>
      <c r="D1063" s="84" t="s">
        <v>3356</v>
      </c>
      <c r="E1063" s="84" t="b">
        <v>1</v>
      </c>
      <c r="F1063" s="84" t="b">
        <v>0</v>
      </c>
      <c r="G1063" s="84" t="b">
        <v>0</v>
      </c>
    </row>
    <row r="1064" spans="1:7" ht="15">
      <c r="A1064" s="84" t="s">
        <v>478</v>
      </c>
      <c r="B1064" s="84">
        <v>2</v>
      </c>
      <c r="C1064" s="123">
        <v>0.007511982577904505</v>
      </c>
      <c r="D1064" s="84" t="s">
        <v>3356</v>
      </c>
      <c r="E1064" s="84" t="b">
        <v>0</v>
      </c>
      <c r="F1064" s="84" t="b">
        <v>0</v>
      </c>
      <c r="G1064" s="84" t="b">
        <v>0</v>
      </c>
    </row>
    <row r="1065" spans="1:7" ht="15">
      <c r="A1065" s="84" t="s">
        <v>214</v>
      </c>
      <c r="B1065" s="84">
        <v>2</v>
      </c>
      <c r="C1065" s="123">
        <v>0.007511982577904505</v>
      </c>
      <c r="D1065" s="84" t="s">
        <v>3356</v>
      </c>
      <c r="E1065" s="84" t="b">
        <v>0</v>
      </c>
      <c r="F1065" s="84" t="b">
        <v>0</v>
      </c>
      <c r="G1065" s="84" t="b">
        <v>0</v>
      </c>
    </row>
    <row r="1066" spans="1:7" ht="15">
      <c r="A1066" s="84" t="s">
        <v>4587</v>
      </c>
      <c r="B1066" s="84">
        <v>2</v>
      </c>
      <c r="C1066" s="123">
        <v>0.010187804761584337</v>
      </c>
      <c r="D1066" s="84" t="s">
        <v>3356</v>
      </c>
      <c r="E1066" s="84" t="b">
        <v>0</v>
      </c>
      <c r="F1066" s="84" t="b">
        <v>0</v>
      </c>
      <c r="G1066" s="84" t="b">
        <v>0</v>
      </c>
    </row>
    <row r="1067" spans="1:7" ht="15">
      <c r="A1067" s="84" t="s">
        <v>738</v>
      </c>
      <c r="B1067" s="84">
        <v>12</v>
      </c>
      <c r="C1067" s="123">
        <v>0</v>
      </c>
      <c r="D1067" s="84" t="s">
        <v>3357</v>
      </c>
      <c r="E1067" s="84" t="b">
        <v>0</v>
      </c>
      <c r="F1067" s="84" t="b">
        <v>0</v>
      </c>
      <c r="G1067" s="84" t="b">
        <v>0</v>
      </c>
    </row>
    <row r="1068" spans="1:7" ht="15">
      <c r="A1068" s="84" t="s">
        <v>3476</v>
      </c>
      <c r="B1068" s="84">
        <v>4</v>
      </c>
      <c r="C1068" s="123">
        <v>0.020477664483780095</v>
      </c>
      <c r="D1068" s="84" t="s">
        <v>3357</v>
      </c>
      <c r="E1068" s="84" t="b">
        <v>0</v>
      </c>
      <c r="F1068" s="84" t="b">
        <v>0</v>
      </c>
      <c r="G1068" s="84" t="b">
        <v>0</v>
      </c>
    </row>
    <row r="1069" spans="1:7" ht="15">
      <c r="A1069" s="84" t="s">
        <v>3488</v>
      </c>
      <c r="B1069" s="84">
        <v>2</v>
      </c>
      <c r="C1069" s="123">
        <v>0.010238832241890048</v>
      </c>
      <c r="D1069" s="84" t="s">
        <v>3357</v>
      </c>
      <c r="E1069" s="84" t="b">
        <v>0</v>
      </c>
      <c r="F1069" s="84" t="b">
        <v>0</v>
      </c>
      <c r="G1069" s="84" t="b">
        <v>0</v>
      </c>
    </row>
    <row r="1070" spans="1:7" ht="15">
      <c r="A1070" s="84" t="s">
        <v>438</v>
      </c>
      <c r="B1070" s="84">
        <v>2</v>
      </c>
      <c r="C1070" s="123">
        <v>0.010238832241890048</v>
      </c>
      <c r="D1070" s="84" t="s">
        <v>3357</v>
      </c>
      <c r="E1070" s="84" t="b">
        <v>0</v>
      </c>
      <c r="F1070" s="84" t="b">
        <v>0</v>
      </c>
      <c r="G1070" s="84" t="b">
        <v>0</v>
      </c>
    </row>
    <row r="1071" spans="1:7" ht="15">
      <c r="A1071" s="84" t="s">
        <v>3565</v>
      </c>
      <c r="B1071" s="84">
        <v>2</v>
      </c>
      <c r="C1071" s="123">
        <v>0.010238832241890048</v>
      </c>
      <c r="D1071" s="84" t="s">
        <v>3357</v>
      </c>
      <c r="E1071" s="84" t="b">
        <v>0</v>
      </c>
      <c r="F1071" s="84" t="b">
        <v>0</v>
      </c>
      <c r="G1071" s="84" t="b">
        <v>0</v>
      </c>
    </row>
    <row r="1072" spans="1:7" ht="15">
      <c r="A1072" s="84" t="s">
        <v>3460</v>
      </c>
      <c r="B1072" s="84">
        <v>2</v>
      </c>
      <c r="C1072" s="123">
        <v>0.010238832241890048</v>
      </c>
      <c r="D1072" s="84" t="s">
        <v>3357</v>
      </c>
      <c r="E1072" s="84" t="b">
        <v>0</v>
      </c>
      <c r="F1072" s="84" t="b">
        <v>0</v>
      </c>
      <c r="G1072" s="84" t="b">
        <v>0</v>
      </c>
    </row>
    <row r="1073" spans="1:7" ht="15">
      <c r="A1073" s="84" t="s">
        <v>2229</v>
      </c>
      <c r="B1073" s="84">
        <v>2</v>
      </c>
      <c r="C1073" s="123">
        <v>0.010238832241890048</v>
      </c>
      <c r="D1073" s="84" t="s">
        <v>3357</v>
      </c>
      <c r="E1073" s="84" t="b">
        <v>0</v>
      </c>
      <c r="F1073" s="84" t="b">
        <v>0</v>
      </c>
      <c r="G1073" s="84" t="b">
        <v>0</v>
      </c>
    </row>
    <row r="1074" spans="1:7" ht="15">
      <c r="A1074" s="84" t="s">
        <v>233</v>
      </c>
      <c r="B1074" s="84">
        <v>4</v>
      </c>
      <c r="C1074" s="123">
        <v>0.009782847725315624</v>
      </c>
      <c r="D1074" s="84" t="s">
        <v>3358</v>
      </c>
      <c r="E1074" s="84" t="b">
        <v>0</v>
      </c>
      <c r="F1074" s="84" t="b">
        <v>0</v>
      </c>
      <c r="G1074" s="84" t="b">
        <v>0</v>
      </c>
    </row>
    <row r="1075" spans="1:7" ht="15">
      <c r="A1075" s="84" t="s">
        <v>738</v>
      </c>
      <c r="B1075" s="84">
        <v>4</v>
      </c>
      <c r="C1075" s="123">
        <v>0.009782847725315624</v>
      </c>
      <c r="D1075" s="84" t="s">
        <v>3358</v>
      </c>
      <c r="E1075" s="84" t="b">
        <v>0</v>
      </c>
      <c r="F1075" s="84" t="b">
        <v>0</v>
      </c>
      <c r="G1075" s="84" t="b">
        <v>0</v>
      </c>
    </row>
    <row r="1076" spans="1:7" ht="15">
      <c r="A1076" s="84" t="s">
        <v>3466</v>
      </c>
      <c r="B1076" s="84">
        <v>3</v>
      </c>
      <c r="C1076" s="123">
        <v>0.012542916485999216</v>
      </c>
      <c r="D1076" s="84" t="s">
        <v>3358</v>
      </c>
      <c r="E1076" s="84" t="b">
        <v>0</v>
      </c>
      <c r="F1076" s="84" t="b">
        <v>0</v>
      </c>
      <c r="G1076" s="84" t="b">
        <v>0</v>
      </c>
    </row>
    <row r="1077" spans="1:7" ht="15">
      <c r="A1077" s="84" t="s">
        <v>3531</v>
      </c>
      <c r="B1077" s="84">
        <v>3</v>
      </c>
      <c r="C1077" s="123">
        <v>0.012542916485999216</v>
      </c>
      <c r="D1077" s="84" t="s">
        <v>3358</v>
      </c>
      <c r="E1077" s="84" t="b">
        <v>0</v>
      </c>
      <c r="F1077" s="84" t="b">
        <v>0</v>
      </c>
      <c r="G1077" s="84" t="b">
        <v>0</v>
      </c>
    </row>
    <row r="1078" spans="1:7" ht="15">
      <c r="A1078" s="84" t="s">
        <v>451</v>
      </c>
      <c r="B1078" s="84">
        <v>3</v>
      </c>
      <c r="C1078" s="123">
        <v>0.012542916485999216</v>
      </c>
      <c r="D1078" s="84" t="s">
        <v>3358</v>
      </c>
      <c r="E1078" s="84" t="b">
        <v>0</v>
      </c>
      <c r="F1078" s="84" t="b">
        <v>0</v>
      </c>
      <c r="G1078" s="84" t="b">
        <v>0</v>
      </c>
    </row>
    <row r="1079" spans="1:7" ht="15">
      <c r="A1079" s="84" t="s">
        <v>348</v>
      </c>
      <c r="B1079" s="84">
        <v>2</v>
      </c>
      <c r="C1079" s="123">
        <v>0.013253368186657288</v>
      </c>
      <c r="D1079" s="84" t="s">
        <v>3358</v>
      </c>
      <c r="E1079" s="84" t="b">
        <v>0</v>
      </c>
      <c r="F1079" s="84" t="b">
        <v>0</v>
      </c>
      <c r="G1079" s="84" t="b">
        <v>0</v>
      </c>
    </row>
    <row r="1080" spans="1:7" ht="15">
      <c r="A1080" s="84" t="s">
        <v>3567</v>
      </c>
      <c r="B1080" s="84">
        <v>2</v>
      </c>
      <c r="C1080" s="123">
        <v>0.013253368186657288</v>
      </c>
      <c r="D1080" s="84" t="s">
        <v>3358</v>
      </c>
      <c r="E1080" s="84" t="b">
        <v>0</v>
      </c>
      <c r="F1080" s="84" t="b">
        <v>0</v>
      </c>
      <c r="G1080" s="84" t="b">
        <v>0</v>
      </c>
    </row>
    <row r="1081" spans="1:7" ht="15">
      <c r="A1081" s="84" t="s">
        <v>3568</v>
      </c>
      <c r="B1081" s="84">
        <v>2</v>
      </c>
      <c r="C1081" s="123">
        <v>0.013253368186657288</v>
      </c>
      <c r="D1081" s="84" t="s">
        <v>3358</v>
      </c>
      <c r="E1081" s="84" t="b">
        <v>0</v>
      </c>
      <c r="F1081" s="84" t="b">
        <v>0</v>
      </c>
      <c r="G1081" s="84" t="b">
        <v>0</v>
      </c>
    </row>
    <row r="1082" spans="1:7" ht="15">
      <c r="A1082" s="84" t="s">
        <v>3569</v>
      </c>
      <c r="B1082" s="84">
        <v>2</v>
      </c>
      <c r="C1082" s="123">
        <v>0.013253368186657288</v>
      </c>
      <c r="D1082" s="84" t="s">
        <v>3358</v>
      </c>
      <c r="E1082" s="84" t="b">
        <v>0</v>
      </c>
      <c r="F1082" s="84" t="b">
        <v>0</v>
      </c>
      <c r="G1082" s="84" t="b">
        <v>0</v>
      </c>
    </row>
    <row r="1083" spans="1:7" ht="15">
      <c r="A1083" s="84" t="s">
        <v>3570</v>
      </c>
      <c r="B1083" s="84">
        <v>2</v>
      </c>
      <c r="C1083" s="123">
        <v>0.013253368186657288</v>
      </c>
      <c r="D1083" s="84" t="s">
        <v>3358</v>
      </c>
      <c r="E1083" s="84" t="b">
        <v>0</v>
      </c>
      <c r="F1083" s="84" t="b">
        <v>0</v>
      </c>
      <c r="G1083" s="84" t="b">
        <v>0</v>
      </c>
    </row>
    <row r="1084" spans="1:7" ht="15">
      <c r="A1084" s="84" t="s">
        <v>4350</v>
      </c>
      <c r="B1084" s="84">
        <v>2</v>
      </c>
      <c r="C1084" s="123">
        <v>0.013253368186657288</v>
      </c>
      <c r="D1084" s="84" t="s">
        <v>3358</v>
      </c>
      <c r="E1084" s="84" t="b">
        <v>0</v>
      </c>
      <c r="F1084" s="84" t="b">
        <v>0</v>
      </c>
      <c r="G1084" s="84" t="b">
        <v>0</v>
      </c>
    </row>
    <row r="1085" spans="1:7" ht="15">
      <c r="A1085" s="84" t="s">
        <v>4145</v>
      </c>
      <c r="B1085" s="84">
        <v>2</v>
      </c>
      <c r="C1085" s="123">
        <v>0.013253368186657288</v>
      </c>
      <c r="D1085" s="84" t="s">
        <v>3358</v>
      </c>
      <c r="E1085" s="84" t="b">
        <v>0</v>
      </c>
      <c r="F1085" s="84" t="b">
        <v>0</v>
      </c>
      <c r="G1085" s="84" t="b">
        <v>0</v>
      </c>
    </row>
    <row r="1086" spans="1:7" ht="15">
      <c r="A1086" s="84" t="s">
        <v>4351</v>
      </c>
      <c r="B1086" s="84">
        <v>2</v>
      </c>
      <c r="C1086" s="123">
        <v>0.013253368186657288</v>
      </c>
      <c r="D1086" s="84" t="s">
        <v>3358</v>
      </c>
      <c r="E1086" s="84" t="b">
        <v>0</v>
      </c>
      <c r="F1086" s="84" t="b">
        <v>0</v>
      </c>
      <c r="G1086" s="84" t="b">
        <v>0</v>
      </c>
    </row>
    <row r="1087" spans="1:7" ht="15">
      <c r="A1087" s="84" t="s">
        <v>4539</v>
      </c>
      <c r="B1087" s="84">
        <v>2</v>
      </c>
      <c r="C1087" s="123">
        <v>0.013253368186657288</v>
      </c>
      <c r="D1087" s="84" t="s">
        <v>3358</v>
      </c>
      <c r="E1087" s="84" t="b">
        <v>0</v>
      </c>
      <c r="F1087" s="84" t="b">
        <v>0</v>
      </c>
      <c r="G1087" s="84" t="b">
        <v>0</v>
      </c>
    </row>
    <row r="1088" spans="1:7" ht="15">
      <c r="A1088" s="84" t="s">
        <v>428</v>
      </c>
      <c r="B1088" s="84">
        <v>2</v>
      </c>
      <c r="C1088" s="123">
        <v>0.013253368186657288</v>
      </c>
      <c r="D1088" s="84" t="s">
        <v>3358</v>
      </c>
      <c r="E1088" s="84" t="b">
        <v>0</v>
      </c>
      <c r="F1088" s="84" t="b">
        <v>0</v>
      </c>
      <c r="G1088" s="84" t="b">
        <v>0</v>
      </c>
    </row>
    <row r="1089" spans="1:7" ht="15">
      <c r="A1089" s="84" t="s">
        <v>427</v>
      </c>
      <c r="B1089" s="84">
        <v>2</v>
      </c>
      <c r="C1089" s="123">
        <v>0.013253368186657288</v>
      </c>
      <c r="D1089" s="84" t="s">
        <v>3358</v>
      </c>
      <c r="E1089" s="84" t="b">
        <v>0</v>
      </c>
      <c r="F1089" s="84" t="b">
        <v>0</v>
      </c>
      <c r="G1089" s="84" t="b">
        <v>0</v>
      </c>
    </row>
    <row r="1090" spans="1:7" ht="15">
      <c r="A1090" s="84" t="s">
        <v>3497</v>
      </c>
      <c r="B1090" s="84">
        <v>2</v>
      </c>
      <c r="C1090" s="123">
        <v>0.013253368186657288</v>
      </c>
      <c r="D1090" s="84" t="s">
        <v>3358</v>
      </c>
      <c r="E1090" s="84" t="b">
        <v>0</v>
      </c>
      <c r="F1090" s="84" t="b">
        <v>0</v>
      </c>
      <c r="G1090" s="84" t="b">
        <v>0</v>
      </c>
    </row>
    <row r="1091" spans="1:7" ht="15">
      <c r="A1091" s="84" t="s">
        <v>426</v>
      </c>
      <c r="B1091" s="84">
        <v>2</v>
      </c>
      <c r="C1091" s="123">
        <v>0.013253368186657288</v>
      </c>
      <c r="D1091" s="84" t="s">
        <v>3358</v>
      </c>
      <c r="E1091" s="84" t="b">
        <v>0</v>
      </c>
      <c r="F1091" s="84" t="b">
        <v>0</v>
      </c>
      <c r="G1091" s="84" t="b">
        <v>0</v>
      </c>
    </row>
    <row r="1092" spans="1:7" ht="15">
      <c r="A1092" s="84" t="s">
        <v>4593</v>
      </c>
      <c r="B1092" s="84">
        <v>2</v>
      </c>
      <c r="C1092" s="123">
        <v>0.013253368186657288</v>
      </c>
      <c r="D1092" s="84" t="s">
        <v>3358</v>
      </c>
      <c r="E1092" s="84" t="b">
        <v>0</v>
      </c>
      <c r="F1092" s="84" t="b">
        <v>0</v>
      </c>
      <c r="G1092" s="84" t="b">
        <v>0</v>
      </c>
    </row>
    <row r="1093" spans="1:7" ht="15">
      <c r="A1093" s="84" t="s">
        <v>4594</v>
      </c>
      <c r="B1093" s="84">
        <v>2</v>
      </c>
      <c r="C1093" s="123">
        <v>0.013253368186657288</v>
      </c>
      <c r="D1093" s="84" t="s">
        <v>3358</v>
      </c>
      <c r="E1093" s="84" t="b">
        <v>0</v>
      </c>
      <c r="F1093" s="84" t="b">
        <v>0</v>
      </c>
      <c r="G1093" s="84" t="b">
        <v>0</v>
      </c>
    </row>
    <row r="1094" spans="1:7" ht="15">
      <c r="A1094" s="84" t="s">
        <v>4352</v>
      </c>
      <c r="B1094" s="84">
        <v>2</v>
      </c>
      <c r="C1094" s="123">
        <v>0.013253368186657288</v>
      </c>
      <c r="D1094" s="84" t="s">
        <v>3358</v>
      </c>
      <c r="E1094" s="84" t="b">
        <v>1</v>
      </c>
      <c r="F1094" s="84" t="b">
        <v>0</v>
      </c>
      <c r="G1094" s="84" t="b">
        <v>0</v>
      </c>
    </row>
    <row r="1095" spans="1:7" ht="15">
      <c r="A1095" s="84" t="s">
        <v>4157</v>
      </c>
      <c r="B1095" s="84">
        <v>2</v>
      </c>
      <c r="C1095" s="123">
        <v>0.013253368186657288</v>
      </c>
      <c r="D1095" s="84" t="s">
        <v>3358</v>
      </c>
      <c r="E1095" s="84" t="b">
        <v>1</v>
      </c>
      <c r="F1095" s="84" t="b">
        <v>0</v>
      </c>
      <c r="G1095" s="84" t="b">
        <v>0</v>
      </c>
    </row>
    <row r="1096" spans="1:7" ht="15">
      <c r="A1096" s="84" t="s">
        <v>3572</v>
      </c>
      <c r="B1096" s="84">
        <v>7</v>
      </c>
      <c r="C1096" s="123">
        <v>0.010923882948223839</v>
      </c>
      <c r="D1096" s="84" t="s">
        <v>3359</v>
      </c>
      <c r="E1096" s="84" t="b">
        <v>0</v>
      </c>
      <c r="F1096" s="84" t="b">
        <v>0</v>
      </c>
      <c r="G1096" s="84" t="b">
        <v>0</v>
      </c>
    </row>
    <row r="1097" spans="1:7" ht="15">
      <c r="A1097" s="84" t="s">
        <v>359</v>
      </c>
      <c r="B1097" s="84">
        <v>7</v>
      </c>
      <c r="C1097" s="123">
        <v>0.010923882948223839</v>
      </c>
      <c r="D1097" s="84" t="s">
        <v>3359</v>
      </c>
      <c r="E1097" s="84" t="b">
        <v>0</v>
      </c>
      <c r="F1097" s="84" t="b">
        <v>0</v>
      </c>
      <c r="G1097" s="84" t="b">
        <v>0</v>
      </c>
    </row>
    <row r="1098" spans="1:7" ht="15">
      <c r="A1098" s="84" t="s">
        <v>3573</v>
      </c>
      <c r="B1098" s="84">
        <v>6</v>
      </c>
      <c r="C1098" s="123">
        <v>0.024082399653118498</v>
      </c>
      <c r="D1098" s="84" t="s">
        <v>3359</v>
      </c>
      <c r="E1098" s="84" t="b">
        <v>0</v>
      </c>
      <c r="F1098" s="84" t="b">
        <v>0</v>
      </c>
      <c r="G1098" s="84" t="b">
        <v>0</v>
      </c>
    </row>
    <row r="1099" spans="1:7" ht="15">
      <c r="A1099" s="84" t="s">
        <v>351</v>
      </c>
      <c r="B1099" s="84">
        <v>6</v>
      </c>
      <c r="C1099" s="123">
        <v>0.012041199826559249</v>
      </c>
      <c r="D1099" s="84" t="s">
        <v>3359</v>
      </c>
      <c r="E1099" s="84" t="b">
        <v>0</v>
      </c>
      <c r="F1099" s="84" t="b">
        <v>0</v>
      </c>
      <c r="G1099" s="84" t="b">
        <v>0</v>
      </c>
    </row>
    <row r="1100" spans="1:7" ht="15">
      <c r="A1100" s="84" t="s">
        <v>3467</v>
      </c>
      <c r="B1100" s="84">
        <v>6</v>
      </c>
      <c r="C1100" s="123">
        <v>0.012041199826559249</v>
      </c>
      <c r="D1100" s="84" t="s">
        <v>3359</v>
      </c>
      <c r="E1100" s="84" t="b">
        <v>0</v>
      </c>
      <c r="F1100" s="84" t="b">
        <v>0</v>
      </c>
      <c r="G1100" s="84" t="b">
        <v>0</v>
      </c>
    </row>
    <row r="1101" spans="1:7" ht="15">
      <c r="A1101" s="84" t="s">
        <v>738</v>
      </c>
      <c r="B1101" s="84">
        <v>6</v>
      </c>
      <c r="C1101" s="123">
        <v>0.012041199826559249</v>
      </c>
      <c r="D1101" s="84" t="s">
        <v>3359</v>
      </c>
      <c r="E1101" s="84" t="b">
        <v>0</v>
      </c>
      <c r="F1101" s="84" t="b">
        <v>0</v>
      </c>
      <c r="G1101" s="84" t="b">
        <v>0</v>
      </c>
    </row>
    <row r="1102" spans="1:7" ht="15">
      <c r="A1102" s="84" t="s">
        <v>348</v>
      </c>
      <c r="B1102" s="84">
        <v>4</v>
      </c>
      <c r="C1102" s="123">
        <v>0.012723233459191</v>
      </c>
      <c r="D1102" s="84" t="s">
        <v>3359</v>
      </c>
      <c r="E1102" s="84" t="b">
        <v>0</v>
      </c>
      <c r="F1102" s="84" t="b">
        <v>0</v>
      </c>
      <c r="G1102" s="84" t="b">
        <v>0</v>
      </c>
    </row>
    <row r="1103" spans="1:7" ht="15">
      <c r="A1103" s="84" t="s">
        <v>3574</v>
      </c>
      <c r="B1103" s="84">
        <v>4</v>
      </c>
      <c r="C1103" s="123">
        <v>0.012723233459191</v>
      </c>
      <c r="D1103" s="84" t="s">
        <v>3359</v>
      </c>
      <c r="E1103" s="84" t="b">
        <v>0</v>
      </c>
      <c r="F1103" s="84" t="b">
        <v>0</v>
      </c>
      <c r="G1103" s="84" t="b">
        <v>0</v>
      </c>
    </row>
    <row r="1104" spans="1:7" ht="15">
      <c r="A1104" s="84" t="s">
        <v>801</v>
      </c>
      <c r="B1104" s="84">
        <v>4</v>
      </c>
      <c r="C1104" s="123">
        <v>0.012723233459191</v>
      </c>
      <c r="D1104" s="84" t="s">
        <v>3359</v>
      </c>
      <c r="E1104" s="84" t="b">
        <v>0</v>
      </c>
      <c r="F1104" s="84" t="b">
        <v>0</v>
      </c>
      <c r="G1104" s="84" t="b">
        <v>0</v>
      </c>
    </row>
    <row r="1105" spans="1:7" ht="15">
      <c r="A1105" s="84" t="s">
        <v>3526</v>
      </c>
      <c r="B1105" s="84">
        <v>3</v>
      </c>
      <c r="C1105" s="123">
        <v>0.012041199826559249</v>
      </c>
      <c r="D1105" s="84" t="s">
        <v>3359</v>
      </c>
      <c r="E1105" s="84" t="b">
        <v>0</v>
      </c>
      <c r="F1105" s="84" t="b">
        <v>0</v>
      </c>
      <c r="G1105" s="84" t="b">
        <v>0</v>
      </c>
    </row>
    <row r="1106" spans="1:7" ht="15">
      <c r="A1106" s="84" t="s">
        <v>4214</v>
      </c>
      <c r="B1106" s="84">
        <v>3</v>
      </c>
      <c r="C1106" s="123">
        <v>0.012041199826559249</v>
      </c>
      <c r="D1106" s="84" t="s">
        <v>3359</v>
      </c>
      <c r="E1106" s="84" t="b">
        <v>0</v>
      </c>
      <c r="F1106" s="84" t="b">
        <v>0</v>
      </c>
      <c r="G1106" s="84" t="b">
        <v>0</v>
      </c>
    </row>
    <row r="1107" spans="1:7" ht="15">
      <c r="A1107" s="84" t="s">
        <v>4215</v>
      </c>
      <c r="B1107" s="84">
        <v>3</v>
      </c>
      <c r="C1107" s="123">
        <v>0.012041199826559249</v>
      </c>
      <c r="D1107" s="84" t="s">
        <v>3359</v>
      </c>
      <c r="E1107" s="84" t="b">
        <v>0</v>
      </c>
      <c r="F1107" s="84" t="b">
        <v>0</v>
      </c>
      <c r="G1107" s="84" t="b">
        <v>0</v>
      </c>
    </row>
    <row r="1108" spans="1:7" ht="15">
      <c r="A1108" s="84" t="s">
        <v>3461</v>
      </c>
      <c r="B1108" s="84">
        <v>3</v>
      </c>
      <c r="C1108" s="123">
        <v>0.012041199826559249</v>
      </c>
      <c r="D1108" s="84" t="s">
        <v>3359</v>
      </c>
      <c r="E1108" s="84" t="b">
        <v>0</v>
      </c>
      <c r="F1108" s="84" t="b">
        <v>0</v>
      </c>
      <c r="G1108" s="84" t="b">
        <v>0</v>
      </c>
    </row>
    <row r="1109" spans="1:7" ht="15">
      <c r="A1109" s="84" t="s">
        <v>4287</v>
      </c>
      <c r="B1109" s="84">
        <v>3</v>
      </c>
      <c r="C1109" s="123">
        <v>0.012041199826559249</v>
      </c>
      <c r="D1109" s="84" t="s">
        <v>3359</v>
      </c>
      <c r="E1109" s="84" t="b">
        <v>0</v>
      </c>
      <c r="F1109" s="84" t="b">
        <v>0</v>
      </c>
      <c r="G1109" s="84" t="b">
        <v>0</v>
      </c>
    </row>
    <row r="1110" spans="1:7" ht="15">
      <c r="A1110" s="84" t="s">
        <v>4315</v>
      </c>
      <c r="B1110" s="84">
        <v>3</v>
      </c>
      <c r="C1110" s="123">
        <v>0.012041199826559249</v>
      </c>
      <c r="D1110" s="84" t="s">
        <v>3359</v>
      </c>
      <c r="E1110" s="84" t="b">
        <v>0</v>
      </c>
      <c r="F1110" s="84" t="b">
        <v>0</v>
      </c>
      <c r="G1110" s="84" t="b">
        <v>0</v>
      </c>
    </row>
    <row r="1111" spans="1:7" ht="15">
      <c r="A1111" s="84" t="s">
        <v>4316</v>
      </c>
      <c r="B1111" s="84">
        <v>3</v>
      </c>
      <c r="C1111" s="123">
        <v>0.012041199826559249</v>
      </c>
      <c r="D1111" s="84" t="s">
        <v>3359</v>
      </c>
      <c r="E1111" s="84" t="b">
        <v>0</v>
      </c>
      <c r="F1111" s="84" t="b">
        <v>0</v>
      </c>
      <c r="G1111" s="84" t="b">
        <v>0</v>
      </c>
    </row>
    <row r="1112" spans="1:7" ht="15">
      <c r="A1112" s="84" t="s">
        <v>4317</v>
      </c>
      <c r="B1112" s="84">
        <v>3</v>
      </c>
      <c r="C1112" s="123">
        <v>0.012041199826559249</v>
      </c>
      <c r="D1112" s="84" t="s">
        <v>3359</v>
      </c>
      <c r="E1112" s="84" t="b">
        <v>0</v>
      </c>
      <c r="F1112" s="84" t="b">
        <v>0</v>
      </c>
      <c r="G1112" s="84" t="b">
        <v>0</v>
      </c>
    </row>
    <row r="1113" spans="1:7" ht="15">
      <c r="A1113" s="84" t="s">
        <v>4318</v>
      </c>
      <c r="B1113" s="84">
        <v>3</v>
      </c>
      <c r="C1113" s="123">
        <v>0.012041199826559249</v>
      </c>
      <c r="D1113" s="84" t="s">
        <v>3359</v>
      </c>
      <c r="E1113" s="84" t="b">
        <v>0</v>
      </c>
      <c r="F1113" s="84" t="b">
        <v>0</v>
      </c>
      <c r="G1113" s="84" t="b">
        <v>0</v>
      </c>
    </row>
    <row r="1114" spans="1:7" ht="15">
      <c r="A1114" s="84" t="s">
        <v>350</v>
      </c>
      <c r="B1114" s="84">
        <v>3</v>
      </c>
      <c r="C1114" s="123">
        <v>0.012041199826559249</v>
      </c>
      <c r="D1114" s="84" t="s">
        <v>3359</v>
      </c>
      <c r="E1114" s="84" t="b">
        <v>0</v>
      </c>
      <c r="F1114" s="84" t="b">
        <v>0</v>
      </c>
      <c r="G1114" s="84" t="b">
        <v>0</v>
      </c>
    </row>
    <row r="1115" spans="1:7" ht="15">
      <c r="A1115" s="84" t="s">
        <v>4325</v>
      </c>
      <c r="B1115" s="84">
        <v>3</v>
      </c>
      <c r="C1115" s="123">
        <v>0.012041199826559249</v>
      </c>
      <c r="D1115" s="84" t="s">
        <v>3359</v>
      </c>
      <c r="E1115" s="84" t="b">
        <v>0</v>
      </c>
      <c r="F1115" s="84" t="b">
        <v>0</v>
      </c>
      <c r="G1115" s="84" t="b">
        <v>0</v>
      </c>
    </row>
    <row r="1116" spans="1:7" ht="15">
      <c r="A1116" s="84" t="s">
        <v>4326</v>
      </c>
      <c r="B1116" s="84">
        <v>3</v>
      </c>
      <c r="C1116" s="123">
        <v>0.012041199826559249</v>
      </c>
      <c r="D1116" s="84" t="s">
        <v>3359</v>
      </c>
      <c r="E1116" s="84" t="b">
        <v>0</v>
      </c>
      <c r="F1116" s="84" t="b">
        <v>0</v>
      </c>
      <c r="G1116" s="84" t="b">
        <v>0</v>
      </c>
    </row>
    <row r="1117" spans="1:7" ht="15">
      <c r="A1117" s="84" t="s">
        <v>4160</v>
      </c>
      <c r="B1117" s="84">
        <v>3</v>
      </c>
      <c r="C1117" s="123">
        <v>0.012041199826559249</v>
      </c>
      <c r="D1117" s="84" t="s">
        <v>3359</v>
      </c>
      <c r="E1117" s="84" t="b">
        <v>0</v>
      </c>
      <c r="F1117" s="84" t="b">
        <v>0</v>
      </c>
      <c r="G1117" s="84" t="b">
        <v>0</v>
      </c>
    </row>
    <row r="1118" spans="1:7" ht="15">
      <c r="A1118" s="84" t="s">
        <v>3458</v>
      </c>
      <c r="B1118" s="84">
        <v>3</v>
      </c>
      <c r="C1118" s="123">
        <v>0.012041199826559249</v>
      </c>
      <c r="D1118" s="84" t="s">
        <v>3359</v>
      </c>
      <c r="E1118" s="84" t="b">
        <v>0</v>
      </c>
      <c r="F1118" s="84" t="b">
        <v>0</v>
      </c>
      <c r="G1118" s="84" t="b">
        <v>0</v>
      </c>
    </row>
    <row r="1119" spans="1:7" ht="15">
      <c r="A1119" s="84" t="s">
        <v>4327</v>
      </c>
      <c r="B1119" s="84">
        <v>3</v>
      </c>
      <c r="C1119" s="123">
        <v>0.012041199826559249</v>
      </c>
      <c r="D1119" s="84" t="s">
        <v>3359</v>
      </c>
      <c r="E1119" s="84" t="b">
        <v>0</v>
      </c>
      <c r="F1119" s="84" t="b">
        <v>0</v>
      </c>
      <c r="G1119" s="84" t="b">
        <v>0</v>
      </c>
    </row>
    <row r="1120" spans="1:7" ht="15">
      <c r="A1120" s="84" t="s">
        <v>4328</v>
      </c>
      <c r="B1120" s="84">
        <v>3</v>
      </c>
      <c r="C1120" s="123">
        <v>0.012041199826559249</v>
      </c>
      <c r="D1120" s="84" t="s">
        <v>3359</v>
      </c>
      <c r="E1120" s="84" t="b">
        <v>0</v>
      </c>
      <c r="F1120" s="84" t="b">
        <v>0</v>
      </c>
      <c r="G1120" s="84" t="b">
        <v>0</v>
      </c>
    </row>
    <row r="1121" spans="1:7" ht="15">
      <c r="A1121" s="84" t="s">
        <v>4329</v>
      </c>
      <c r="B1121" s="84">
        <v>3</v>
      </c>
      <c r="C1121" s="123">
        <v>0.012041199826559249</v>
      </c>
      <c r="D1121" s="84" t="s">
        <v>3359</v>
      </c>
      <c r="E1121" s="84" t="b">
        <v>0</v>
      </c>
      <c r="F1121" s="84" t="b">
        <v>0</v>
      </c>
      <c r="G1121" s="84" t="b">
        <v>0</v>
      </c>
    </row>
    <row r="1122" spans="1:7" ht="15">
      <c r="A1122" s="84" t="s">
        <v>4330</v>
      </c>
      <c r="B1122" s="84">
        <v>3</v>
      </c>
      <c r="C1122" s="123">
        <v>0.012041199826559249</v>
      </c>
      <c r="D1122" s="84" t="s">
        <v>3359</v>
      </c>
      <c r="E1122" s="84" t="b">
        <v>0</v>
      </c>
      <c r="F1122" s="84" t="b">
        <v>0</v>
      </c>
      <c r="G1122" s="84" t="b">
        <v>0</v>
      </c>
    </row>
    <row r="1123" spans="1:7" ht="15">
      <c r="A1123" s="84" t="s">
        <v>4331</v>
      </c>
      <c r="B1123" s="84">
        <v>3</v>
      </c>
      <c r="C1123" s="123">
        <v>0.012041199826559249</v>
      </c>
      <c r="D1123" s="84" t="s">
        <v>3359</v>
      </c>
      <c r="E1123" s="84" t="b">
        <v>0</v>
      </c>
      <c r="F1123" s="84" t="b">
        <v>0</v>
      </c>
      <c r="G1123" s="84" t="b">
        <v>0</v>
      </c>
    </row>
    <row r="1124" spans="1:7" ht="15">
      <c r="A1124" s="84" t="s">
        <v>4162</v>
      </c>
      <c r="B1124" s="84">
        <v>3</v>
      </c>
      <c r="C1124" s="123">
        <v>0.012041199826559249</v>
      </c>
      <c r="D1124" s="84" t="s">
        <v>3359</v>
      </c>
      <c r="E1124" s="84" t="b">
        <v>0</v>
      </c>
      <c r="F1124" s="84" t="b">
        <v>0</v>
      </c>
      <c r="G1124" s="84" t="b">
        <v>0</v>
      </c>
    </row>
    <row r="1125" spans="1:7" ht="15">
      <c r="A1125" s="84" t="s">
        <v>4332</v>
      </c>
      <c r="B1125" s="84">
        <v>3</v>
      </c>
      <c r="C1125" s="123">
        <v>0.012041199826559249</v>
      </c>
      <c r="D1125" s="84" t="s">
        <v>3359</v>
      </c>
      <c r="E1125" s="84" t="b">
        <v>0</v>
      </c>
      <c r="F1125" s="84" t="b">
        <v>0</v>
      </c>
      <c r="G1125" s="84" t="b">
        <v>0</v>
      </c>
    </row>
    <row r="1126" spans="1:7" ht="15">
      <c r="A1126" s="84" t="s">
        <v>358</v>
      </c>
      <c r="B1126" s="84">
        <v>2</v>
      </c>
      <c r="C1126" s="123">
        <v>0.010375350005115249</v>
      </c>
      <c r="D1126" s="84" t="s">
        <v>3359</v>
      </c>
      <c r="E1126" s="84" t="b">
        <v>0</v>
      </c>
      <c r="F1126" s="84" t="b">
        <v>0</v>
      </c>
      <c r="G1126" s="84" t="b">
        <v>0</v>
      </c>
    </row>
    <row r="1127" spans="1:7" ht="15">
      <c r="A1127" s="84" t="s">
        <v>4462</v>
      </c>
      <c r="B1127" s="84">
        <v>2</v>
      </c>
      <c r="C1127" s="123">
        <v>0.010375350005115249</v>
      </c>
      <c r="D1127" s="84" t="s">
        <v>3359</v>
      </c>
      <c r="E1127" s="84" t="b">
        <v>0</v>
      </c>
      <c r="F1127" s="84" t="b">
        <v>0</v>
      </c>
      <c r="G1127" s="84" t="b">
        <v>0</v>
      </c>
    </row>
    <row r="1128" spans="1:7" ht="15">
      <c r="A1128" s="84" t="s">
        <v>4463</v>
      </c>
      <c r="B1128" s="84">
        <v>2</v>
      </c>
      <c r="C1128" s="123">
        <v>0.010375350005115249</v>
      </c>
      <c r="D1128" s="84" t="s">
        <v>3359</v>
      </c>
      <c r="E1128" s="84" t="b">
        <v>0</v>
      </c>
      <c r="F1128" s="84" t="b">
        <v>0</v>
      </c>
      <c r="G1128" s="84" t="b">
        <v>0</v>
      </c>
    </row>
    <row r="1129" spans="1:7" ht="15">
      <c r="A1129" s="84" t="s">
        <v>4464</v>
      </c>
      <c r="B1129" s="84">
        <v>2</v>
      </c>
      <c r="C1129" s="123">
        <v>0.010375350005115249</v>
      </c>
      <c r="D1129" s="84" t="s">
        <v>3359</v>
      </c>
      <c r="E1129" s="84" t="b">
        <v>0</v>
      </c>
      <c r="F1129" s="84" t="b">
        <v>0</v>
      </c>
      <c r="G1129" s="84" t="b">
        <v>0</v>
      </c>
    </row>
    <row r="1130" spans="1:7" ht="15">
      <c r="A1130" s="84" t="s">
        <v>4465</v>
      </c>
      <c r="B1130" s="84">
        <v>2</v>
      </c>
      <c r="C1130" s="123">
        <v>0.010375350005115249</v>
      </c>
      <c r="D1130" s="84" t="s">
        <v>3359</v>
      </c>
      <c r="E1130" s="84" t="b">
        <v>0</v>
      </c>
      <c r="F1130" s="84" t="b">
        <v>0</v>
      </c>
      <c r="G1130" s="84" t="b">
        <v>0</v>
      </c>
    </row>
    <row r="1131" spans="1:7" ht="15">
      <c r="A1131" s="84" t="s">
        <v>4466</v>
      </c>
      <c r="B1131" s="84">
        <v>2</v>
      </c>
      <c r="C1131" s="123">
        <v>0.010375350005115249</v>
      </c>
      <c r="D1131" s="84" t="s">
        <v>3359</v>
      </c>
      <c r="E1131" s="84" t="b">
        <v>0</v>
      </c>
      <c r="F1131" s="84" t="b">
        <v>0</v>
      </c>
      <c r="G1131" s="84" t="b">
        <v>0</v>
      </c>
    </row>
    <row r="1132" spans="1:7" ht="15">
      <c r="A1132" s="84" t="s">
        <v>4139</v>
      </c>
      <c r="B1132" s="84">
        <v>2</v>
      </c>
      <c r="C1132" s="123">
        <v>0.010375350005115249</v>
      </c>
      <c r="D1132" s="84" t="s">
        <v>3359</v>
      </c>
      <c r="E1132" s="84" t="b">
        <v>0</v>
      </c>
      <c r="F1132" s="84" t="b">
        <v>0</v>
      </c>
      <c r="G1132" s="84" t="b">
        <v>0</v>
      </c>
    </row>
    <row r="1133" spans="1:7" ht="15">
      <c r="A1133" s="84" t="s">
        <v>4231</v>
      </c>
      <c r="B1133" s="84">
        <v>2</v>
      </c>
      <c r="C1133" s="123">
        <v>0.010375350005115249</v>
      </c>
      <c r="D1133" s="84" t="s">
        <v>3359</v>
      </c>
      <c r="E1133" s="84" t="b">
        <v>0</v>
      </c>
      <c r="F1133" s="84" t="b">
        <v>0</v>
      </c>
      <c r="G1133" s="84" t="b">
        <v>0</v>
      </c>
    </row>
    <row r="1134" spans="1:7" ht="15">
      <c r="A1134" s="84" t="s">
        <v>4467</v>
      </c>
      <c r="B1134" s="84">
        <v>2</v>
      </c>
      <c r="C1134" s="123">
        <v>0.010375350005115249</v>
      </c>
      <c r="D1134" s="84" t="s">
        <v>3359</v>
      </c>
      <c r="E1134" s="84" t="b">
        <v>0</v>
      </c>
      <c r="F1134" s="84" t="b">
        <v>1</v>
      </c>
      <c r="G1134" s="84" t="b">
        <v>0</v>
      </c>
    </row>
    <row r="1135" spans="1:7" ht="15">
      <c r="A1135" s="84" t="s">
        <v>4468</v>
      </c>
      <c r="B1135" s="84">
        <v>2</v>
      </c>
      <c r="C1135" s="123">
        <v>0.010375350005115249</v>
      </c>
      <c r="D1135" s="84" t="s">
        <v>3359</v>
      </c>
      <c r="E1135" s="84" t="b">
        <v>0</v>
      </c>
      <c r="F1135" s="84" t="b">
        <v>0</v>
      </c>
      <c r="G1135" s="84" t="b">
        <v>0</v>
      </c>
    </row>
    <row r="1136" spans="1:7" ht="15">
      <c r="A1136" s="84" t="s">
        <v>429</v>
      </c>
      <c r="B1136" s="84">
        <v>2</v>
      </c>
      <c r="C1136" s="123">
        <v>0.010375350005115249</v>
      </c>
      <c r="D1136" s="84" t="s">
        <v>3359</v>
      </c>
      <c r="E1136" s="84" t="b">
        <v>0</v>
      </c>
      <c r="F1136" s="84" t="b">
        <v>0</v>
      </c>
      <c r="G1136" s="84" t="b">
        <v>0</v>
      </c>
    </row>
    <row r="1137" spans="1:7" ht="15">
      <c r="A1137" s="84" t="s">
        <v>4469</v>
      </c>
      <c r="B1137" s="84">
        <v>2</v>
      </c>
      <c r="C1137" s="123">
        <v>0.010375350005115249</v>
      </c>
      <c r="D1137" s="84" t="s">
        <v>3359</v>
      </c>
      <c r="E1137" s="84" t="b">
        <v>0</v>
      </c>
      <c r="F1137" s="84" t="b">
        <v>0</v>
      </c>
      <c r="G1137" s="84" t="b">
        <v>0</v>
      </c>
    </row>
    <row r="1138" spans="1:7" ht="15">
      <c r="A1138" s="84" t="s">
        <v>4470</v>
      </c>
      <c r="B1138" s="84">
        <v>2</v>
      </c>
      <c r="C1138" s="123">
        <v>0.010375350005115249</v>
      </c>
      <c r="D1138" s="84" t="s">
        <v>3359</v>
      </c>
      <c r="E1138" s="84" t="b">
        <v>0</v>
      </c>
      <c r="F1138" s="84" t="b">
        <v>1</v>
      </c>
      <c r="G1138" s="84" t="b">
        <v>0</v>
      </c>
    </row>
    <row r="1139" spans="1:7" ht="15">
      <c r="A1139" s="84" t="s">
        <v>4489</v>
      </c>
      <c r="B1139" s="84">
        <v>2</v>
      </c>
      <c r="C1139" s="123">
        <v>0.010375350005115249</v>
      </c>
      <c r="D1139" s="84" t="s">
        <v>3359</v>
      </c>
      <c r="E1139" s="84" t="b">
        <v>0</v>
      </c>
      <c r="F1139" s="84" t="b">
        <v>0</v>
      </c>
      <c r="G1139" s="84" t="b">
        <v>0</v>
      </c>
    </row>
    <row r="1140" spans="1:7" ht="15">
      <c r="A1140" s="84" t="s">
        <v>3502</v>
      </c>
      <c r="B1140" s="84">
        <v>8</v>
      </c>
      <c r="C1140" s="123">
        <v>0</v>
      </c>
      <c r="D1140" s="84" t="s">
        <v>3360</v>
      </c>
      <c r="E1140" s="84" t="b">
        <v>0</v>
      </c>
      <c r="F1140" s="84" t="b">
        <v>0</v>
      </c>
      <c r="G1140" s="84" t="b">
        <v>0</v>
      </c>
    </row>
    <row r="1141" spans="1:7" ht="15">
      <c r="A1141" s="84" t="s">
        <v>3576</v>
      </c>
      <c r="B1141" s="84">
        <v>7</v>
      </c>
      <c r="C1141" s="123">
        <v>0</v>
      </c>
      <c r="D1141" s="84" t="s">
        <v>3360</v>
      </c>
      <c r="E1141" s="84" t="b">
        <v>0</v>
      </c>
      <c r="F1141" s="84" t="b">
        <v>0</v>
      </c>
      <c r="G1141" s="84" t="b">
        <v>0</v>
      </c>
    </row>
    <row r="1142" spans="1:7" ht="15">
      <c r="A1142" s="84" t="s">
        <v>3577</v>
      </c>
      <c r="B1142" s="84">
        <v>7</v>
      </c>
      <c r="C1142" s="123">
        <v>0</v>
      </c>
      <c r="D1142" s="84" t="s">
        <v>3360</v>
      </c>
      <c r="E1142" s="84" t="b">
        <v>0</v>
      </c>
      <c r="F1142" s="84" t="b">
        <v>0</v>
      </c>
      <c r="G1142" s="84" t="b">
        <v>0</v>
      </c>
    </row>
    <row r="1143" spans="1:7" ht="15">
      <c r="A1143" s="84" t="s">
        <v>3578</v>
      </c>
      <c r="B1143" s="84">
        <v>7</v>
      </c>
      <c r="C1143" s="123">
        <v>0</v>
      </c>
      <c r="D1143" s="84" t="s">
        <v>3360</v>
      </c>
      <c r="E1143" s="84" t="b">
        <v>0</v>
      </c>
      <c r="F1143" s="84" t="b">
        <v>0</v>
      </c>
      <c r="G1143" s="84" t="b">
        <v>0</v>
      </c>
    </row>
    <row r="1144" spans="1:7" ht="15">
      <c r="A1144" s="84" t="s">
        <v>3579</v>
      </c>
      <c r="B1144" s="84">
        <v>7</v>
      </c>
      <c r="C1144" s="123">
        <v>0</v>
      </c>
      <c r="D1144" s="84" t="s">
        <v>3360</v>
      </c>
      <c r="E1144" s="84" t="b">
        <v>0</v>
      </c>
      <c r="F1144" s="84" t="b">
        <v>0</v>
      </c>
      <c r="G1144" s="84" t="b">
        <v>0</v>
      </c>
    </row>
    <row r="1145" spans="1:7" ht="15">
      <c r="A1145" s="84" t="s">
        <v>3580</v>
      </c>
      <c r="B1145" s="84">
        <v>7</v>
      </c>
      <c r="C1145" s="123">
        <v>0</v>
      </c>
      <c r="D1145" s="84" t="s">
        <v>3360</v>
      </c>
      <c r="E1145" s="84" t="b">
        <v>0</v>
      </c>
      <c r="F1145" s="84" t="b">
        <v>0</v>
      </c>
      <c r="G1145" s="84" t="b">
        <v>0</v>
      </c>
    </row>
    <row r="1146" spans="1:7" ht="15">
      <c r="A1146" s="84" t="s">
        <v>3581</v>
      </c>
      <c r="B1146" s="84">
        <v>7</v>
      </c>
      <c r="C1146" s="123">
        <v>0</v>
      </c>
      <c r="D1146" s="84" t="s">
        <v>3360</v>
      </c>
      <c r="E1146" s="84" t="b">
        <v>0</v>
      </c>
      <c r="F1146" s="84" t="b">
        <v>0</v>
      </c>
      <c r="G1146" s="84" t="b">
        <v>0</v>
      </c>
    </row>
    <row r="1147" spans="1:7" ht="15">
      <c r="A1147" s="84" t="s">
        <v>3582</v>
      </c>
      <c r="B1147" s="84">
        <v>7</v>
      </c>
      <c r="C1147" s="123">
        <v>0</v>
      </c>
      <c r="D1147" s="84" t="s">
        <v>3360</v>
      </c>
      <c r="E1147" s="84" t="b">
        <v>0</v>
      </c>
      <c r="F1147" s="84" t="b">
        <v>0</v>
      </c>
      <c r="G1147" s="84" t="b">
        <v>0</v>
      </c>
    </row>
    <row r="1148" spans="1:7" ht="15">
      <c r="A1148" s="84" t="s">
        <v>3583</v>
      </c>
      <c r="B1148" s="84">
        <v>7</v>
      </c>
      <c r="C1148" s="123">
        <v>0</v>
      </c>
      <c r="D1148" s="84" t="s">
        <v>3360</v>
      </c>
      <c r="E1148" s="84" t="b">
        <v>0</v>
      </c>
      <c r="F1148" s="84" t="b">
        <v>0</v>
      </c>
      <c r="G1148" s="84" t="b">
        <v>0</v>
      </c>
    </row>
    <row r="1149" spans="1:7" ht="15">
      <c r="A1149" s="84" t="s">
        <v>3584</v>
      </c>
      <c r="B1149" s="84">
        <v>7</v>
      </c>
      <c r="C1149" s="123">
        <v>0</v>
      </c>
      <c r="D1149" s="84" t="s">
        <v>3360</v>
      </c>
      <c r="E1149" s="84" t="b">
        <v>0</v>
      </c>
      <c r="F1149" s="84" t="b">
        <v>0</v>
      </c>
      <c r="G1149" s="84" t="b">
        <v>0</v>
      </c>
    </row>
    <row r="1150" spans="1:7" ht="15">
      <c r="A1150" s="84" t="s">
        <v>4149</v>
      </c>
      <c r="B1150" s="84">
        <v>7</v>
      </c>
      <c r="C1150" s="123">
        <v>0</v>
      </c>
      <c r="D1150" s="84" t="s">
        <v>3360</v>
      </c>
      <c r="E1150" s="84" t="b">
        <v>0</v>
      </c>
      <c r="F1150" s="84" t="b">
        <v>0</v>
      </c>
      <c r="G1150" s="84" t="b">
        <v>0</v>
      </c>
    </row>
    <row r="1151" spans="1:7" ht="15">
      <c r="A1151" s="84" t="s">
        <v>4150</v>
      </c>
      <c r="B1151" s="84">
        <v>7</v>
      </c>
      <c r="C1151" s="123">
        <v>0</v>
      </c>
      <c r="D1151" s="84" t="s">
        <v>3360</v>
      </c>
      <c r="E1151" s="84" t="b">
        <v>0</v>
      </c>
      <c r="F1151" s="84" t="b">
        <v>0</v>
      </c>
      <c r="G1151" s="84" t="b">
        <v>0</v>
      </c>
    </row>
    <row r="1152" spans="1:7" ht="15">
      <c r="A1152" s="84" t="s">
        <v>4151</v>
      </c>
      <c r="B1152" s="84">
        <v>7</v>
      </c>
      <c r="C1152" s="123">
        <v>0</v>
      </c>
      <c r="D1152" s="84" t="s">
        <v>3360</v>
      </c>
      <c r="E1152" s="84" t="b">
        <v>0</v>
      </c>
      <c r="F1152" s="84" t="b">
        <v>0</v>
      </c>
      <c r="G1152" s="84" t="b">
        <v>0</v>
      </c>
    </row>
    <row r="1153" spans="1:7" ht="15">
      <c r="A1153" s="84" t="s">
        <v>4123</v>
      </c>
      <c r="B1153" s="84">
        <v>7</v>
      </c>
      <c r="C1153" s="123">
        <v>0</v>
      </c>
      <c r="D1153" s="84" t="s">
        <v>3360</v>
      </c>
      <c r="E1153" s="84" t="b">
        <v>0</v>
      </c>
      <c r="F1153" s="84" t="b">
        <v>0</v>
      </c>
      <c r="G1153" s="84" t="b">
        <v>0</v>
      </c>
    </row>
    <row r="1154" spans="1:7" ht="15">
      <c r="A1154" s="84" t="s">
        <v>4152</v>
      </c>
      <c r="B1154" s="84">
        <v>7</v>
      </c>
      <c r="C1154" s="123">
        <v>0</v>
      </c>
      <c r="D1154" s="84" t="s">
        <v>3360</v>
      </c>
      <c r="E1154" s="84" t="b">
        <v>0</v>
      </c>
      <c r="F1154" s="84" t="b">
        <v>0</v>
      </c>
      <c r="G1154" s="84" t="b">
        <v>0</v>
      </c>
    </row>
    <row r="1155" spans="1:7" ht="15">
      <c r="A1155" s="84" t="s">
        <v>281</v>
      </c>
      <c r="B1155" s="84">
        <v>6</v>
      </c>
      <c r="C1155" s="123">
        <v>0.0031381307639349945</v>
      </c>
      <c r="D1155" s="84" t="s">
        <v>3360</v>
      </c>
      <c r="E1155" s="84" t="b">
        <v>0</v>
      </c>
      <c r="F1155" s="84" t="b">
        <v>0</v>
      </c>
      <c r="G1155" s="84" t="b">
        <v>0</v>
      </c>
    </row>
    <row r="1156" spans="1:7" ht="15">
      <c r="A1156" s="84" t="s">
        <v>4161</v>
      </c>
      <c r="B1156" s="84">
        <v>6</v>
      </c>
      <c r="C1156" s="123">
        <v>0.0031381307639349945</v>
      </c>
      <c r="D1156" s="84" t="s">
        <v>3360</v>
      </c>
      <c r="E1156" s="84" t="b">
        <v>0</v>
      </c>
      <c r="F1156" s="84" t="b">
        <v>0</v>
      </c>
      <c r="G1156" s="84" t="b">
        <v>0</v>
      </c>
    </row>
    <row r="1157" spans="1:7" ht="15">
      <c r="A1157" s="84" t="s">
        <v>3458</v>
      </c>
      <c r="B1157" s="84">
        <v>3</v>
      </c>
      <c r="C1157" s="123">
        <v>0</v>
      </c>
      <c r="D1157" s="84" t="s">
        <v>3362</v>
      </c>
      <c r="E1157" s="84" t="b">
        <v>0</v>
      </c>
      <c r="F1157" s="84" t="b">
        <v>0</v>
      </c>
      <c r="G1157" s="84" t="b">
        <v>0</v>
      </c>
    </row>
    <row r="1158" spans="1:7" ht="15">
      <c r="A1158" s="84" t="s">
        <v>4595</v>
      </c>
      <c r="B1158" s="84">
        <v>2</v>
      </c>
      <c r="C1158" s="123">
        <v>0</v>
      </c>
      <c r="D1158" s="84" t="s">
        <v>3362</v>
      </c>
      <c r="E1158" s="84" t="b">
        <v>0</v>
      </c>
      <c r="F1158" s="84" t="b">
        <v>0</v>
      </c>
      <c r="G1158" s="84" t="b">
        <v>0</v>
      </c>
    </row>
    <row r="1159" spans="1:7" ht="15">
      <c r="A1159" s="84" t="s">
        <v>4234</v>
      </c>
      <c r="B1159" s="84">
        <v>2</v>
      </c>
      <c r="C1159" s="123">
        <v>0</v>
      </c>
      <c r="D1159" s="84" t="s">
        <v>3362</v>
      </c>
      <c r="E1159" s="84" t="b">
        <v>0</v>
      </c>
      <c r="F1159" s="84" t="b">
        <v>0</v>
      </c>
      <c r="G1159" s="84" t="b">
        <v>0</v>
      </c>
    </row>
    <row r="1160" spans="1:7" ht="15">
      <c r="A1160" s="84" t="s">
        <v>4596</v>
      </c>
      <c r="B1160" s="84">
        <v>2</v>
      </c>
      <c r="C1160" s="123">
        <v>0</v>
      </c>
      <c r="D1160" s="84" t="s">
        <v>3362</v>
      </c>
      <c r="E1160" s="84" t="b">
        <v>0</v>
      </c>
      <c r="F1160" s="84" t="b">
        <v>0</v>
      </c>
      <c r="G1160" s="84" t="b">
        <v>0</v>
      </c>
    </row>
    <row r="1161" spans="1:7" ht="15">
      <c r="A1161" s="84" t="s">
        <v>4597</v>
      </c>
      <c r="B1161" s="84">
        <v>2</v>
      </c>
      <c r="C1161" s="123">
        <v>0</v>
      </c>
      <c r="D1161" s="84" t="s">
        <v>3362</v>
      </c>
      <c r="E1161" s="84" t="b">
        <v>1</v>
      </c>
      <c r="F1161" s="84" t="b">
        <v>0</v>
      </c>
      <c r="G1161" s="84" t="b">
        <v>0</v>
      </c>
    </row>
    <row r="1162" spans="1:7" ht="15">
      <c r="A1162" s="84" t="s">
        <v>4598</v>
      </c>
      <c r="B1162" s="84">
        <v>2</v>
      </c>
      <c r="C1162" s="123">
        <v>0</v>
      </c>
      <c r="D1162" s="84" t="s">
        <v>3362</v>
      </c>
      <c r="E1162" s="84" t="b">
        <v>0</v>
      </c>
      <c r="F1162" s="84" t="b">
        <v>0</v>
      </c>
      <c r="G1162" s="84" t="b">
        <v>0</v>
      </c>
    </row>
    <row r="1163" spans="1:7" ht="15">
      <c r="A1163" s="84" t="s">
        <v>4599</v>
      </c>
      <c r="B1163" s="84">
        <v>2</v>
      </c>
      <c r="C1163" s="123">
        <v>0</v>
      </c>
      <c r="D1163" s="84" t="s">
        <v>3362</v>
      </c>
      <c r="E1163" s="84" t="b">
        <v>0</v>
      </c>
      <c r="F1163" s="84" t="b">
        <v>0</v>
      </c>
      <c r="G1163" s="84" t="b">
        <v>0</v>
      </c>
    </row>
    <row r="1164" spans="1:7" ht="15">
      <c r="A1164" s="84" t="s">
        <v>738</v>
      </c>
      <c r="B1164" s="84">
        <v>2</v>
      </c>
      <c r="C1164" s="123">
        <v>0</v>
      </c>
      <c r="D1164" s="84" t="s">
        <v>3362</v>
      </c>
      <c r="E1164" s="84" t="b">
        <v>0</v>
      </c>
      <c r="F1164" s="84" t="b">
        <v>0</v>
      </c>
      <c r="G1164" s="84" t="b">
        <v>0</v>
      </c>
    </row>
    <row r="1165" spans="1:7" ht="15">
      <c r="A1165" s="84" t="s">
        <v>424</v>
      </c>
      <c r="B1165" s="84">
        <v>2</v>
      </c>
      <c r="C1165" s="123">
        <v>0</v>
      </c>
      <c r="D1165" s="84" t="s">
        <v>3362</v>
      </c>
      <c r="E1165" s="84" t="b">
        <v>0</v>
      </c>
      <c r="F1165" s="84" t="b">
        <v>0</v>
      </c>
      <c r="G1165" s="84" t="b">
        <v>0</v>
      </c>
    </row>
    <row r="1166" spans="1:7" ht="15">
      <c r="A1166" s="84" t="s">
        <v>4228</v>
      </c>
      <c r="B1166" s="84">
        <v>2</v>
      </c>
      <c r="C1166" s="123">
        <v>0</v>
      </c>
      <c r="D1166" s="84" t="s">
        <v>3362</v>
      </c>
      <c r="E1166" s="84" t="b">
        <v>0</v>
      </c>
      <c r="F1166" s="84" t="b">
        <v>0</v>
      </c>
      <c r="G1166" s="84" t="b">
        <v>0</v>
      </c>
    </row>
    <row r="1167" spans="1:7" ht="15">
      <c r="A1167" s="84" t="s">
        <v>4600</v>
      </c>
      <c r="B1167" s="84">
        <v>2</v>
      </c>
      <c r="C1167" s="123">
        <v>0</v>
      </c>
      <c r="D1167" s="84" t="s">
        <v>3362</v>
      </c>
      <c r="E1167" s="84" t="b">
        <v>0</v>
      </c>
      <c r="F1167" s="84" t="b">
        <v>0</v>
      </c>
      <c r="G1167" s="84" t="b">
        <v>0</v>
      </c>
    </row>
    <row r="1168" spans="1:7" ht="15">
      <c r="A1168" s="84" t="s">
        <v>4601</v>
      </c>
      <c r="B1168" s="84">
        <v>2</v>
      </c>
      <c r="C1168" s="123">
        <v>0</v>
      </c>
      <c r="D1168" s="84" t="s">
        <v>3362</v>
      </c>
      <c r="E1168" s="84" t="b">
        <v>0</v>
      </c>
      <c r="F1168" s="84" t="b">
        <v>0</v>
      </c>
      <c r="G1168" s="84" t="b">
        <v>0</v>
      </c>
    </row>
    <row r="1169" spans="1:7" ht="15">
      <c r="A1169" s="84" t="s">
        <v>4104</v>
      </c>
      <c r="B1169" s="84">
        <v>2</v>
      </c>
      <c r="C1169" s="123">
        <v>0</v>
      </c>
      <c r="D1169" s="84" t="s">
        <v>3363</v>
      </c>
      <c r="E1169" s="84" t="b">
        <v>0</v>
      </c>
      <c r="F1169" s="84" t="b">
        <v>0</v>
      </c>
      <c r="G1169" s="84" t="b">
        <v>0</v>
      </c>
    </row>
    <row r="1170" spans="1:7" ht="15">
      <c r="A1170" s="84" t="s">
        <v>4376</v>
      </c>
      <c r="B1170" s="84">
        <v>2</v>
      </c>
      <c r="C1170" s="123">
        <v>0</v>
      </c>
      <c r="D1170" s="84" t="s">
        <v>3363</v>
      </c>
      <c r="E1170" s="84" t="b">
        <v>0</v>
      </c>
      <c r="F1170" s="84" t="b">
        <v>0</v>
      </c>
      <c r="G1170" s="84" t="b">
        <v>0</v>
      </c>
    </row>
    <row r="1171" spans="1:7" ht="15">
      <c r="A1171" s="84" t="s">
        <v>4377</v>
      </c>
      <c r="B1171" s="84">
        <v>2</v>
      </c>
      <c r="C1171" s="123">
        <v>0</v>
      </c>
      <c r="D1171" s="84" t="s">
        <v>3363</v>
      </c>
      <c r="E1171" s="84" t="b">
        <v>0</v>
      </c>
      <c r="F1171" s="84" t="b">
        <v>1</v>
      </c>
      <c r="G1171" s="84" t="b">
        <v>0</v>
      </c>
    </row>
    <row r="1172" spans="1:7" ht="15">
      <c r="A1172" s="84" t="s">
        <v>4378</v>
      </c>
      <c r="B1172" s="84">
        <v>2</v>
      </c>
      <c r="C1172" s="123">
        <v>0</v>
      </c>
      <c r="D1172" s="84" t="s">
        <v>3363</v>
      </c>
      <c r="E1172" s="84" t="b">
        <v>0</v>
      </c>
      <c r="F1172" s="84" t="b">
        <v>0</v>
      </c>
      <c r="G1172" s="84" t="b">
        <v>0</v>
      </c>
    </row>
    <row r="1173" spans="1:7" ht="15">
      <c r="A1173" s="84" t="s">
        <v>4207</v>
      </c>
      <c r="B1173" s="84">
        <v>2</v>
      </c>
      <c r="C1173" s="123">
        <v>0</v>
      </c>
      <c r="D1173" s="84" t="s">
        <v>3363</v>
      </c>
      <c r="E1173" s="84" t="b">
        <v>0</v>
      </c>
      <c r="F1173" s="84" t="b">
        <v>0</v>
      </c>
      <c r="G1173" s="84" t="b">
        <v>0</v>
      </c>
    </row>
    <row r="1174" spans="1:7" ht="15">
      <c r="A1174" s="84" t="s">
        <v>4379</v>
      </c>
      <c r="B1174" s="84">
        <v>2</v>
      </c>
      <c r="C1174" s="123">
        <v>0</v>
      </c>
      <c r="D1174" s="84" t="s">
        <v>3363</v>
      </c>
      <c r="E1174" s="84" t="b">
        <v>0</v>
      </c>
      <c r="F1174" s="84" t="b">
        <v>0</v>
      </c>
      <c r="G1174" s="84" t="b">
        <v>0</v>
      </c>
    </row>
    <row r="1175" spans="1:7" ht="15">
      <c r="A1175" s="84" t="s">
        <v>4380</v>
      </c>
      <c r="B1175" s="84">
        <v>2</v>
      </c>
      <c r="C1175" s="123">
        <v>0</v>
      </c>
      <c r="D1175" s="84" t="s">
        <v>3363</v>
      </c>
      <c r="E1175" s="84" t="b">
        <v>0</v>
      </c>
      <c r="F1175" s="84" t="b">
        <v>1</v>
      </c>
      <c r="G1175" s="84" t="b">
        <v>0</v>
      </c>
    </row>
    <row r="1176" spans="1:7" ht="15">
      <c r="A1176" s="84" t="s">
        <v>4381</v>
      </c>
      <c r="B1176" s="84">
        <v>2</v>
      </c>
      <c r="C1176" s="123">
        <v>0</v>
      </c>
      <c r="D1176" s="84" t="s">
        <v>3363</v>
      </c>
      <c r="E1176" s="84" t="b">
        <v>0</v>
      </c>
      <c r="F1176" s="84" t="b">
        <v>0</v>
      </c>
      <c r="G1176" s="84" t="b">
        <v>0</v>
      </c>
    </row>
    <row r="1177" spans="1:7" ht="15">
      <c r="A1177" s="84" t="s">
        <v>3471</v>
      </c>
      <c r="B1177" s="84">
        <v>2</v>
      </c>
      <c r="C1177" s="123">
        <v>0</v>
      </c>
      <c r="D1177" s="84" t="s">
        <v>3363</v>
      </c>
      <c r="E1177" s="84" t="b">
        <v>1</v>
      </c>
      <c r="F1177" s="84" t="b">
        <v>0</v>
      </c>
      <c r="G1177" s="84" t="b">
        <v>0</v>
      </c>
    </row>
    <row r="1178" spans="1:7" ht="15">
      <c r="A1178" s="84" t="s">
        <v>4382</v>
      </c>
      <c r="B1178" s="84">
        <v>2</v>
      </c>
      <c r="C1178" s="123">
        <v>0</v>
      </c>
      <c r="D1178" s="84" t="s">
        <v>3363</v>
      </c>
      <c r="E1178" s="84" t="b">
        <v>0</v>
      </c>
      <c r="F1178" s="84" t="b">
        <v>0</v>
      </c>
      <c r="G1178" s="84" t="b">
        <v>0</v>
      </c>
    </row>
    <row r="1179" spans="1:7" ht="15">
      <c r="A1179" s="84" t="s">
        <v>4208</v>
      </c>
      <c r="B1179" s="84">
        <v>2</v>
      </c>
      <c r="C1179" s="123">
        <v>0</v>
      </c>
      <c r="D1179" s="84" t="s">
        <v>3363</v>
      </c>
      <c r="E1179" s="84" t="b">
        <v>0</v>
      </c>
      <c r="F1179" s="84" t="b">
        <v>0</v>
      </c>
      <c r="G1179" s="84" t="b">
        <v>0</v>
      </c>
    </row>
    <row r="1180" spans="1:7" ht="15">
      <c r="A1180" s="84" t="s">
        <v>4126</v>
      </c>
      <c r="B1180" s="84">
        <v>10</v>
      </c>
      <c r="C1180" s="123">
        <v>0</v>
      </c>
      <c r="D1180" s="84" t="s">
        <v>3364</v>
      </c>
      <c r="E1180" s="84" t="b">
        <v>0</v>
      </c>
      <c r="F1180" s="84" t="b">
        <v>0</v>
      </c>
      <c r="G1180" s="84" t="b">
        <v>0</v>
      </c>
    </row>
    <row r="1181" spans="1:7" ht="15">
      <c r="A1181" s="84" t="s">
        <v>3584</v>
      </c>
      <c r="B1181" s="84">
        <v>5</v>
      </c>
      <c r="C1181" s="123">
        <v>0</v>
      </c>
      <c r="D1181" s="84" t="s">
        <v>3364</v>
      </c>
      <c r="E1181" s="84" t="b">
        <v>0</v>
      </c>
      <c r="F1181" s="84" t="b">
        <v>0</v>
      </c>
      <c r="G1181" s="84" t="b">
        <v>0</v>
      </c>
    </row>
    <row r="1182" spans="1:7" ht="15">
      <c r="A1182" s="84" t="s">
        <v>746</v>
      </c>
      <c r="B1182" s="84">
        <v>5</v>
      </c>
      <c r="C1182" s="123">
        <v>0</v>
      </c>
      <c r="D1182" s="84" t="s">
        <v>3364</v>
      </c>
      <c r="E1182" s="84" t="b">
        <v>0</v>
      </c>
      <c r="F1182" s="84" t="b">
        <v>0</v>
      </c>
      <c r="G1182" s="84" t="b">
        <v>0</v>
      </c>
    </row>
    <row r="1183" spans="1:7" ht="15">
      <c r="A1183" s="84" t="s">
        <v>4191</v>
      </c>
      <c r="B1183" s="84">
        <v>5</v>
      </c>
      <c r="C1183" s="123">
        <v>0</v>
      </c>
      <c r="D1183" s="84" t="s">
        <v>3364</v>
      </c>
      <c r="E1183" s="84" t="b">
        <v>0</v>
      </c>
      <c r="F1183" s="84" t="b">
        <v>0</v>
      </c>
      <c r="G1183" s="84" t="b">
        <v>0</v>
      </c>
    </row>
    <row r="1184" spans="1:7" ht="15">
      <c r="A1184" s="84" t="s">
        <v>4142</v>
      </c>
      <c r="B1184" s="84">
        <v>5</v>
      </c>
      <c r="C1184" s="123">
        <v>0</v>
      </c>
      <c r="D1184" s="84" t="s">
        <v>3364</v>
      </c>
      <c r="E1184" s="84" t="b">
        <v>0</v>
      </c>
      <c r="F1184" s="84" t="b">
        <v>0</v>
      </c>
      <c r="G1184" s="84" t="b">
        <v>0</v>
      </c>
    </row>
    <row r="1185" spans="1:7" ht="15">
      <c r="A1185" s="84" t="s">
        <v>4192</v>
      </c>
      <c r="B1185" s="84">
        <v>5</v>
      </c>
      <c r="C1185" s="123">
        <v>0</v>
      </c>
      <c r="D1185" s="84" t="s">
        <v>3364</v>
      </c>
      <c r="E1185" s="84" t="b">
        <v>0</v>
      </c>
      <c r="F1185" s="84" t="b">
        <v>0</v>
      </c>
      <c r="G1185" s="84" t="b">
        <v>0</v>
      </c>
    </row>
    <row r="1186" spans="1:7" ht="15">
      <c r="A1186" s="84" t="s">
        <v>4193</v>
      </c>
      <c r="B1186" s="84">
        <v>5</v>
      </c>
      <c r="C1186" s="123">
        <v>0</v>
      </c>
      <c r="D1186" s="84" t="s">
        <v>3364</v>
      </c>
      <c r="E1186" s="84" t="b">
        <v>0</v>
      </c>
      <c r="F1186" s="84" t="b">
        <v>0</v>
      </c>
      <c r="G1186" s="84" t="b">
        <v>0</v>
      </c>
    </row>
    <row r="1187" spans="1:7" ht="15">
      <c r="A1187" s="84" t="s">
        <v>4194</v>
      </c>
      <c r="B1187" s="84">
        <v>5</v>
      </c>
      <c r="C1187" s="123">
        <v>0</v>
      </c>
      <c r="D1187" s="84" t="s">
        <v>3364</v>
      </c>
      <c r="E1187" s="84" t="b">
        <v>0</v>
      </c>
      <c r="F1187" s="84" t="b">
        <v>0</v>
      </c>
      <c r="G1187" s="84" t="b">
        <v>0</v>
      </c>
    </row>
    <row r="1188" spans="1:7" ht="15">
      <c r="A1188" s="84" t="s">
        <v>4195</v>
      </c>
      <c r="B1188" s="84">
        <v>5</v>
      </c>
      <c r="C1188" s="123">
        <v>0</v>
      </c>
      <c r="D1188" s="84" t="s">
        <v>3364</v>
      </c>
      <c r="E1188" s="84" t="b">
        <v>0</v>
      </c>
      <c r="F1188" s="84" t="b">
        <v>0</v>
      </c>
      <c r="G1188" s="84" t="b">
        <v>0</v>
      </c>
    </row>
    <row r="1189" spans="1:7" ht="15">
      <c r="A1189" s="84" t="s">
        <v>4153</v>
      </c>
      <c r="B1189" s="84">
        <v>5</v>
      </c>
      <c r="C1189" s="123">
        <v>0</v>
      </c>
      <c r="D1189" s="84" t="s">
        <v>3364</v>
      </c>
      <c r="E1189" s="84" t="b">
        <v>0</v>
      </c>
      <c r="F1189" s="84" t="b">
        <v>0</v>
      </c>
      <c r="G1189" s="84" t="b">
        <v>0</v>
      </c>
    </row>
    <row r="1190" spans="1:7" ht="15">
      <c r="A1190" s="84" t="s">
        <v>4196</v>
      </c>
      <c r="B1190" s="84">
        <v>5</v>
      </c>
      <c r="C1190" s="123">
        <v>0</v>
      </c>
      <c r="D1190" s="84" t="s">
        <v>3364</v>
      </c>
      <c r="E1190" s="84" t="b">
        <v>0</v>
      </c>
      <c r="F1190" s="84" t="b">
        <v>0</v>
      </c>
      <c r="G1190" s="84" t="b">
        <v>0</v>
      </c>
    </row>
    <row r="1191" spans="1:7" ht="15">
      <c r="A1191" s="84" t="s">
        <v>4197</v>
      </c>
      <c r="B1191" s="84">
        <v>5</v>
      </c>
      <c r="C1191" s="123">
        <v>0</v>
      </c>
      <c r="D1191" s="84" t="s">
        <v>3364</v>
      </c>
      <c r="E1191" s="84" t="b">
        <v>0</v>
      </c>
      <c r="F1191" s="84" t="b">
        <v>0</v>
      </c>
      <c r="G1191" s="84" t="b">
        <v>0</v>
      </c>
    </row>
    <row r="1192" spans="1:7" ht="15">
      <c r="A1192" s="84" t="s">
        <v>333</v>
      </c>
      <c r="B1192" s="84">
        <v>4</v>
      </c>
      <c r="C1192" s="123">
        <v>0.0046147625241931625</v>
      </c>
      <c r="D1192" s="84" t="s">
        <v>3364</v>
      </c>
      <c r="E1192" s="84" t="b">
        <v>0</v>
      </c>
      <c r="F1192" s="84" t="b">
        <v>0</v>
      </c>
      <c r="G1192" s="84" t="b">
        <v>0</v>
      </c>
    </row>
    <row r="1193" spans="1:7" ht="15">
      <c r="A1193" s="84" t="s">
        <v>4235</v>
      </c>
      <c r="B1193" s="84">
        <v>4</v>
      </c>
      <c r="C1193" s="123">
        <v>0.0046147625241931625</v>
      </c>
      <c r="D1193" s="84" t="s">
        <v>3364</v>
      </c>
      <c r="E1193" s="84" t="b">
        <v>0</v>
      </c>
      <c r="F1193" s="84" t="b">
        <v>0</v>
      </c>
      <c r="G1193" s="84" t="b">
        <v>0</v>
      </c>
    </row>
    <row r="1194" spans="1:7" ht="15">
      <c r="A1194" s="84" t="s">
        <v>4356</v>
      </c>
      <c r="B1194" s="84">
        <v>3</v>
      </c>
      <c r="C1194" s="123">
        <v>0</v>
      </c>
      <c r="D1194" s="84" t="s">
        <v>3365</v>
      </c>
      <c r="E1194" s="84" t="b">
        <v>0</v>
      </c>
      <c r="F1194" s="84" t="b">
        <v>0</v>
      </c>
      <c r="G1194" s="84" t="b">
        <v>0</v>
      </c>
    </row>
    <row r="1195" spans="1:7" ht="15">
      <c r="A1195" s="84" t="s">
        <v>4123</v>
      </c>
      <c r="B1195" s="84">
        <v>3</v>
      </c>
      <c r="C1195" s="123">
        <v>0</v>
      </c>
      <c r="D1195" s="84" t="s">
        <v>3365</v>
      </c>
      <c r="E1195" s="84" t="b">
        <v>0</v>
      </c>
      <c r="F1195" s="84" t="b">
        <v>0</v>
      </c>
      <c r="G1195" s="84" t="b">
        <v>0</v>
      </c>
    </row>
    <row r="1196" spans="1:7" ht="15">
      <c r="A1196" s="84" t="s">
        <v>4357</v>
      </c>
      <c r="B1196" s="84">
        <v>3</v>
      </c>
      <c r="C1196" s="123">
        <v>0</v>
      </c>
      <c r="D1196" s="84" t="s">
        <v>3365</v>
      </c>
      <c r="E1196" s="84" t="b">
        <v>0</v>
      </c>
      <c r="F1196" s="84" t="b">
        <v>0</v>
      </c>
      <c r="G1196" s="84" t="b">
        <v>0</v>
      </c>
    </row>
    <row r="1197" spans="1:7" ht="15">
      <c r="A1197" s="84" t="s">
        <v>4119</v>
      </c>
      <c r="B1197" s="84">
        <v>3</v>
      </c>
      <c r="C1197" s="123">
        <v>0</v>
      </c>
      <c r="D1197" s="84" t="s">
        <v>3365</v>
      </c>
      <c r="E1197" s="84" t="b">
        <v>0</v>
      </c>
      <c r="F1197" s="84" t="b">
        <v>0</v>
      </c>
      <c r="G1197" s="84" t="b">
        <v>0</v>
      </c>
    </row>
    <row r="1198" spans="1:7" ht="15">
      <c r="A1198" s="84" t="s">
        <v>4280</v>
      </c>
      <c r="B1198" s="84">
        <v>3</v>
      </c>
      <c r="C1198" s="123">
        <v>0</v>
      </c>
      <c r="D1198" s="84" t="s">
        <v>3365</v>
      </c>
      <c r="E1198" s="84" t="b">
        <v>0</v>
      </c>
      <c r="F1198" s="84" t="b">
        <v>0</v>
      </c>
      <c r="G1198" s="84" t="b">
        <v>0</v>
      </c>
    </row>
    <row r="1199" spans="1:7" ht="15">
      <c r="A1199" s="84" t="s">
        <v>3480</v>
      </c>
      <c r="B1199" s="84">
        <v>3</v>
      </c>
      <c r="C1199" s="123">
        <v>0</v>
      </c>
      <c r="D1199" s="84" t="s">
        <v>3365</v>
      </c>
      <c r="E1199" s="84" t="b">
        <v>0</v>
      </c>
      <c r="F1199" s="84" t="b">
        <v>0</v>
      </c>
      <c r="G1199" s="84" t="b">
        <v>0</v>
      </c>
    </row>
    <row r="1200" spans="1:7" ht="15">
      <c r="A1200" s="84" t="s">
        <v>438</v>
      </c>
      <c r="B1200" s="84">
        <v>3</v>
      </c>
      <c r="C1200" s="123">
        <v>0</v>
      </c>
      <c r="D1200" s="84" t="s">
        <v>3365</v>
      </c>
      <c r="E1200" s="84" t="b">
        <v>0</v>
      </c>
      <c r="F1200" s="84" t="b">
        <v>0</v>
      </c>
      <c r="G1200" s="84" t="b">
        <v>0</v>
      </c>
    </row>
    <row r="1201" spans="1:7" ht="15">
      <c r="A1201" s="84" t="s">
        <v>4358</v>
      </c>
      <c r="B1201" s="84">
        <v>3</v>
      </c>
      <c r="C1201" s="123">
        <v>0</v>
      </c>
      <c r="D1201" s="84" t="s">
        <v>3365</v>
      </c>
      <c r="E1201" s="84" t="b">
        <v>0</v>
      </c>
      <c r="F1201" s="84" t="b">
        <v>0</v>
      </c>
      <c r="G1201" s="84" t="b">
        <v>0</v>
      </c>
    </row>
    <row r="1202" spans="1:7" ht="15">
      <c r="A1202" s="84" t="s">
        <v>4359</v>
      </c>
      <c r="B1202" s="84">
        <v>3</v>
      </c>
      <c r="C1202" s="123">
        <v>0</v>
      </c>
      <c r="D1202" s="84" t="s">
        <v>3365</v>
      </c>
      <c r="E1202" s="84" t="b">
        <v>0</v>
      </c>
      <c r="F1202" s="84" t="b">
        <v>0</v>
      </c>
      <c r="G1202" s="84" t="b">
        <v>0</v>
      </c>
    </row>
    <row r="1203" spans="1:7" ht="15">
      <c r="A1203" s="84" t="s">
        <v>4360</v>
      </c>
      <c r="B1203" s="84">
        <v>3</v>
      </c>
      <c r="C1203" s="123">
        <v>0</v>
      </c>
      <c r="D1203" s="84" t="s">
        <v>3365</v>
      </c>
      <c r="E1203" s="84" t="b">
        <v>0</v>
      </c>
      <c r="F1203" s="84" t="b">
        <v>0</v>
      </c>
      <c r="G1203" s="84" t="b">
        <v>0</v>
      </c>
    </row>
    <row r="1204" spans="1:7" ht="15">
      <c r="A1204" s="84" t="s">
        <v>4361</v>
      </c>
      <c r="B1204" s="84">
        <v>3</v>
      </c>
      <c r="C1204" s="123">
        <v>0</v>
      </c>
      <c r="D1204" s="84" t="s">
        <v>3365</v>
      </c>
      <c r="E1204" s="84" t="b">
        <v>0</v>
      </c>
      <c r="F1204" s="84" t="b">
        <v>0</v>
      </c>
      <c r="G1204" s="84" t="b">
        <v>0</v>
      </c>
    </row>
    <row r="1205" spans="1:7" ht="15">
      <c r="A1205" s="84" t="s">
        <v>4362</v>
      </c>
      <c r="B1205" s="84">
        <v>3</v>
      </c>
      <c r="C1205" s="123">
        <v>0</v>
      </c>
      <c r="D1205" s="84" t="s">
        <v>3365</v>
      </c>
      <c r="E1205" s="84" t="b">
        <v>0</v>
      </c>
      <c r="F1205" s="84" t="b">
        <v>0</v>
      </c>
      <c r="G1205" s="84" t="b">
        <v>0</v>
      </c>
    </row>
    <row r="1206" spans="1:7" ht="15">
      <c r="A1206" s="84" t="s">
        <v>4363</v>
      </c>
      <c r="B1206" s="84">
        <v>3</v>
      </c>
      <c r="C1206" s="123">
        <v>0</v>
      </c>
      <c r="D1206" s="84" t="s">
        <v>3365</v>
      </c>
      <c r="E1206" s="84" t="b">
        <v>0</v>
      </c>
      <c r="F1206" s="84" t="b">
        <v>0</v>
      </c>
      <c r="G1206" s="84" t="b">
        <v>0</v>
      </c>
    </row>
    <row r="1207" spans="1:7" ht="15">
      <c r="A1207" s="84" t="s">
        <v>4364</v>
      </c>
      <c r="B1207" s="84">
        <v>3</v>
      </c>
      <c r="C1207" s="123">
        <v>0</v>
      </c>
      <c r="D1207" s="84" t="s">
        <v>3365</v>
      </c>
      <c r="E1207" s="84" t="b">
        <v>0</v>
      </c>
      <c r="F1207" s="84" t="b">
        <v>0</v>
      </c>
      <c r="G1207" s="84" t="b">
        <v>0</v>
      </c>
    </row>
    <row r="1208" spans="1:7" ht="15">
      <c r="A1208" s="84" t="s">
        <v>4365</v>
      </c>
      <c r="B1208" s="84">
        <v>3</v>
      </c>
      <c r="C1208" s="123">
        <v>0</v>
      </c>
      <c r="D1208" s="84" t="s">
        <v>3365</v>
      </c>
      <c r="E1208" s="84" t="b">
        <v>0</v>
      </c>
      <c r="F1208" s="84" t="b">
        <v>0</v>
      </c>
      <c r="G1208" s="84" t="b">
        <v>0</v>
      </c>
    </row>
    <row r="1209" spans="1:7" ht="15">
      <c r="A1209" s="84" t="s">
        <v>4366</v>
      </c>
      <c r="B1209" s="84">
        <v>3</v>
      </c>
      <c r="C1209" s="123">
        <v>0</v>
      </c>
      <c r="D1209" s="84" t="s">
        <v>3365</v>
      </c>
      <c r="E1209" s="84" t="b">
        <v>0</v>
      </c>
      <c r="F1209" s="84" t="b">
        <v>0</v>
      </c>
      <c r="G1209" s="84" t="b">
        <v>0</v>
      </c>
    </row>
    <row r="1210" spans="1:7" ht="15">
      <c r="A1210" s="84" t="s">
        <v>434</v>
      </c>
      <c r="B1210" s="84">
        <v>3</v>
      </c>
      <c r="C1210" s="123">
        <v>0</v>
      </c>
      <c r="D1210" s="84" t="s">
        <v>3365</v>
      </c>
      <c r="E1210" s="84" t="b">
        <v>0</v>
      </c>
      <c r="F1210" s="84" t="b">
        <v>0</v>
      </c>
      <c r="G1210" s="84" t="b">
        <v>0</v>
      </c>
    </row>
    <row r="1211" spans="1:7" ht="15">
      <c r="A1211" s="84" t="s">
        <v>433</v>
      </c>
      <c r="B1211" s="84">
        <v>3</v>
      </c>
      <c r="C1211" s="123">
        <v>0</v>
      </c>
      <c r="D1211" s="84" t="s">
        <v>3365</v>
      </c>
      <c r="E1211" s="84" t="b">
        <v>0</v>
      </c>
      <c r="F1211" s="84" t="b">
        <v>0</v>
      </c>
      <c r="G1211" s="84" t="b">
        <v>0</v>
      </c>
    </row>
    <row r="1212" spans="1:7" ht="15">
      <c r="A1212" s="84" t="s">
        <v>738</v>
      </c>
      <c r="B1212" s="84">
        <v>3</v>
      </c>
      <c r="C1212" s="123">
        <v>0</v>
      </c>
      <c r="D1212" s="84" t="s">
        <v>3365</v>
      </c>
      <c r="E1212" s="84" t="b">
        <v>0</v>
      </c>
      <c r="F1212" s="84" t="b">
        <v>0</v>
      </c>
      <c r="G1212" s="84" t="b">
        <v>0</v>
      </c>
    </row>
    <row r="1213" spans="1:7" ht="15">
      <c r="A1213" s="84" t="s">
        <v>4367</v>
      </c>
      <c r="B1213" s="84">
        <v>3</v>
      </c>
      <c r="C1213" s="123">
        <v>0</v>
      </c>
      <c r="D1213" s="84" t="s">
        <v>3365</v>
      </c>
      <c r="E1213" s="84" t="b">
        <v>0</v>
      </c>
      <c r="F1213" s="84" t="b">
        <v>0</v>
      </c>
      <c r="G1213" s="84" t="b">
        <v>0</v>
      </c>
    </row>
    <row r="1214" spans="1:7" ht="15">
      <c r="A1214" s="84" t="s">
        <v>738</v>
      </c>
      <c r="B1214" s="84">
        <v>2</v>
      </c>
      <c r="C1214" s="123">
        <v>0</v>
      </c>
      <c r="D1214" s="84" t="s">
        <v>3366</v>
      </c>
      <c r="E1214" s="84" t="b">
        <v>0</v>
      </c>
      <c r="F1214" s="84" t="b">
        <v>0</v>
      </c>
      <c r="G1214" s="84" t="b">
        <v>0</v>
      </c>
    </row>
    <row r="1215" spans="1:7" ht="15">
      <c r="A1215" s="84" t="s">
        <v>4170</v>
      </c>
      <c r="B1215" s="84">
        <v>2</v>
      </c>
      <c r="C1215" s="123">
        <v>0</v>
      </c>
      <c r="D1215" s="84" t="s">
        <v>3366</v>
      </c>
      <c r="E1215" s="84" t="b">
        <v>0</v>
      </c>
      <c r="F1215" s="84" t="b">
        <v>0</v>
      </c>
      <c r="G1215" s="84" t="b">
        <v>0</v>
      </c>
    </row>
    <row r="1216" spans="1:7" ht="15">
      <c r="A1216" s="84" t="s">
        <v>4370</v>
      </c>
      <c r="B1216" s="84">
        <v>2</v>
      </c>
      <c r="C1216" s="123">
        <v>0</v>
      </c>
      <c r="D1216" s="84" t="s">
        <v>3366</v>
      </c>
      <c r="E1216" s="84" t="b">
        <v>0</v>
      </c>
      <c r="F1216" s="84" t="b">
        <v>0</v>
      </c>
      <c r="G1216" s="84" t="b">
        <v>0</v>
      </c>
    </row>
    <row r="1217" spans="1:7" ht="15">
      <c r="A1217" s="84" t="s">
        <v>4371</v>
      </c>
      <c r="B1217" s="84">
        <v>2</v>
      </c>
      <c r="C1217" s="123">
        <v>0</v>
      </c>
      <c r="D1217" s="84" t="s">
        <v>3366</v>
      </c>
      <c r="E1217" s="84" t="b">
        <v>0</v>
      </c>
      <c r="F1217" s="84" t="b">
        <v>0</v>
      </c>
      <c r="G1217" s="84" t="b">
        <v>0</v>
      </c>
    </row>
    <row r="1218" spans="1:7" ht="15">
      <c r="A1218" s="84" t="s">
        <v>4372</v>
      </c>
      <c r="B1218" s="84">
        <v>2</v>
      </c>
      <c r="C1218" s="123">
        <v>0</v>
      </c>
      <c r="D1218" s="84" t="s">
        <v>3366</v>
      </c>
      <c r="E1218" s="84" t="b">
        <v>0</v>
      </c>
      <c r="F1218" s="84" t="b">
        <v>0</v>
      </c>
      <c r="G1218" s="84" t="b">
        <v>0</v>
      </c>
    </row>
    <row r="1219" spans="1:7" ht="15">
      <c r="A1219" s="84" t="s">
        <v>4373</v>
      </c>
      <c r="B1219" s="84">
        <v>2</v>
      </c>
      <c r="C1219" s="123">
        <v>0</v>
      </c>
      <c r="D1219" s="84" t="s">
        <v>3366</v>
      </c>
      <c r="E1219" s="84" t="b">
        <v>0</v>
      </c>
      <c r="F1219" s="84" t="b">
        <v>0</v>
      </c>
      <c r="G1219" s="84" t="b">
        <v>0</v>
      </c>
    </row>
    <row r="1220" spans="1:7" ht="15">
      <c r="A1220" s="84" t="s">
        <v>4374</v>
      </c>
      <c r="B1220" s="84">
        <v>2</v>
      </c>
      <c r="C1220" s="123">
        <v>0</v>
      </c>
      <c r="D1220" s="84" t="s">
        <v>3366</v>
      </c>
      <c r="E1220" s="84" t="b">
        <v>0</v>
      </c>
      <c r="F1220" s="84" t="b">
        <v>0</v>
      </c>
      <c r="G1220" s="84" t="b">
        <v>0</v>
      </c>
    </row>
    <row r="1221" spans="1:7" ht="15">
      <c r="A1221" s="84" t="s">
        <v>4375</v>
      </c>
      <c r="B1221" s="84">
        <v>2</v>
      </c>
      <c r="C1221" s="123">
        <v>0</v>
      </c>
      <c r="D1221" s="84" t="s">
        <v>3366</v>
      </c>
      <c r="E1221" s="84" t="b">
        <v>0</v>
      </c>
      <c r="F1221" s="84" t="b">
        <v>0</v>
      </c>
      <c r="G1221" s="84" t="b">
        <v>0</v>
      </c>
    </row>
    <row r="1222" spans="1:7" ht="15">
      <c r="A1222" s="84" t="s">
        <v>3488</v>
      </c>
      <c r="B1222" s="84">
        <v>2</v>
      </c>
      <c r="C1222" s="123">
        <v>0</v>
      </c>
      <c r="D1222" s="84" t="s">
        <v>3366</v>
      </c>
      <c r="E1222" s="84" t="b">
        <v>0</v>
      </c>
      <c r="F1222" s="84" t="b">
        <v>0</v>
      </c>
      <c r="G1222" s="84" t="b">
        <v>0</v>
      </c>
    </row>
    <row r="1223" spans="1:7" ht="15">
      <c r="A1223" s="84" t="s">
        <v>4205</v>
      </c>
      <c r="B1223" s="84">
        <v>2</v>
      </c>
      <c r="C1223" s="123">
        <v>0</v>
      </c>
      <c r="D1223" s="84" t="s">
        <v>3366</v>
      </c>
      <c r="E1223" s="84" t="b">
        <v>0</v>
      </c>
      <c r="F1223" s="84" t="b">
        <v>0</v>
      </c>
      <c r="G1223" s="84" t="b">
        <v>0</v>
      </c>
    </row>
    <row r="1224" spans="1:7" ht="15">
      <c r="A1224" s="84" t="s">
        <v>4283</v>
      </c>
      <c r="B1224" s="84">
        <v>2</v>
      </c>
      <c r="C1224" s="123">
        <v>0</v>
      </c>
      <c r="D1224" s="84" t="s">
        <v>3366</v>
      </c>
      <c r="E1224" s="84" t="b">
        <v>0</v>
      </c>
      <c r="F1224" s="84" t="b">
        <v>0</v>
      </c>
      <c r="G1224" s="84" t="b">
        <v>0</v>
      </c>
    </row>
    <row r="1225" spans="1:7" ht="15">
      <c r="A1225" s="84" t="s">
        <v>4122</v>
      </c>
      <c r="B1225" s="84">
        <v>2</v>
      </c>
      <c r="C1225" s="123">
        <v>0</v>
      </c>
      <c r="D1225" s="84" t="s">
        <v>3366</v>
      </c>
      <c r="E1225" s="84" t="b">
        <v>0</v>
      </c>
      <c r="F1225" s="84" t="b">
        <v>0</v>
      </c>
      <c r="G1225" s="84" t="b">
        <v>0</v>
      </c>
    </row>
    <row r="1226" spans="1:7" ht="15">
      <c r="A1226" s="84" t="s">
        <v>4284</v>
      </c>
      <c r="B1226" s="84">
        <v>2</v>
      </c>
      <c r="C1226" s="123">
        <v>0</v>
      </c>
      <c r="D1226" s="84" t="s">
        <v>3366</v>
      </c>
      <c r="E1226" s="84" t="b">
        <v>0</v>
      </c>
      <c r="F1226" s="84" t="b">
        <v>0</v>
      </c>
      <c r="G1226" s="84" t="b">
        <v>0</v>
      </c>
    </row>
    <row r="1227" spans="1:7" ht="15">
      <c r="A1227" s="84" t="s">
        <v>483</v>
      </c>
      <c r="B1227" s="84">
        <v>2</v>
      </c>
      <c r="C1227" s="123">
        <v>0</v>
      </c>
      <c r="D1227" s="84" t="s">
        <v>3366</v>
      </c>
      <c r="E1227" s="84" t="b">
        <v>0</v>
      </c>
      <c r="F1227" s="84" t="b">
        <v>0</v>
      </c>
      <c r="G1227" s="84" t="b">
        <v>0</v>
      </c>
    </row>
    <row r="1228" spans="1:7" ht="15">
      <c r="A1228" s="84" t="s">
        <v>4257</v>
      </c>
      <c r="B1228" s="84">
        <v>4</v>
      </c>
      <c r="C1228" s="123">
        <v>0</v>
      </c>
      <c r="D1228" s="84" t="s">
        <v>3367</v>
      </c>
      <c r="E1228" s="84" t="b">
        <v>0</v>
      </c>
      <c r="F1228" s="84" t="b">
        <v>0</v>
      </c>
      <c r="G1228" s="84" t="b">
        <v>0</v>
      </c>
    </row>
    <row r="1229" spans="1:7" ht="15">
      <c r="A1229" s="84" t="s">
        <v>4258</v>
      </c>
      <c r="B1229" s="84">
        <v>4</v>
      </c>
      <c r="C1229" s="123">
        <v>0</v>
      </c>
      <c r="D1229" s="84" t="s">
        <v>3367</v>
      </c>
      <c r="E1229" s="84" t="b">
        <v>0</v>
      </c>
      <c r="F1229" s="84" t="b">
        <v>0</v>
      </c>
      <c r="G1229" s="84" t="b">
        <v>0</v>
      </c>
    </row>
    <row r="1230" spans="1:7" ht="15">
      <c r="A1230" s="84" t="s">
        <v>4259</v>
      </c>
      <c r="B1230" s="84">
        <v>4</v>
      </c>
      <c r="C1230" s="123">
        <v>0</v>
      </c>
      <c r="D1230" s="84" t="s">
        <v>3367</v>
      </c>
      <c r="E1230" s="84" t="b">
        <v>0</v>
      </c>
      <c r="F1230" s="84" t="b">
        <v>0</v>
      </c>
      <c r="G1230" s="84" t="b">
        <v>0</v>
      </c>
    </row>
    <row r="1231" spans="1:7" ht="15">
      <c r="A1231" s="84" t="s">
        <v>4260</v>
      </c>
      <c r="B1231" s="84">
        <v>4</v>
      </c>
      <c r="C1231" s="123">
        <v>0</v>
      </c>
      <c r="D1231" s="84" t="s">
        <v>3367</v>
      </c>
      <c r="E1231" s="84" t="b">
        <v>0</v>
      </c>
      <c r="F1231" s="84" t="b">
        <v>0</v>
      </c>
      <c r="G1231" s="84" t="b">
        <v>0</v>
      </c>
    </row>
    <row r="1232" spans="1:7" ht="15">
      <c r="A1232" s="84" t="s">
        <v>4261</v>
      </c>
      <c r="B1232" s="84">
        <v>4</v>
      </c>
      <c r="C1232" s="123">
        <v>0</v>
      </c>
      <c r="D1232" s="84" t="s">
        <v>3367</v>
      </c>
      <c r="E1232" s="84" t="b">
        <v>0</v>
      </c>
      <c r="F1232" s="84" t="b">
        <v>0</v>
      </c>
      <c r="G1232" s="84" t="b">
        <v>0</v>
      </c>
    </row>
    <row r="1233" spans="1:7" ht="15">
      <c r="A1233" s="84" t="s">
        <v>4262</v>
      </c>
      <c r="B1233" s="84">
        <v>4</v>
      </c>
      <c r="C1233" s="123">
        <v>0</v>
      </c>
      <c r="D1233" s="84" t="s">
        <v>3367</v>
      </c>
      <c r="E1233" s="84" t="b">
        <v>0</v>
      </c>
      <c r="F1233" s="84" t="b">
        <v>0</v>
      </c>
      <c r="G1233" s="84" t="b">
        <v>0</v>
      </c>
    </row>
    <row r="1234" spans="1:7" ht="15">
      <c r="A1234" s="84" t="s">
        <v>4263</v>
      </c>
      <c r="B1234" s="84">
        <v>4</v>
      </c>
      <c r="C1234" s="123">
        <v>0</v>
      </c>
      <c r="D1234" s="84" t="s">
        <v>3367</v>
      </c>
      <c r="E1234" s="84" t="b">
        <v>0</v>
      </c>
      <c r="F1234" s="84" t="b">
        <v>0</v>
      </c>
      <c r="G1234" s="84" t="b">
        <v>0</v>
      </c>
    </row>
    <row r="1235" spans="1:7" ht="15">
      <c r="A1235" s="84" t="s">
        <v>4264</v>
      </c>
      <c r="B1235" s="84">
        <v>4</v>
      </c>
      <c r="C1235" s="123">
        <v>0</v>
      </c>
      <c r="D1235" s="84" t="s">
        <v>3367</v>
      </c>
      <c r="E1235" s="84" t="b">
        <v>0</v>
      </c>
      <c r="F1235" s="84" t="b">
        <v>0</v>
      </c>
      <c r="G1235" s="84" t="b">
        <v>0</v>
      </c>
    </row>
    <row r="1236" spans="1:7" ht="15">
      <c r="A1236" s="84" t="s">
        <v>4265</v>
      </c>
      <c r="B1236" s="84">
        <v>4</v>
      </c>
      <c r="C1236" s="123">
        <v>0</v>
      </c>
      <c r="D1236" s="84" t="s">
        <v>3367</v>
      </c>
      <c r="E1236" s="84" t="b">
        <v>0</v>
      </c>
      <c r="F1236" s="84" t="b">
        <v>0</v>
      </c>
      <c r="G1236" s="84" t="b">
        <v>0</v>
      </c>
    </row>
    <row r="1237" spans="1:7" ht="15">
      <c r="A1237" s="84" t="s">
        <v>296</v>
      </c>
      <c r="B1237" s="84">
        <v>3</v>
      </c>
      <c r="C1237" s="123">
        <v>0.008148178474454343</v>
      </c>
      <c r="D1237" s="84" t="s">
        <v>3367</v>
      </c>
      <c r="E1237" s="84" t="b">
        <v>0</v>
      </c>
      <c r="F1237" s="84" t="b">
        <v>0</v>
      </c>
      <c r="G1237" s="84" t="b">
        <v>0</v>
      </c>
    </row>
    <row r="1238" spans="1:7" ht="15">
      <c r="A1238" s="84" t="s">
        <v>4225</v>
      </c>
      <c r="B1238" s="84">
        <v>3</v>
      </c>
      <c r="C1238" s="123">
        <v>0.008148178474454343</v>
      </c>
      <c r="D1238" s="84" t="s">
        <v>3367</v>
      </c>
      <c r="E1238" s="84" t="b">
        <v>0</v>
      </c>
      <c r="F1238" s="84" t="b">
        <v>0</v>
      </c>
      <c r="G1238" s="84" t="b">
        <v>0</v>
      </c>
    </row>
    <row r="1239" spans="1:7" ht="15">
      <c r="A1239" s="84" t="s">
        <v>4203</v>
      </c>
      <c r="B1239" s="84">
        <v>5</v>
      </c>
      <c r="C1239" s="123">
        <v>0</v>
      </c>
      <c r="D1239" s="84" t="s">
        <v>3368</v>
      </c>
      <c r="E1239" s="84" t="b">
        <v>0</v>
      </c>
      <c r="F1239" s="84" t="b">
        <v>0</v>
      </c>
      <c r="G1239" s="84" t="b">
        <v>0</v>
      </c>
    </row>
    <row r="1240" spans="1:7" ht="15">
      <c r="A1240" s="84" t="s">
        <v>4120</v>
      </c>
      <c r="B1240" s="84">
        <v>4</v>
      </c>
      <c r="C1240" s="123">
        <v>0</v>
      </c>
      <c r="D1240" s="84" t="s">
        <v>3368</v>
      </c>
      <c r="E1240" s="84" t="b">
        <v>0</v>
      </c>
      <c r="F1240" s="84" t="b">
        <v>0</v>
      </c>
      <c r="G1240" s="84" t="b">
        <v>0</v>
      </c>
    </row>
    <row r="1241" spans="1:7" ht="15">
      <c r="A1241" s="84" t="s">
        <v>4266</v>
      </c>
      <c r="B1241" s="84">
        <v>4</v>
      </c>
      <c r="C1241" s="123">
        <v>0</v>
      </c>
      <c r="D1241" s="84" t="s">
        <v>3368</v>
      </c>
      <c r="E1241" s="84" t="b">
        <v>0</v>
      </c>
      <c r="F1241" s="84" t="b">
        <v>0</v>
      </c>
      <c r="G1241" s="84" t="b">
        <v>0</v>
      </c>
    </row>
    <row r="1242" spans="1:7" ht="15">
      <c r="A1242" s="84" t="s">
        <v>4267</v>
      </c>
      <c r="B1242" s="84">
        <v>4</v>
      </c>
      <c r="C1242" s="123">
        <v>0</v>
      </c>
      <c r="D1242" s="84" t="s">
        <v>3368</v>
      </c>
      <c r="E1242" s="84" t="b">
        <v>0</v>
      </c>
      <c r="F1242" s="84" t="b">
        <v>0</v>
      </c>
      <c r="G1242" s="84" t="b">
        <v>0</v>
      </c>
    </row>
    <row r="1243" spans="1:7" ht="15">
      <c r="A1243" s="84" t="s">
        <v>738</v>
      </c>
      <c r="B1243" s="84">
        <v>4</v>
      </c>
      <c r="C1243" s="123">
        <v>0</v>
      </c>
      <c r="D1243" s="84" t="s">
        <v>3368</v>
      </c>
      <c r="E1243" s="84" t="b">
        <v>0</v>
      </c>
      <c r="F1243" s="84" t="b">
        <v>0</v>
      </c>
      <c r="G1243" s="84" t="b">
        <v>0</v>
      </c>
    </row>
    <row r="1244" spans="1:7" ht="15">
      <c r="A1244" s="84" t="s">
        <v>4146</v>
      </c>
      <c r="B1244" s="84">
        <v>4</v>
      </c>
      <c r="C1244" s="123">
        <v>0</v>
      </c>
      <c r="D1244" s="84" t="s">
        <v>3368</v>
      </c>
      <c r="E1244" s="84" t="b">
        <v>0</v>
      </c>
      <c r="F1244" s="84" t="b">
        <v>0</v>
      </c>
      <c r="G1244" s="84" t="b">
        <v>0</v>
      </c>
    </row>
    <row r="1245" spans="1:7" ht="15">
      <c r="A1245" s="84" t="s">
        <v>4268</v>
      </c>
      <c r="B1245" s="84">
        <v>4</v>
      </c>
      <c r="C1245" s="123">
        <v>0</v>
      </c>
      <c r="D1245" s="84" t="s">
        <v>3368</v>
      </c>
      <c r="E1245" s="84" t="b">
        <v>0</v>
      </c>
      <c r="F1245" s="84" t="b">
        <v>0</v>
      </c>
      <c r="G1245" s="84" t="b">
        <v>0</v>
      </c>
    </row>
    <row r="1246" spans="1:7" ht="15">
      <c r="A1246" s="84" t="s">
        <v>4185</v>
      </c>
      <c r="B1246" s="84">
        <v>4</v>
      </c>
      <c r="C1246" s="123">
        <v>0</v>
      </c>
      <c r="D1246" s="84" t="s">
        <v>3368</v>
      </c>
      <c r="E1246" s="84" t="b">
        <v>0</v>
      </c>
      <c r="F1246" s="84" t="b">
        <v>0</v>
      </c>
      <c r="G1246" s="84" t="b">
        <v>0</v>
      </c>
    </row>
    <row r="1247" spans="1:7" ht="15">
      <c r="A1247" s="84" t="s">
        <v>4269</v>
      </c>
      <c r="B1247" s="84">
        <v>4</v>
      </c>
      <c r="C1247" s="123">
        <v>0</v>
      </c>
      <c r="D1247" s="84" t="s">
        <v>3368</v>
      </c>
      <c r="E1247" s="84" t="b">
        <v>0</v>
      </c>
      <c r="F1247" s="84" t="b">
        <v>0</v>
      </c>
      <c r="G1247" s="84" t="b">
        <v>0</v>
      </c>
    </row>
    <row r="1248" spans="1:7" ht="15">
      <c r="A1248" s="84" t="s">
        <v>4270</v>
      </c>
      <c r="B1248" s="84">
        <v>4</v>
      </c>
      <c r="C1248" s="123">
        <v>0</v>
      </c>
      <c r="D1248" s="84" t="s">
        <v>3368</v>
      </c>
      <c r="E1248" s="84" t="b">
        <v>0</v>
      </c>
      <c r="F1248" s="84" t="b">
        <v>0</v>
      </c>
      <c r="G1248" s="84" t="b">
        <v>0</v>
      </c>
    </row>
    <row r="1249" spans="1:7" ht="15">
      <c r="A1249" s="84" t="s">
        <v>4271</v>
      </c>
      <c r="B1249" s="84">
        <v>4</v>
      </c>
      <c r="C1249" s="123">
        <v>0</v>
      </c>
      <c r="D1249" s="84" t="s">
        <v>3368</v>
      </c>
      <c r="E1249" s="84" t="b">
        <v>0</v>
      </c>
      <c r="F1249" s="84" t="b">
        <v>0</v>
      </c>
      <c r="G1249" s="84" t="b">
        <v>0</v>
      </c>
    </row>
    <row r="1250" spans="1:7" ht="15">
      <c r="A1250" s="84" t="s">
        <v>4204</v>
      </c>
      <c r="B1250" s="84">
        <v>4</v>
      </c>
      <c r="C1250" s="123">
        <v>0</v>
      </c>
      <c r="D1250" s="84" t="s">
        <v>3368</v>
      </c>
      <c r="E1250" s="84" t="b">
        <v>0</v>
      </c>
      <c r="F1250" s="84" t="b">
        <v>0</v>
      </c>
      <c r="G1250" s="84" t="b">
        <v>0</v>
      </c>
    </row>
    <row r="1251" spans="1:7" ht="15">
      <c r="A1251" s="84" t="s">
        <v>4157</v>
      </c>
      <c r="B1251" s="84">
        <v>4</v>
      </c>
      <c r="C1251" s="123">
        <v>0</v>
      </c>
      <c r="D1251" s="84" t="s">
        <v>3368</v>
      </c>
      <c r="E1251" s="84" t="b">
        <v>1</v>
      </c>
      <c r="F1251" s="84" t="b">
        <v>0</v>
      </c>
      <c r="G1251" s="84" t="b">
        <v>0</v>
      </c>
    </row>
    <row r="1252" spans="1:7" ht="15">
      <c r="A1252" s="84" t="s">
        <v>289</v>
      </c>
      <c r="B1252" s="84">
        <v>3</v>
      </c>
      <c r="C1252" s="123">
        <v>0.005512003085660292</v>
      </c>
      <c r="D1252" s="84" t="s">
        <v>3368</v>
      </c>
      <c r="E1252" s="84" t="b">
        <v>0</v>
      </c>
      <c r="F1252" s="84" t="b">
        <v>0</v>
      </c>
      <c r="G1252" s="84" t="b">
        <v>0</v>
      </c>
    </row>
    <row r="1253" spans="1:7" ht="15">
      <c r="A1253" s="84" t="s">
        <v>4221</v>
      </c>
      <c r="B1253" s="84">
        <v>3</v>
      </c>
      <c r="C1253" s="123">
        <v>0.005512003085660292</v>
      </c>
      <c r="D1253" s="84" t="s">
        <v>3368</v>
      </c>
      <c r="E1253" s="84" t="b">
        <v>0</v>
      </c>
      <c r="F1253" s="84" t="b">
        <v>0</v>
      </c>
      <c r="G1253" s="84" t="b">
        <v>0</v>
      </c>
    </row>
    <row r="1254" spans="1:7" ht="15">
      <c r="A1254" s="84" t="s">
        <v>4168</v>
      </c>
      <c r="B1254" s="84">
        <v>5</v>
      </c>
      <c r="C1254" s="123">
        <v>0</v>
      </c>
      <c r="D1254" s="84" t="s">
        <v>3369</v>
      </c>
      <c r="E1254" s="84" t="b">
        <v>0</v>
      </c>
      <c r="F1254" s="84" t="b">
        <v>0</v>
      </c>
      <c r="G1254" s="84" t="b">
        <v>0</v>
      </c>
    </row>
    <row r="1255" spans="1:7" ht="15">
      <c r="A1255" s="84" t="s">
        <v>3565</v>
      </c>
      <c r="B1255" s="84">
        <v>5</v>
      </c>
      <c r="C1255" s="123">
        <v>0</v>
      </c>
      <c r="D1255" s="84" t="s">
        <v>3369</v>
      </c>
      <c r="E1255" s="84" t="b">
        <v>0</v>
      </c>
      <c r="F1255" s="84" t="b">
        <v>0</v>
      </c>
      <c r="G1255" s="84" t="b">
        <v>0</v>
      </c>
    </row>
    <row r="1256" spans="1:7" ht="15">
      <c r="A1256" s="84" t="s">
        <v>4164</v>
      </c>
      <c r="B1256" s="84">
        <v>4</v>
      </c>
      <c r="C1256" s="123">
        <v>0</v>
      </c>
      <c r="D1256" s="84" t="s">
        <v>3369</v>
      </c>
      <c r="E1256" s="84" t="b">
        <v>0</v>
      </c>
      <c r="F1256" s="84" t="b">
        <v>0</v>
      </c>
      <c r="G1256" s="84" t="b">
        <v>0</v>
      </c>
    </row>
    <row r="1257" spans="1:7" ht="15">
      <c r="A1257" s="84" t="s">
        <v>4198</v>
      </c>
      <c r="B1257" s="84">
        <v>4</v>
      </c>
      <c r="C1257" s="123">
        <v>0</v>
      </c>
      <c r="D1257" s="84" t="s">
        <v>3369</v>
      </c>
      <c r="E1257" s="84" t="b">
        <v>0</v>
      </c>
      <c r="F1257" s="84" t="b">
        <v>0</v>
      </c>
      <c r="G1257" s="84" t="b">
        <v>0</v>
      </c>
    </row>
    <row r="1258" spans="1:7" ht="15">
      <c r="A1258" s="84" t="s">
        <v>4186</v>
      </c>
      <c r="B1258" s="84">
        <v>4</v>
      </c>
      <c r="C1258" s="123">
        <v>0</v>
      </c>
      <c r="D1258" s="84" t="s">
        <v>3369</v>
      </c>
      <c r="E1258" s="84" t="b">
        <v>0</v>
      </c>
      <c r="F1258" s="84" t="b">
        <v>0</v>
      </c>
      <c r="G1258" s="84" t="b">
        <v>0</v>
      </c>
    </row>
    <row r="1259" spans="1:7" ht="15">
      <c r="A1259" s="84" t="s">
        <v>4273</v>
      </c>
      <c r="B1259" s="84">
        <v>4</v>
      </c>
      <c r="C1259" s="123">
        <v>0</v>
      </c>
      <c r="D1259" s="84" t="s">
        <v>3369</v>
      </c>
      <c r="E1259" s="84" t="b">
        <v>0</v>
      </c>
      <c r="F1259" s="84" t="b">
        <v>0</v>
      </c>
      <c r="G1259" s="84" t="b">
        <v>0</v>
      </c>
    </row>
    <row r="1260" spans="1:7" ht="15">
      <c r="A1260" s="84" t="s">
        <v>4274</v>
      </c>
      <c r="B1260" s="84">
        <v>4</v>
      </c>
      <c r="C1260" s="123">
        <v>0</v>
      </c>
      <c r="D1260" s="84" t="s">
        <v>3369</v>
      </c>
      <c r="E1260" s="84" t="b">
        <v>0</v>
      </c>
      <c r="F1260" s="84" t="b">
        <v>0</v>
      </c>
      <c r="G1260" s="84" t="b">
        <v>0</v>
      </c>
    </row>
    <row r="1261" spans="1:7" ht="15">
      <c r="A1261" s="84" t="s">
        <v>4275</v>
      </c>
      <c r="B1261" s="84">
        <v>4</v>
      </c>
      <c r="C1261" s="123">
        <v>0</v>
      </c>
      <c r="D1261" s="84" t="s">
        <v>3369</v>
      </c>
      <c r="E1261" s="84" t="b">
        <v>0</v>
      </c>
      <c r="F1261" s="84" t="b">
        <v>0</v>
      </c>
      <c r="G1261" s="84" t="b">
        <v>0</v>
      </c>
    </row>
    <row r="1262" spans="1:7" ht="15">
      <c r="A1262" s="84" t="s">
        <v>4276</v>
      </c>
      <c r="B1262" s="84">
        <v>4</v>
      </c>
      <c r="C1262" s="123">
        <v>0</v>
      </c>
      <c r="D1262" s="84" t="s">
        <v>3369</v>
      </c>
      <c r="E1262" s="84" t="b">
        <v>0</v>
      </c>
      <c r="F1262" s="84" t="b">
        <v>0</v>
      </c>
      <c r="G1262" s="84" t="b">
        <v>0</v>
      </c>
    </row>
    <row r="1263" spans="1:7" ht="15">
      <c r="A1263" s="84" t="s">
        <v>4277</v>
      </c>
      <c r="B1263" s="84">
        <v>4</v>
      </c>
      <c r="C1263" s="123">
        <v>0</v>
      </c>
      <c r="D1263" s="84" t="s">
        <v>3369</v>
      </c>
      <c r="E1263" s="84" t="b">
        <v>0</v>
      </c>
      <c r="F1263" s="84" t="b">
        <v>0</v>
      </c>
      <c r="G1263" s="84" t="b">
        <v>0</v>
      </c>
    </row>
    <row r="1264" spans="1:7" ht="15">
      <c r="A1264" s="84" t="s">
        <v>4278</v>
      </c>
      <c r="B1264" s="84">
        <v>4</v>
      </c>
      <c r="C1264" s="123">
        <v>0</v>
      </c>
      <c r="D1264" s="84" t="s">
        <v>3369</v>
      </c>
      <c r="E1264" s="84" t="b">
        <v>0</v>
      </c>
      <c r="F1264" s="84" t="b">
        <v>0</v>
      </c>
      <c r="G1264" s="84" t="b">
        <v>0</v>
      </c>
    </row>
    <row r="1265" spans="1:7" ht="15">
      <c r="A1265" s="84" t="s">
        <v>4279</v>
      </c>
      <c r="B1265" s="84">
        <v>4</v>
      </c>
      <c r="C1265" s="123">
        <v>0</v>
      </c>
      <c r="D1265" s="84" t="s">
        <v>3369</v>
      </c>
      <c r="E1265" s="84" t="b">
        <v>0</v>
      </c>
      <c r="F1265" s="84" t="b">
        <v>0</v>
      </c>
      <c r="G1265" s="84" t="b">
        <v>0</v>
      </c>
    </row>
    <row r="1266" spans="1:7" ht="15">
      <c r="A1266" s="84" t="s">
        <v>269</v>
      </c>
      <c r="B1266" s="84">
        <v>3</v>
      </c>
      <c r="C1266" s="123">
        <v>0.00585650327851406</v>
      </c>
      <c r="D1266" s="84" t="s">
        <v>3369</v>
      </c>
      <c r="E1266" s="84" t="b">
        <v>0</v>
      </c>
      <c r="F1266" s="84" t="b">
        <v>0</v>
      </c>
      <c r="G1266" s="84" t="b">
        <v>0</v>
      </c>
    </row>
    <row r="1267" spans="1:7" ht="15">
      <c r="A1267" s="84" t="s">
        <v>3458</v>
      </c>
      <c r="B1267" s="84">
        <v>3</v>
      </c>
      <c r="C1267" s="123">
        <v>0</v>
      </c>
      <c r="D1267" s="84" t="s">
        <v>3370</v>
      </c>
      <c r="E1267" s="84" t="b">
        <v>0</v>
      </c>
      <c r="F1267" s="84" t="b">
        <v>0</v>
      </c>
      <c r="G1267" s="84" t="b">
        <v>0</v>
      </c>
    </row>
    <row r="1268" spans="1:7" ht="15">
      <c r="A1268" s="84" t="s">
        <v>4104</v>
      </c>
      <c r="B1268" s="84">
        <v>3</v>
      </c>
      <c r="C1268" s="123">
        <v>0</v>
      </c>
      <c r="D1268" s="84" t="s">
        <v>3370</v>
      </c>
      <c r="E1268" s="84" t="b">
        <v>0</v>
      </c>
      <c r="F1268" s="84" t="b">
        <v>0</v>
      </c>
      <c r="G1268" s="84" t="b">
        <v>0</v>
      </c>
    </row>
    <row r="1269" spans="1:7" ht="15">
      <c r="A1269" s="84" t="s">
        <v>4412</v>
      </c>
      <c r="B1269" s="84">
        <v>2</v>
      </c>
      <c r="C1269" s="123">
        <v>0</v>
      </c>
      <c r="D1269" s="84" t="s">
        <v>3370</v>
      </c>
      <c r="E1269" s="84" t="b">
        <v>0</v>
      </c>
      <c r="F1269" s="84" t="b">
        <v>0</v>
      </c>
      <c r="G1269" s="84" t="b">
        <v>0</v>
      </c>
    </row>
    <row r="1270" spans="1:7" ht="15">
      <c r="A1270" s="84" t="s">
        <v>4133</v>
      </c>
      <c r="B1270" s="84">
        <v>2</v>
      </c>
      <c r="C1270" s="123">
        <v>0</v>
      </c>
      <c r="D1270" s="84" t="s">
        <v>3370</v>
      </c>
      <c r="E1270" s="84" t="b">
        <v>0</v>
      </c>
      <c r="F1270" s="84" t="b">
        <v>0</v>
      </c>
      <c r="G1270" s="84" t="b">
        <v>0</v>
      </c>
    </row>
    <row r="1271" spans="1:7" ht="15">
      <c r="A1271" s="84" t="s">
        <v>4142</v>
      </c>
      <c r="B1271" s="84">
        <v>2</v>
      </c>
      <c r="C1271" s="123">
        <v>0</v>
      </c>
      <c r="D1271" s="84" t="s">
        <v>3370</v>
      </c>
      <c r="E1271" s="84" t="b">
        <v>0</v>
      </c>
      <c r="F1271" s="84" t="b">
        <v>0</v>
      </c>
      <c r="G1271" s="84" t="b">
        <v>0</v>
      </c>
    </row>
    <row r="1272" spans="1:7" ht="15">
      <c r="A1272" s="84" t="s">
        <v>4413</v>
      </c>
      <c r="B1272" s="84">
        <v>2</v>
      </c>
      <c r="C1272" s="123">
        <v>0</v>
      </c>
      <c r="D1272" s="84" t="s">
        <v>3370</v>
      </c>
      <c r="E1272" s="84" t="b">
        <v>0</v>
      </c>
      <c r="F1272" s="84" t="b">
        <v>0</v>
      </c>
      <c r="G1272" s="84" t="b">
        <v>0</v>
      </c>
    </row>
    <row r="1273" spans="1:7" ht="15">
      <c r="A1273" s="84" t="s">
        <v>4414</v>
      </c>
      <c r="B1273" s="84">
        <v>2</v>
      </c>
      <c r="C1273" s="123">
        <v>0</v>
      </c>
      <c r="D1273" s="84" t="s">
        <v>3370</v>
      </c>
      <c r="E1273" s="84" t="b">
        <v>0</v>
      </c>
      <c r="F1273" s="84" t="b">
        <v>0</v>
      </c>
      <c r="G1273" s="84" t="b">
        <v>0</v>
      </c>
    </row>
    <row r="1274" spans="1:7" ht="15">
      <c r="A1274" s="84" t="s">
        <v>4124</v>
      </c>
      <c r="B1274" s="84">
        <v>2</v>
      </c>
      <c r="C1274" s="123">
        <v>0</v>
      </c>
      <c r="D1274" s="84" t="s">
        <v>3370</v>
      </c>
      <c r="E1274" s="84" t="b">
        <v>0</v>
      </c>
      <c r="F1274" s="84" t="b">
        <v>0</v>
      </c>
      <c r="G1274" s="84" t="b">
        <v>0</v>
      </c>
    </row>
    <row r="1275" spans="1:7" ht="15">
      <c r="A1275" s="84" t="s">
        <v>4415</v>
      </c>
      <c r="B1275" s="84">
        <v>2</v>
      </c>
      <c r="C1275" s="123">
        <v>0</v>
      </c>
      <c r="D1275" s="84" t="s">
        <v>3370</v>
      </c>
      <c r="E1275" s="84" t="b">
        <v>0</v>
      </c>
      <c r="F1275" s="84" t="b">
        <v>0</v>
      </c>
      <c r="G1275" s="84" t="b">
        <v>0</v>
      </c>
    </row>
    <row r="1276" spans="1:7" ht="15">
      <c r="A1276" s="84" t="s">
        <v>480</v>
      </c>
      <c r="B1276" s="84">
        <v>2</v>
      </c>
      <c r="C1276" s="123">
        <v>0</v>
      </c>
      <c r="D1276" s="84" t="s">
        <v>3370</v>
      </c>
      <c r="E1276" s="84" t="b">
        <v>0</v>
      </c>
      <c r="F1276" s="84" t="b">
        <v>0</v>
      </c>
      <c r="G1276" s="84" t="b">
        <v>0</v>
      </c>
    </row>
    <row r="1277" spans="1:7" ht="15">
      <c r="A1277" s="84" t="s">
        <v>4416</v>
      </c>
      <c r="B1277" s="84">
        <v>2</v>
      </c>
      <c r="C1277" s="123">
        <v>0</v>
      </c>
      <c r="D1277" s="84" t="s">
        <v>3370</v>
      </c>
      <c r="E1277" s="84" t="b">
        <v>0</v>
      </c>
      <c r="F1277" s="84" t="b">
        <v>0</v>
      </c>
      <c r="G1277" s="84" t="b">
        <v>0</v>
      </c>
    </row>
    <row r="1278" spans="1:7" ht="15">
      <c r="A1278" s="84" t="s">
        <v>4417</v>
      </c>
      <c r="B1278" s="84">
        <v>2</v>
      </c>
      <c r="C1278" s="123">
        <v>0</v>
      </c>
      <c r="D1278" s="84" t="s">
        <v>3370</v>
      </c>
      <c r="E1278" s="84" t="b">
        <v>0</v>
      </c>
      <c r="F1278" s="84" t="b">
        <v>0</v>
      </c>
      <c r="G1278" s="84" t="b">
        <v>0</v>
      </c>
    </row>
    <row r="1279" spans="1:7" ht="15">
      <c r="A1279" s="84" t="s">
        <v>4418</v>
      </c>
      <c r="B1279" s="84">
        <v>2</v>
      </c>
      <c r="C1279" s="123">
        <v>0</v>
      </c>
      <c r="D1279" s="84" t="s">
        <v>3370</v>
      </c>
      <c r="E1279" s="84" t="b">
        <v>0</v>
      </c>
      <c r="F1279" s="84" t="b">
        <v>0</v>
      </c>
      <c r="G1279" s="84" t="b">
        <v>0</v>
      </c>
    </row>
    <row r="1280" spans="1:7" ht="15">
      <c r="A1280" s="84" t="s">
        <v>4222</v>
      </c>
      <c r="B1280" s="84">
        <v>4</v>
      </c>
      <c r="C1280" s="123">
        <v>0</v>
      </c>
      <c r="D1280" s="84" t="s">
        <v>3371</v>
      </c>
      <c r="E1280" s="84" t="b">
        <v>0</v>
      </c>
      <c r="F1280" s="84" t="b">
        <v>0</v>
      </c>
      <c r="G1280" s="84" t="b">
        <v>0</v>
      </c>
    </row>
    <row r="1281" spans="1:7" ht="15">
      <c r="A1281" s="84" t="s">
        <v>4175</v>
      </c>
      <c r="B1281" s="84">
        <v>3</v>
      </c>
      <c r="C1281" s="123">
        <v>0</v>
      </c>
      <c r="D1281" s="84" t="s">
        <v>3371</v>
      </c>
      <c r="E1281" s="84" t="b">
        <v>0</v>
      </c>
      <c r="F1281" s="84" t="b">
        <v>0</v>
      </c>
      <c r="G1281" s="84" t="b">
        <v>0</v>
      </c>
    </row>
    <row r="1282" spans="1:7" ht="15">
      <c r="A1282" s="84" t="s">
        <v>4176</v>
      </c>
      <c r="B1282" s="84">
        <v>3</v>
      </c>
      <c r="C1282" s="123">
        <v>0</v>
      </c>
      <c r="D1282" s="84" t="s">
        <v>3371</v>
      </c>
      <c r="E1282" s="84" t="b">
        <v>0</v>
      </c>
      <c r="F1282" s="84" t="b">
        <v>0</v>
      </c>
      <c r="G1282" s="84" t="b">
        <v>0</v>
      </c>
    </row>
    <row r="1283" spans="1:7" ht="15">
      <c r="A1283" s="84" t="s">
        <v>4160</v>
      </c>
      <c r="B1283" s="84">
        <v>3</v>
      </c>
      <c r="C1283" s="123">
        <v>0</v>
      </c>
      <c r="D1283" s="84" t="s">
        <v>3371</v>
      </c>
      <c r="E1283" s="84" t="b">
        <v>0</v>
      </c>
      <c r="F1283" s="84" t="b">
        <v>0</v>
      </c>
      <c r="G1283" s="84" t="b">
        <v>0</v>
      </c>
    </row>
    <row r="1284" spans="1:7" ht="15">
      <c r="A1284" s="84" t="s">
        <v>4420</v>
      </c>
      <c r="B1284" s="84">
        <v>2</v>
      </c>
      <c r="C1284" s="123">
        <v>0</v>
      </c>
      <c r="D1284" s="84" t="s">
        <v>3371</v>
      </c>
      <c r="E1284" s="84" t="b">
        <v>0</v>
      </c>
      <c r="F1284" s="84" t="b">
        <v>0</v>
      </c>
      <c r="G1284" s="84" t="b">
        <v>0</v>
      </c>
    </row>
    <row r="1285" spans="1:7" ht="15">
      <c r="A1285" s="84" t="s">
        <v>4421</v>
      </c>
      <c r="B1285" s="84">
        <v>2</v>
      </c>
      <c r="C1285" s="123">
        <v>0</v>
      </c>
      <c r="D1285" s="84" t="s">
        <v>3371</v>
      </c>
      <c r="E1285" s="84" t="b">
        <v>0</v>
      </c>
      <c r="F1285" s="84" t="b">
        <v>0</v>
      </c>
      <c r="G1285" s="84" t="b">
        <v>0</v>
      </c>
    </row>
    <row r="1286" spans="1:7" ht="15">
      <c r="A1286" s="84" t="s">
        <v>4307</v>
      </c>
      <c r="B1286" s="84">
        <v>2</v>
      </c>
      <c r="C1286" s="123">
        <v>0</v>
      </c>
      <c r="D1286" s="84" t="s">
        <v>3371</v>
      </c>
      <c r="E1286" s="84" t="b">
        <v>0</v>
      </c>
      <c r="F1286" s="84" t="b">
        <v>0</v>
      </c>
      <c r="G1286" s="84" t="b">
        <v>0</v>
      </c>
    </row>
    <row r="1287" spans="1:7" ht="15">
      <c r="A1287" s="84" t="s">
        <v>4308</v>
      </c>
      <c r="B1287" s="84">
        <v>2</v>
      </c>
      <c r="C1287" s="123">
        <v>0</v>
      </c>
      <c r="D1287" s="84" t="s">
        <v>3371</v>
      </c>
      <c r="E1287" s="84" t="b">
        <v>0</v>
      </c>
      <c r="F1287" s="84" t="b">
        <v>0</v>
      </c>
      <c r="G1287" s="84" t="b">
        <v>0</v>
      </c>
    </row>
    <row r="1288" spans="1:7" ht="15">
      <c r="A1288" s="84" t="s">
        <v>4422</v>
      </c>
      <c r="B1288" s="84">
        <v>2</v>
      </c>
      <c r="C1288" s="123">
        <v>0</v>
      </c>
      <c r="D1288" s="84" t="s">
        <v>3371</v>
      </c>
      <c r="E1288" s="84" t="b">
        <v>0</v>
      </c>
      <c r="F1288" s="84" t="b">
        <v>0</v>
      </c>
      <c r="G1288" s="84" t="b">
        <v>0</v>
      </c>
    </row>
    <row r="1289" spans="1:7" ht="15">
      <c r="A1289" s="84" t="s">
        <v>4423</v>
      </c>
      <c r="B1289" s="84">
        <v>2</v>
      </c>
      <c r="C1289" s="123">
        <v>0</v>
      </c>
      <c r="D1289" s="84" t="s">
        <v>3371</v>
      </c>
      <c r="E1289" s="84" t="b">
        <v>0</v>
      </c>
      <c r="F1289" s="84" t="b">
        <v>0</v>
      </c>
      <c r="G1289" s="84" t="b">
        <v>0</v>
      </c>
    </row>
    <row r="1290" spans="1:7" ht="15">
      <c r="A1290" s="84" t="s">
        <v>4176</v>
      </c>
      <c r="B1290" s="84">
        <v>2</v>
      </c>
      <c r="C1290" s="123">
        <v>0</v>
      </c>
      <c r="D1290" s="84" t="s">
        <v>3372</v>
      </c>
      <c r="E1290" s="84" t="b">
        <v>0</v>
      </c>
      <c r="F1290" s="84" t="b">
        <v>0</v>
      </c>
      <c r="G1290" s="84" t="b">
        <v>0</v>
      </c>
    </row>
    <row r="1291" spans="1:7" ht="15">
      <c r="A1291" s="84" t="s">
        <v>4500</v>
      </c>
      <c r="B1291" s="84">
        <v>2</v>
      </c>
      <c r="C1291" s="123">
        <v>0</v>
      </c>
      <c r="D1291" s="84" t="s">
        <v>3372</v>
      </c>
      <c r="E1291" s="84" t="b">
        <v>0</v>
      </c>
      <c r="F1291" s="84" t="b">
        <v>0</v>
      </c>
      <c r="G1291" s="84" t="b">
        <v>0</v>
      </c>
    </row>
    <row r="1292" spans="1:7" ht="15">
      <c r="A1292" s="84" t="s">
        <v>4501</v>
      </c>
      <c r="B1292" s="84">
        <v>2</v>
      </c>
      <c r="C1292" s="123">
        <v>0</v>
      </c>
      <c r="D1292" s="84" t="s">
        <v>3372</v>
      </c>
      <c r="E1292" s="84" t="b">
        <v>0</v>
      </c>
      <c r="F1292" s="84" t="b">
        <v>0</v>
      </c>
      <c r="G1292" s="84" t="b">
        <v>0</v>
      </c>
    </row>
    <row r="1293" spans="1:7" ht="15">
      <c r="A1293" s="84" t="s">
        <v>4502</v>
      </c>
      <c r="B1293" s="84">
        <v>2</v>
      </c>
      <c r="C1293" s="123">
        <v>0</v>
      </c>
      <c r="D1293" s="84" t="s">
        <v>3372</v>
      </c>
      <c r="E1293" s="84" t="b">
        <v>0</v>
      </c>
      <c r="F1293" s="84" t="b">
        <v>0</v>
      </c>
      <c r="G1293" s="84" t="b">
        <v>0</v>
      </c>
    </row>
    <row r="1294" spans="1:7" ht="15">
      <c r="A1294" s="84" t="s">
        <v>3528</v>
      </c>
      <c r="B1294" s="84">
        <v>2</v>
      </c>
      <c r="C1294" s="123">
        <v>0</v>
      </c>
      <c r="D1294" s="84" t="s">
        <v>3372</v>
      </c>
      <c r="E1294" s="84" t="b">
        <v>0</v>
      </c>
      <c r="F1294" s="84" t="b">
        <v>0</v>
      </c>
      <c r="G1294" s="84" t="b">
        <v>0</v>
      </c>
    </row>
    <row r="1295" spans="1:7" ht="15">
      <c r="A1295" s="84" t="s">
        <v>4503</v>
      </c>
      <c r="B1295" s="84">
        <v>2</v>
      </c>
      <c r="C1295" s="123">
        <v>0</v>
      </c>
      <c r="D1295" s="84" t="s">
        <v>3372</v>
      </c>
      <c r="E1295" s="84" t="b">
        <v>0</v>
      </c>
      <c r="F1295" s="84" t="b">
        <v>0</v>
      </c>
      <c r="G1295" s="84" t="b">
        <v>0</v>
      </c>
    </row>
    <row r="1296" spans="1:7" ht="15">
      <c r="A1296" s="84" t="s">
        <v>3567</v>
      </c>
      <c r="B1296" s="84">
        <v>2</v>
      </c>
      <c r="C1296" s="123">
        <v>0</v>
      </c>
      <c r="D1296" s="84" t="s">
        <v>3372</v>
      </c>
      <c r="E1296" s="84" t="b">
        <v>0</v>
      </c>
      <c r="F1296" s="84" t="b">
        <v>0</v>
      </c>
      <c r="G1296" s="84" t="b">
        <v>0</v>
      </c>
    </row>
    <row r="1297" spans="1:7" ht="15">
      <c r="A1297" s="84" t="s">
        <v>4504</v>
      </c>
      <c r="B1297" s="84">
        <v>2</v>
      </c>
      <c r="C1297" s="123">
        <v>0</v>
      </c>
      <c r="D1297" s="84" t="s">
        <v>3372</v>
      </c>
      <c r="E1297" s="84" t="b">
        <v>0</v>
      </c>
      <c r="F1297" s="84" t="b">
        <v>0</v>
      </c>
      <c r="G1297" s="84" t="b">
        <v>0</v>
      </c>
    </row>
    <row r="1298" spans="1:7" ht="15">
      <c r="A1298" s="84" t="s">
        <v>4338</v>
      </c>
      <c r="B1298" s="84">
        <v>2</v>
      </c>
      <c r="C1298" s="123">
        <v>0</v>
      </c>
      <c r="D1298" s="84" t="s">
        <v>3372</v>
      </c>
      <c r="E1298" s="84" t="b">
        <v>0</v>
      </c>
      <c r="F1298" s="84" t="b">
        <v>0</v>
      </c>
      <c r="G1298" s="84" t="b">
        <v>0</v>
      </c>
    </row>
    <row r="1299" spans="1:7" ht="15">
      <c r="A1299" s="84" t="s">
        <v>3580</v>
      </c>
      <c r="B1299" s="84">
        <v>2</v>
      </c>
      <c r="C1299" s="123">
        <v>0</v>
      </c>
      <c r="D1299" s="84" t="s">
        <v>3372</v>
      </c>
      <c r="E1299" s="84" t="b">
        <v>0</v>
      </c>
      <c r="F1299" s="84" t="b">
        <v>0</v>
      </c>
      <c r="G1299" s="84" t="b">
        <v>0</v>
      </c>
    </row>
    <row r="1300" spans="1:7" ht="15">
      <c r="A1300" s="84" t="s">
        <v>4233</v>
      </c>
      <c r="B1300" s="84">
        <v>2</v>
      </c>
      <c r="C1300" s="123">
        <v>0</v>
      </c>
      <c r="D1300" s="84" t="s">
        <v>3372</v>
      </c>
      <c r="E1300" s="84" t="b">
        <v>0</v>
      </c>
      <c r="F1300" s="84" t="b">
        <v>0</v>
      </c>
      <c r="G1300" s="84" t="b">
        <v>0</v>
      </c>
    </row>
    <row r="1301" spans="1:7" ht="15">
      <c r="A1301" s="84" t="s">
        <v>464</v>
      </c>
      <c r="B1301" s="84">
        <v>2</v>
      </c>
      <c r="C1301" s="123">
        <v>0</v>
      </c>
      <c r="D1301" s="84" t="s">
        <v>3372</v>
      </c>
      <c r="E1301" s="84" t="b">
        <v>0</v>
      </c>
      <c r="F1301" s="84" t="b">
        <v>0</v>
      </c>
      <c r="G1301" s="84" t="b">
        <v>0</v>
      </c>
    </row>
    <row r="1302" spans="1:7" ht="15">
      <c r="A1302" s="84" t="s">
        <v>738</v>
      </c>
      <c r="B1302" s="84">
        <v>7</v>
      </c>
      <c r="C1302" s="123">
        <v>0</v>
      </c>
      <c r="D1302" s="84" t="s">
        <v>3373</v>
      </c>
      <c r="E1302" s="84" t="b">
        <v>0</v>
      </c>
      <c r="F1302" s="84" t="b">
        <v>0</v>
      </c>
      <c r="G1302" s="84" t="b">
        <v>0</v>
      </c>
    </row>
    <row r="1303" spans="1:7" ht="15">
      <c r="A1303" s="84" t="s">
        <v>4238</v>
      </c>
      <c r="B1303" s="84">
        <v>3</v>
      </c>
      <c r="C1303" s="123">
        <v>0.014917977782213288</v>
      </c>
      <c r="D1303" s="84" t="s">
        <v>3373</v>
      </c>
      <c r="E1303" s="84" t="b">
        <v>0</v>
      </c>
      <c r="F1303" s="84" t="b">
        <v>0</v>
      </c>
      <c r="G1303" s="84" t="b">
        <v>0</v>
      </c>
    </row>
    <row r="1304" spans="1:7" ht="15">
      <c r="A1304" s="84" t="s">
        <v>317</v>
      </c>
      <c r="B1304" s="84">
        <v>3</v>
      </c>
      <c r="C1304" s="123">
        <v>0.014917977782213288</v>
      </c>
      <c r="D1304" s="84" t="s">
        <v>3373</v>
      </c>
      <c r="E1304" s="84" t="b">
        <v>0</v>
      </c>
      <c r="F1304" s="84" t="b">
        <v>0</v>
      </c>
      <c r="G1304" s="84" t="b">
        <v>0</v>
      </c>
    </row>
    <row r="1305" spans="1:7" ht="15">
      <c r="A1305" s="84" t="s">
        <v>2229</v>
      </c>
      <c r="B1305" s="84">
        <v>2</v>
      </c>
      <c r="C1305" s="123">
        <v>0.014704541739196641</v>
      </c>
      <c r="D1305" s="84" t="s">
        <v>3373</v>
      </c>
      <c r="E1305" s="84" t="b">
        <v>0</v>
      </c>
      <c r="F1305" s="84" t="b">
        <v>0</v>
      </c>
      <c r="G1305" s="84" t="b">
        <v>0</v>
      </c>
    </row>
    <row r="1306" spans="1:7" ht="15">
      <c r="A1306" s="84" t="s">
        <v>4339</v>
      </c>
      <c r="B1306" s="84">
        <v>2</v>
      </c>
      <c r="C1306" s="123">
        <v>0.014704541739196641</v>
      </c>
      <c r="D1306" s="84" t="s">
        <v>3373</v>
      </c>
      <c r="E1306" s="84" t="b">
        <v>0</v>
      </c>
      <c r="F1306" s="84" t="b">
        <v>0</v>
      </c>
      <c r="G1306" s="84" t="b">
        <v>0</v>
      </c>
    </row>
    <row r="1307" spans="1:7" ht="15">
      <c r="A1307" s="84" t="s">
        <v>4340</v>
      </c>
      <c r="B1307" s="84">
        <v>2</v>
      </c>
      <c r="C1307" s="123">
        <v>0.014704541739196641</v>
      </c>
      <c r="D1307" s="84" t="s">
        <v>3373</v>
      </c>
      <c r="E1307" s="84" t="b">
        <v>0</v>
      </c>
      <c r="F1307" s="84" t="b">
        <v>0</v>
      </c>
      <c r="G1307" s="84" t="b">
        <v>0</v>
      </c>
    </row>
    <row r="1308" spans="1:7" ht="15">
      <c r="A1308" s="84" t="s">
        <v>4140</v>
      </c>
      <c r="B1308" s="84">
        <v>2</v>
      </c>
      <c r="C1308" s="123">
        <v>0.014704541739196641</v>
      </c>
      <c r="D1308" s="84" t="s">
        <v>3373</v>
      </c>
      <c r="E1308" s="84" t="b">
        <v>0</v>
      </c>
      <c r="F1308" s="84" t="b">
        <v>0</v>
      </c>
      <c r="G1308" s="84" t="b">
        <v>0</v>
      </c>
    </row>
    <row r="1309" spans="1:7" ht="15">
      <c r="A1309" s="84" t="s">
        <v>4141</v>
      </c>
      <c r="B1309" s="84">
        <v>2</v>
      </c>
      <c r="C1309" s="123">
        <v>0.014704541739196641</v>
      </c>
      <c r="D1309" s="84" t="s">
        <v>3373</v>
      </c>
      <c r="E1309" s="84" t="b">
        <v>0</v>
      </c>
      <c r="F1309" s="84" t="b">
        <v>0</v>
      </c>
      <c r="G1309" s="84" t="b">
        <v>0</v>
      </c>
    </row>
    <row r="1310" spans="1:7" ht="15">
      <c r="A1310" s="84" t="s">
        <v>4341</v>
      </c>
      <c r="B1310" s="84">
        <v>2</v>
      </c>
      <c r="C1310" s="123">
        <v>0.014704541739196641</v>
      </c>
      <c r="D1310" s="84" t="s">
        <v>3373</v>
      </c>
      <c r="E1310" s="84" t="b">
        <v>0</v>
      </c>
      <c r="F1310" s="84" t="b">
        <v>0</v>
      </c>
      <c r="G1310" s="84" t="b">
        <v>0</v>
      </c>
    </row>
    <row r="1311" spans="1:7" ht="15">
      <c r="A1311" s="84" t="s">
        <v>4342</v>
      </c>
      <c r="B1311" s="84">
        <v>2</v>
      </c>
      <c r="C1311" s="123">
        <v>0.014704541739196641</v>
      </c>
      <c r="D1311" s="84" t="s">
        <v>3373</v>
      </c>
      <c r="E1311" s="84" t="b">
        <v>0</v>
      </c>
      <c r="F1311" s="84" t="b">
        <v>0</v>
      </c>
      <c r="G1311" s="84" t="b">
        <v>0</v>
      </c>
    </row>
    <row r="1312" spans="1:7" ht="15">
      <c r="A1312" s="84" t="s">
        <v>4343</v>
      </c>
      <c r="B1312" s="84">
        <v>2</v>
      </c>
      <c r="C1312" s="123">
        <v>0.014704541739196641</v>
      </c>
      <c r="D1312" s="84" t="s">
        <v>3373</v>
      </c>
      <c r="E1312" s="84" t="b">
        <v>0</v>
      </c>
      <c r="F1312" s="84" t="b">
        <v>0</v>
      </c>
      <c r="G1312" s="84" t="b">
        <v>0</v>
      </c>
    </row>
    <row r="1313" spans="1:7" ht="15">
      <c r="A1313" s="84" t="s">
        <v>4344</v>
      </c>
      <c r="B1313" s="84">
        <v>2</v>
      </c>
      <c r="C1313" s="123">
        <v>0.014704541739196641</v>
      </c>
      <c r="D1313" s="84" t="s">
        <v>3373</v>
      </c>
      <c r="E1313" s="84" t="b">
        <v>0</v>
      </c>
      <c r="F1313" s="84" t="b">
        <v>0</v>
      </c>
      <c r="G1313" s="84" t="b">
        <v>0</v>
      </c>
    </row>
    <row r="1314" spans="1:7" ht="15">
      <c r="A1314" s="84" t="s">
        <v>4345</v>
      </c>
      <c r="B1314" s="84">
        <v>2</v>
      </c>
      <c r="C1314" s="123">
        <v>0.014704541739196641</v>
      </c>
      <c r="D1314" s="84" t="s">
        <v>3373</v>
      </c>
      <c r="E1314" s="84" t="b">
        <v>0</v>
      </c>
      <c r="F1314" s="84" t="b">
        <v>0</v>
      </c>
      <c r="G1314" s="84" t="b">
        <v>0</v>
      </c>
    </row>
    <row r="1315" spans="1:7" ht="15">
      <c r="A1315" s="84" t="s">
        <v>4346</v>
      </c>
      <c r="B1315" s="84">
        <v>2</v>
      </c>
      <c r="C1315" s="123">
        <v>0.014704541739196641</v>
      </c>
      <c r="D1315" s="84" t="s">
        <v>3373</v>
      </c>
      <c r="E1315" s="84" t="b">
        <v>0</v>
      </c>
      <c r="F1315" s="84" t="b">
        <v>0</v>
      </c>
      <c r="G1315" s="84" t="b">
        <v>0</v>
      </c>
    </row>
    <row r="1316" spans="1:7" ht="15">
      <c r="A1316" s="84" t="s">
        <v>4171</v>
      </c>
      <c r="B1316" s="84">
        <v>2</v>
      </c>
      <c r="C1316" s="123">
        <v>0.014704541739196641</v>
      </c>
      <c r="D1316" s="84" t="s">
        <v>3373</v>
      </c>
      <c r="E1316" s="84" t="b">
        <v>0</v>
      </c>
      <c r="F1316" s="84" t="b">
        <v>0</v>
      </c>
      <c r="G1316" s="84" t="b">
        <v>0</v>
      </c>
    </row>
    <row r="1317" spans="1:7" ht="15">
      <c r="A1317" s="84" t="s">
        <v>3614</v>
      </c>
      <c r="B1317" s="84">
        <v>2</v>
      </c>
      <c r="C1317" s="123">
        <v>0</v>
      </c>
      <c r="D1317" s="84" t="s">
        <v>3374</v>
      </c>
      <c r="E1317" s="84" t="b">
        <v>1</v>
      </c>
      <c r="F1317" s="84" t="b">
        <v>0</v>
      </c>
      <c r="G1317" s="84" t="b">
        <v>0</v>
      </c>
    </row>
    <row r="1318" spans="1:7" ht="15">
      <c r="A1318" s="84" t="s">
        <v>4551</v>
      </c>
      <c r="B1318" s="84">
        <v>2</v>
      </c>
      <c r="C1318" s="123">
        <v>0</v>
      </c>
      <c r="D1318" s="84" t="s">
        <v>3374</v>
      </c>
      <c r="E1318" s="84" t="b">
        <v>0</v>
      </c>
      <c r="F1318" s="84" t="b">
        <v>0</v>
      </c>
      <c r="G1318" s="84" t="b">
        <v>0</v>
      </c>
    </row>
    <row r="1319" spans="1:7" ht="15">
      <c r="A1319" s="84" t="s">
        <v>4552</v>
      </c>
      <c r="B1319" s="84">
        <v>2</v>
      </c>
      <c r="C1319" s="123">
        <v>0</v>
      </c>
      <c r="D1319" s="84" t="s">
        <v>3374</v>
      </c>
      <c r="E1319" s="84" t="b">
        <v>0</v>
      </c>
      <c r="F1319" s="84" t="b">
        <v>1</v>
      </c>
      <c r="G1319" s="84" t="b">
        <v>0</v>
      </c>
    </row>
    <row r="1320" spans="1:7" ht="15">
      <c r="A1320" s="84" t="s">
        <v>4553</v>
      </c>
      <c r="B1320" s="84">
        <v>2</v>
      </c>
      <c r="C1320" s="123">
        <v>0</v>
      </c>
      <c r="D1320" s="84" t="s">
        <v>3374</v>
      </c>
      <c r="E1320" s="84" t="b">
        <v>0</v>
      </c>
      <c r="F1320" s="84" t="b">
        <v>0</v>
      </c>
      <c r="G1320" s="84" t="b">
        <v>0</v>
      </c>
    </row>
    <row r="1321" spans="1:7" ht="15">
      <c r="A1321" s="84" t="s">
        <v>4175</v>
      </c>
      <c r="B1321" s="84">
        <v>2</v>
      </c>
      <c r="C1321" s="123">
        <v>0</v>
      </c>
      <c r="D1321" s="84" t="s">
        <v>3374</v>
      </c>
      <c r="E1321" s="84" t="b">
        <v>0</v>
      </c>
      <c r="F1321" s="84" t="b">
        <v>0</v>
      </c>
      <c r="G1321" s="84" t="b">
        <v>0</v>
      </c>
    </row>
    <row r="1322" spans="1:7" ht="15">
      <c r="A1322" s="84" t="s">
        <v>4554</v>
      </c>
      <c r="B1322" s="84">
        <v>2</v>
      </c>
      <c r="C1322" s="123">
        <v>0</v>
      </c>
      <c r="D1322" s="84" t="s">
        <v>3374</v>
      </c>
      <c r="E1322" s="84" t="b">
        <v>1</v>
      </c>
      <c r="F1322" s="84" t="b">
        <v>0</v>
      </c>
      <c r="G1322" s="84" t="b">
        <v>0</v>
      </c>
    </row>
    <row r="1323" spans="1:7" ht="15">
      <c r="A1323" s="84" t="s">
        <v>444</v>
      </c>
      <c r="B1323" s="84">
        <v>2</v>
      </c>
      <c r="C1323" s="123">
        <v>0</v>
      </c>
      <c r="D1323" s="84" t="s">
        <v>3374</v>
      </c>
      <c r="E1323" s="84" t="b">
        <v>0</v>
      </c>
      <c r="F1323" s="84" t="b">
        <v>0</v>
      </c>
      <c r="G1323" s="84" t="b">
        <v>0</v>
      </c>
    </row>
    <row r="1324" spans="1:7" ht="15">
      <c r="A1324" s="84" t="s">
        <v>3466</v>
      </c>
      <c r="B1324" s="84">
        <v>2</v>
      </c>
      <c r="C1324" s="123">
        <v>0</v>
      </c>
      <c r="D1324" s="84" t="s">
        <v>3374</v>
      </c>
      <c r="E1324" s="84" t="b">
        <v>0</v>
      </c>
      <c r="F1324" s="84" t="b">
        <v>0</v>
      </c>
      <c r="G1324" s="84" t="b">
        <v>0</v>
      </c>
    </row>
    <row r="1325" spans="1:7" ht="15">
      <c r="A1325" s="84" t="s">
        <v>4173</v>
      </c>
      <c r="B1325" s="84">
        <v>2</v>
      </c>
      <c r="C1325" s="123">
        <v>0</v>
      </c>
      <c r="D1325" s="84" t="s">
        <v>3374</v>
      </c>
      <c r="E1325" s="84" t="b">
        <v>0</v>
      </c>
      <c r="F1325" s="84" t="b">
        <v>0</v>
      </c>
      <c r="G1325" s="84" t="b">
        <v>0</v>
      </c>
    </row>
    <row r="1326" spans="1:7" ht="15">
      <c r="A1326" s="84" t="s">
        <v>738</v>
      </c>
      <c r="B1326" s="84">
        <v>2</v>
      </c>
      <c r="C1326" s="123">
        <v>0</v>
      </c>
      <c r="D1326" s="84" t="s">
        <v>3374</v>
      </c>
      <c r="E1326" s="84" t="b">
        <v>0</v>
      </c>
      <c r="F1326" s="84" t="b">
        <v>0</v>
      </c>
      <c r="G1326" s="84" t="b">
        <v>0</v>
      </c>
    </row>
    <row r="1327" spans="1:7" ht="15">
      <c r="A1327" s="84" t="s">
        <v>738</v>
      </c>
      <c r="B1327" s="84">
        <v>2</v>
      </c>
      <c r="C1327" s="123">
        <v>0</v>
      </c>
      <c r="D1327" s="84" t="s">
        <v>3375</v>
      </c>
      <c r="E1327" s="84" t="b">
        <v>0</v>
      </c>
      <c r="F1327" s="84" t="b">
        <v>0</v>
      </c>
      <c r="G1327" s="84" t="b">
        <v>0</v>
      </c>
    </row>
    <row r="1328" spans="1:7" ht="15">
      <c r="A1328" s="84" t="s">
        <v>4581</v>
      </c>
      <c r="B1328" s="84">
        <v>2</v>
      </c>
      <c r="C1328" s="123">
        <v>0</v>
      </c>
      <c r="D1328" s="84" t="s">
        <v>3375</v>
      </c>
      <c r="E1328" s="84" t="b">
        <v>0</v>
      </c>
      <c r="F1328" s="84" t="b">
        <v>0</v>
      </c>
      <c r="G1328" s="84" t="b">
        <v>0</v>
      </c>
    </row>
    <row r="1329" spans="1:7" ht="15">
      <c r="A1329" s="84" t="s">
        <v>4582</v>
      </c>
      <c r="B1329" s="84">
        <v>2</v>
      </c>
      <c r="C1329" s="123">
        <v>0</v>
      </c>
      <c r="D1329" s="84" t="s">
        <v>3375</v>
      </c>
      <c r="E1329" s="84" t="b">
        <v>0</v>
      </c>
      <c r="F1329" s="84" t="b">
        <v>0</v>
      </c>
      <c r="G1329" s="84" t="b">
        <v>0</v>
      </c>
    </row>
    <row r="1330" spans="1:7" ht="15">
      <c r="A1330" s="84" t="s">
        <v>3577</v>
      </c>
      <c r="B1330" s="84">
        <v>2</v>
      </c>
      <c r="C1330" s="123">
        <v>0</v>
      </c>
      <c r="D1330" s="84" t="s">
        <v>3375</v>
      </c>
      <c r="E1330" s="84" t="b">
        <v>0</v>
      </c>
      <c r="F1330" s="84" t="b">
        <v>0</v>
      </c>
      <c r="G1330" s="84" t="b">
        <v>0</v>
      </c>
    </row>
    <row r="1331" spans="1:7" ht="15">
      <c r="A1331" s="84" t="s">
        <v>4584</v>
      </c>
      <c r="B1331" s="84">
        <v>2</v>
      </c>
      <c r="C1331" s="123">
        <v>0</v>
      </c>
      <c r="D1331" s="84" t="s">
        <v>3375</v>
      </c>
      <c r="E1331" s="84" t="b">
        <v>0</v>
      </c>
      <c r="F1331" s="84" t="b">
        <v>0</v>
      </c>
      <c r="G1331" s="84" t="b">
        <v>0</v>
      </c>
    </row>
    <row r="1332" spans="1:7" ht="15">
      <c r="A1332" s="84" t="s">
        <v>4585</v>
      </c>
      <c r="B1332" s="84">
        <v>2</v>
      </c>
      <c r="C1332" s="123">
        <v>0</v>
      </c>
      <c r="D1332" s="84" t="s">
        <v>3375</v>
      </c>
      <c r="E1332" s="84" t="b">
        <v>0</v>
      </c>
      <c r="F1332" s="84" t="b">
        <v>0</v>
      </c>
      <c r="G1332" s="84" t="b">
        <v>0</v>
      </c>
    </row>
    <row r="1333" spans="1:7" ht="15">
      <c r="A1333" s="84" t="s">
        <v>4586</v>
      </c>
      <c r="B1333" s="84">
        <v>2</v>
      </c>
      <c r="C1333" s="123">
        <v>0.011359622477886083</v>
      </c>
      <c r="D1333" s="84" t="s">
        <v>3375</v>
      </c>
      <c r="E1333" s="84" t="b">
        <v>0</v>
      </c>
      <c r="F1333" s="84" t="b">
        <v>0</v>
      </c>
      <c r="G1333" s="84" t="b">
        <v>0</v>
      </c>
    </row>
    <row r="1334" spans="1:7" ht="15">
      <c r="A1334" s="84" t="s">
        <v>4220</v>
      </c>
      <c r="B1334" s="84">
        <v>4</v>
      </c>
      <c r="C1334" s="123">
        <v>0</v>
      </c>
      <c r="D1334" s="84" t="s">
        <v>3376</v>
      </c>
      <c r="E1334" s="84" t="b">
        <v>0</v>
      </c>
      <c r="F1334" s="84" t="b">
        <v>0</v>
      </c>
      <c r="G1334" s="84" t="b">
        <v>0</v>
      </c>
    </row>
    <row r="1335" spans="1:7" ht="15">
      <c r="A1335" s="84" t="s">
        <v>4301</v>
      </c>
      <c r="B1335" s="84">
        <v>3</v>
      </c>
      <c r="C1335" s="123">
        <v>0</v>
      </c>
      <c r="D1335" s="84" t="s">
        <v>3376</v>
      </c>
      <c r="E1335" s="84" t="b">
        <v>0</v>
      </c>
      <c r="F1335" s="84" t="b">
        <v>0</v>
      </c>
      <c r="G1335" s="84" t="b">
        <v>0</v>
      </c>
    </row>
    <row r="1336" spans="1:7" ht="15">
      <c r="A1336" s="84" t="s">
        <v>4400</v>
      </c>
      <c r="B1336" s="84">
        <v>2</v>
      </c>
      <c r="C1336" s="123">
        <v>0</v>
      </c>
      <c r="D1336" s="84" t="s">
        <v>3376</v>
      </c>
      <c r="E1336" s="84" t="b">
        <v>0</v>
      </c>
      <c r="F1336" s="84" t="b">
        <v>0</v>
      </c>
      <c r="G1336" s="84" t="b">
        <v>0</v>
      </c>
    </row>
    <row r="1337" spans="1:7" ht="15">
      <c r="A1337" s="84" t="s">
        <v>4401</v>
      </c>
      <c r="B1337" s="84">
        <v>2</v>
      </c>
      <c r="C1337" s="123">
        <v>0</v>
      </c>
      <c r="D1337" s="84" t="s">
        <v>3376</v>
      </c>
      <c r="E1337" s="84" t="b">
        <v>0</v>
      </c>
      <c r="F1337" s="84" t="b">
        <v>0</v>
      </c>
      <c r="G1337" s="84" t="b">
        <v>0</v>
      </c>
    </row>
    <row r="1338" spans="1:7" ht="15">
      <c r="A1338" s="84" t="s">
        <v>4402</v>
      </c>
      <c r="B1338" s="84">
        <v>2</v>
      </c>
      <c r="C1338" s="123">
        <v>0</v>
      </c>
      <c r="D1338" s="84" t="s">
        <v>3376</v>
      </c>
      <c r="E1338" s="84" t="b">
        <v>0</v>
      </c>
      <c r="F1338" s="84" t="b">
        <v>0</v>
      </c>
      <c r="G1338" s="84" t="b">
        <v>0</v>
      </c>
    </row>
    <row r="1339" spans="1:7" ht="15">
      <c r="A1339" s="84" t="s">
        <v>4139</v>
      </c>
      <c r="B1339" s="84">
        <v>2</v>
      </c>
      <c r="C1339" s="123">
        <v>0</v>
      </c>
      <c r="D1339" s="84" t="s">
        <v>3376</v>
      </c>
      <c r="E1339" s="84" t="b">
        <v>0</v>
      </c>
      <c r="F1339" s="84" t="b">
        <v>0</v>
      </c>
      <c r="G1339" s="84" t="b">
        <v>0</v>
      </c>
    </row>
    <row r="1340" spans="1:7" ht="15">
      <c r="A1340" s="84" t="s">
        <v>3458</v>
      </c>
      <c r="B1340" s="84">
        <v>2</v>
      </c>
      <c r="C1340" s="123">
        <v>0</v>
      </c>
      <c r="D1340" s="84" t="s">
        <v>3376</v>
      </c>
      <c r="E1340" s="84" t="b">
        <v>0</v>
      </c>
      <c r="F1340" s="84" t="b">
        <v>0</v>
      </c>
      <c r="G1340" s="84" t="b">
        <v>0</v>
      </c>
    </row>
    <row r="1341" spans="1:7" ht="15">
      <c r="A1341" s="84" t="s">
        <v>4140</v>
      </c>
      <c r="B1341" s="84">
        <v>2</v>
      </c>
      <c r="C1341" s="123">
        <v>0</v>
      </c>
      <c r="D1341" s="84" t="s">
        <v>3376</v>
      </c>
      <c r="E1341" s="84" t="b">
        <v>0</v>
      </c>
      <c r="F1341" s="84" t="b">
        <v>0</v>
      </c>
      <c r="G1341" s="84" t="b">
        <v>0</v>
      </c>
    </row>
    <row r="1342" spans="1:7" ht="15">
      <c r="A1342" s="84" t="s">
        <v>4403</v>
      </c>
      <c r="B1342" s="84">
        <v>2</v>
      </c>
      <c r="C1342" s="123">
        <v>0</v>
      </c>
      <c r="D1342" s="84" t="s">
        <v>3376</v>
      </c>
      <c r="E1342" s="84" t="b">
        <v>0</v>
      </c>
      <c r="F1342" s="84" t="b">
        <v>0</v>
      </c>
      <c r="G1342" s="84" t="b">
        <v>0</v>
      </c>
    </row>
    <row r="1343" spans="1:7" ht="15">
      <c r="A1343" s="84" t="s">
        <v>4404</v>
      </c>
      <c r="B1343" s="84">
        <v>2</v>
      </c>
      <c r="C1343" s="123">
        <v>0</v>
      </c>
      <c r="D1343" s="84" t="s">
        <v>3376</v>
      </c>
      <c r="E1343" s="84" t="b">
        <v>0</v>
      </c>
      <c r="F1343" s="84" t="b">
        <v>0</v>
      </c>
      <c r="G1343" s="84" t="b">
        <v>0</v>
      </c>
    </row>
    <row r="1344" spans="1:7" ht="15">
      <c r="A1344" s="84" t="s">
        <v>4405</v>
      </c>
      <c r="B1344" s="84">
        <v>2</v>
      </c>
      <c r="C1344" s="123">
        <v>0</v>
      </c>
      <c r="D1344" s="84" t="s">
        <v>3376</v>
      </c>
      <c r="E1344" s="84" t="b">
        <v>0</v>
      </c>
      <c r="F1344" s="84" t="b">
        <v>0</v>
      </c>
      <c r="G1344" s="84" t="b">
        <v>0</v>
      </c>
    </row>
    <row r="1345" spans="1:7" ht="15">
      <c r="A1345" s="84" t="s">
        <v>4110</v>
      </c>
      <c r="B1345" s="84">
        <v>2</v>
      </c>
      <c r="C1345" s="123">
        <v>0</v>
      </c>
      <c r="D1345" s="84" t="s">
        <v>3376</v>
      </c>
      <c r="E1345" s="84" t="b">
        <v>0</v>
      </c>
      <c r="F1345" s="84" t="b">
        <v>0</v>
      </c>
      <c r="G1345" s="84" t="b">
        <v>0</v>
      </c>
    </row>
    <row r="1346" spans="1:7" ht="15">
      <c r="A1346" s="84" t="s">
        <v>4406</v>
      </c>
      <c r="B1346" s="84">
        <v>2</v>
      </c>
      <c r="C1346" s="123">
        <v>0</v>
      </c>
      <c r="D1346" s="84" t="s">
        <v>3376</v>
      </c>
      <c r="E1346" s="84" t="b">
        <v>0</v>
      </c>
      <c r="F1346" s="84" t="b">
        <v>0</v>
      </c>
      <c r="G1346" s="84" t="b">
        <v>0</v>
      </c>
    </row>
    <row r="1347" spans="1:7" ht="15">
      <c r="A1347" s="84" t="s">
        <v>4407</v>
      </c>
      <c r="B1347" s="84">
        <v>2</v>
      </c>
      <c r="C1347" s="123">
        <v>0</v>
      </c>
      <c r="D1347" s="84" t="s">
        <v>3376</v>
      </c>
      <c r="E1347" s="84" t="b">
        <v>0</v>
      </c>
      <c r="F1347" s="84" t="b">
        <v>0</v>
      </c>
      <c r="G1347" s="84" t="b">
        <v>0</v>
      </c>
    </row>
    <row r="1348" spans="1:7" ht="15">
      <c r="A1348" s="84" t="s">
        <v>4141</v>
      </c>
      <c r="B1348" s="84">
        <v>2</v>
      </c>
      <c r="C1348" s="123">
        <v>0</v>
      </c>
      <c r="D1348" s="84" t="s">
        <v>3376</v>
      </c>
      <c r="E1348" s="84" t="b">
        <v>0</v>
      </c>
      <c r="F1348" s="84" t="b">
        <v>0</v>
      </c>
      <c r="G1348" s="84" t="b">
        <v>0</v>
      </c>
    </row>
    <row r="1349" spans="1:7" ht="15">
      <c r="A1349" s="84" t="s">
        <v>4408</v>
      </c>
      <c r="B1349" s="84">
        <v>2</v>
      </c>
      <c r="C1349" s="123">
        <v>0</v>
      </c>
      <c r="D1349" s="84" t="s">
        <v>3376</v>
      </c>
      <c r="E1349" s="84" t="b">
        <v>0</v>
      </c>
      <c r="F1349" s="84" t="b">
        <v>0</v>
      </c>
      <c r="G1349" s="84" t="b">
        <v>0</v>
      </c>
    </row>
    <row r="1350" spans="1:7" ht="15">
      <c r="A1350" s="84" t="s">
        <v>4409</v>
      </c>
      <c r="B1350" s="84">
        <v>2</v>
      </c>
      <c r="C1350" s="123">
        <v>0</v>
      </c>
      <c r="D1350" s="84" t="s">
        <v>3376</v>
      </c>
      <c r="E1350" s="84" t="b">
        <v>1</v>
      </c>
      <c r="F1350" s="84" t="b">
        <v>0</v>
      </c>
      <c r="G1350" s="84" t="b">
        <v>0</v>
      </c>
    </row>
    <row r="1351" spans="1:7" ht="15">
      <c r="A1351" s="84" t="s">
        <v>4410</v>
      </c>
      <c r="B1351" s="84">
        <v>2</v>
      </c>
      <c r="C1351" s="123">
        <v>0</v>
      </c>
      <c r="D1351" s="84" t="s">
        <v>3376</v>
      </c>
      <c r="E1351" s="84" t="b">
        <v>0</v>
      </c>
      <c r="F1351" s="84" t="b">
        <v>0</v>
      </c>
      <c r="G1351" s="84" t="b">
        <v>0</v>
      </c>
    </row>
    <row r="1352" spans="1:7" ht="15">
      <c r="A1352" s="84" t="s">
        <v>4411</v>
      </c>
      <c r="B1352" s="84">
        <v>2</v>
      </c>
      <c r="C1352" s="123">
        <v>0</v>
      </c>
      <c r="D1352" s="84" t="s">
        <v>3376</v>
      </c>
      <c r="E1352" s="84" t="b">
        <v>0</v>
      </c>
      <c r="F1352" s="84" t="b">
        <v>0</v>
      </c>
      <c r="G1352" s="84" t="b">
        <v>0</v>
      </c>
    </row>
    <row r="1353" spans="1:7" ht="15">
      <c r="A1353" s="84" t="s">
        <v>4302</v>
      </c>
      <c r="B1353" s="84">
        <v>2</v>
      </c>
      <c r="C1353" s="123">
        <v>0</v>
      </c>
      <c r="D1353" s="84" t="s">
        <v>3376</v>
      </c>
      <c r="E1353" s="84" t="b">
        <v>0</v>
      </c>
      <c r="F1353" s="84" t="b">
        <v>0</v>
      </c>
      <c r="G1353" s="84" t="b">
        <v>0</v>
      </c>
    </row>
    <row r="1354" spans="1:7" ht="15">
      <c r="A1354" s="84" t="s">
        <v>4159</v>
      </c>
      <c r="B1354" s="84">
        <v>4</v>
      </c>
      <c r="C1354" s="123">
        <v>0</v>
      </c>
      <c r="D1354" s="84" t="s">
        <v>3377</v>
      </c>
      <c r="E1354" s="84" t="b">
        <v>0</v>
      </c>
      <c r="F1354" s="84" t="b">
        <v>0</v>
      </c>
      <c r="G1354" s="84" t="b">
        <v>0</v>
      </c>
    </row>
    <row r="1355" spans="1:7" ht="15">
      <c r="A1355" s="84" t="s">
        <v>4229</v>
      </c>
      <c r="B1355" s="84">
        <v>4</v>
      </c>
      <c r="C1355" s="123">
        <v>0</v>
      </c>
      <c r="D1355" s="84" t="s">
        <v>3377</v>
      </c>
      <c r="E1355" s="84" t="b">
        <v>0</v>
      </c>
      <c r="F1355" s="84" t="b">
        <v>0</v>
      </c>
      <c r="G1355" s="84" t="b">
        <v>0</v>
      </c>
    </row>
    <row r="1356" spans="1:7" ht="15">
      <c r="A1356" s="84" t="s">
        <v>4230</v>
      </c>
      <c r="B1356" s="84">
        <v>4</v>
      </c>
      <c r="C1356" s="123">
        <v>0</v>
      </c>
      <c r="D1356" s="84" t="s">
        <v>3377</v>
      </c>
      <c r="E1356" s="84" t="b">
        <v>0</v>
      </c>
      <c r="F1356" s="84" t="b">
        <v>0</v>
      </c>
      <c r="G1356" s="84" t="b">
        <v>0</v>
      </c>
    </row>
    <row r="1357" spans="1:7" ht="15">
      <c r="A1357" s="84" t="s">
        <v>4456</v>
      </c>
      <c r="B1357" s="84">
        <v>2</v>
      </c>
      <c r="C1357" s="123">
        <v>0</v>
      </c>
      <c r="D1357" s="84" t="s">
        <v>3377</v>
      </c>
      <c r="E1357" s="84" t="b">
        <v>0</v>
      </c>
      <c r="F1357" s="84" t="b">
        <v>0</v>
      </c>
      <c r="G1357" s="84" t="b">
        <v>0</v>
      </c>
    </row>
    <row r="1358" spans="1:7" ht="15">
      <c r="A1358" s="84" t="s">
        <v>4457</v>
      </c>
      <c r="B1358" s="84">
        <v>2</v>
      </c>
      <c r="C1358" s="123">
        <v>0</v>
      </c>
      <c r="D1358" s="84" t="s">
        <v>3377</v>
      </c>
      <c r="E1358" s="84" t="b">
        <v>0</v>
      </c>
      <c r="F1358" s="84" t="b">
        <v>0</v>
      </c>
      <c r="G1358" s="84" t="b">
        <v>0</v>
      </c>
    </row>
    <row r="1359" spans="1:7" ht="15">
      <c r="A1359" s="84" t="s">
        <v>4458</v>
      </c>
      <c r="B1359" s="84">
        <v>2</v>
      </c>
      <c r="C1359" s="123">
        <v>0</v>
      </c>
      <c r="D1359" s="84" t="s">
        <v>3377</v>
      </c>
      <c r="E1359" s="84" t="b">
        <v>0</v>
      </c>
      <c r="F1359" s="84" t="b">
        <v>0</v>
      </c>
      <c r="G1359" s="84" t="b">
        <v>0</v>
      </c>
    </row>
    <row r="1360" spans="1:7" ht="15">
      <c r="A1360" s="84" t="s">
        <v>4459</v>
      </c>
      <c r="B1360" s="84">
        <v>2</v>
      </c>
      <c r="C1360" s="123">
        <v>0</v>
      </c>
      <c r="D1360" s="84" t="s">
        <v>3377</v>
      </c>
      <c r="E1360" s="84" t="b">
        <v>0</v>
      </c>
      <c r="F1360" s="84" t="b">
        <v>0</v>
      </c>
      <c r="G1360" s="84" t="b">
        <v>0</v>
      </c>
    </row>
    <row r="1361" spans="1:7" ht="15">
      <c r="A1361" s="84" t="s">
        <v>738</v>
      </c>
      <c r="B1361" s="84">
        <v>2</v>
      </c>
      <c r="C1361" s="123">
        <v>0</v>
      </c>
      <c r="D1361" s="84" t="s">
        <v>3377</v>
      </c>
      <c r="E1361" s="84" t="b">
        <v>0</v>
      </c>
      <c r="F1361" s="84" t="b">
        <v>0</v>
      </c>
      <c r="G1361" s="84" t="b">
        <v>0</v>
      </c>
    </row>
    <row r="1362" spans="1:7" ht="15">
      <c r="A1362" s="84" t="s">
        <v>4460</v>
      </c>
      <c r="B1362" s="84">
        <v>2</v>
      </c>
      <c r="C1362" s="123">
        <v>0</v>
      </c>
      <c r="D1362" s="84" t="s">
        <v>3377</v>
      </c>
      <c r="E1362" s="84" t="b">
        <v>0</v>
      </c>
      <c r="F1362" s="84" t="b">
        <v>0</v>
      </c>
      <c r="G1362" s="84" t="b">
        <v>0</v>
      </c>
    </row>
    <row r="1363" spans="1:7" ht="15">
      <c r="A1363" s="84" t="s">
        <v>4461</v>
      </c>
      <c r="B1363" s="84">
        <v>2</v>
      </c>
      <c r="C1363" s="123">
        <v>0</v>
      </c>
      <c r="D1363" s="84" t="s">
        <v>3377</v>
      </c>
      <c r="E1363" s="84" t="b">
        <v>0</v>
      </c>
      <c r="F1363" s="84" t="b">
        <v>0</v>
      </c>
      <c r="G1363" s="84" t="b">
        <v>0</v>
      </c>
    </row>
    <row r="1364" spans="1:7" ht="15">
      <c r="A1364" s="84" t="s">
        <v>4335</v>
      </c>
      <c r="B1364" s="84">
        <v>2</v>
      </c>
      <c r="C1364" s="123">
        <v>0</v>
      </c>
      <c r="D1364" s="84" t="s">
        <v>3378</v>
      </c>
      <c r="E1364" s="84" t="b">
        <v>0</v>
      </c>
      <c r="F1364" s="84" t="b">
        <v>0</v>
      </c>
      <c r="G1364" s="84" t="b">
        <v>0</v>
      </c>
    </row>
    <row r="1365" spans="1:7" ht="15">
      <c r="A1365" s="84" t="s">
        <v>4490</v>
      </c>
      <c r="B1365" s="84">
        <v>2</v>
      </c>
      <c r="C1365" s="123">
        <v>0</v>
      </c>
      <c r="D1365" s="84" t="s">
        <v>3378</v>
      </c>
      <c r="E1365" s="84" t="b">
        <v>0</v>
      </c>
      <c r="F1365" s="84" t="b">
        <v>0</v>
      </c>
      <c r="G1365" s="84" t="b">
        <v>0</v>
      </c>
    </row>
    <row r="1366" spans="1:7" ht="15">
      <c r="A1366" s="84" t="s">
        <v>3577</v>
      </c>
      <c r="B1366" s="84">
        <v>2</v>
      </c>
      <c r="C1366" s="123">
        <v>0</v>
      </c>
      <c r="D1366" s="84" t="s">
        <v>3378</v>
      </c>
      <c r="E1366" s="84" t="b">
        <v>0</v>
      </c>
      <c r="F1366" s="84" t="b">
        <v>0</v>
      </c>
      <c r="G1366" s="84" t="b">
        <v>0</v>
      </c>
    </row>
    <row r="1367" spans="1:7" ht="15">
      <c r="A1367" s="84" t="s">
        <v>4226</v>
      </c>
      <c r="B1367" s="84">
        <v>2</v>
      </c>
      <c r="C1367" s="123">
        <v>0</v>
      </c>
      <c r="D1367" s="84" t="s">
        <v>3378</v>
      </c>
      <c r="E1367" s="84" t="b">
        <v>0</v>
      </c>
      <c r="F1367" s="84" t="b">
        <v>0</v>
      </c>
      <c r="G1367" s="84" t="b">
        <v>0</v>
      </c>
    </row>
    <row r="1368" spans="1:7" ht="15">
      <c r="A1368" s="84" t="s">
        <v>4491</v>
      </c>
      <c r="B1368" s="84">
        <v>2</v>
      </c>
      <c r="C1368" s="123">
        <v>0</v>
      </c>
      <c r="D1368" s="84" t="s">
        <v>3378</v>
      </c>
      <c r="E1368" s="84" t="b">
        <v>0</v>
      </c>
      <c r="F1368" s="84" t="b">
        <v>0</v>
      </c>
      <c r="G1368" s="84" t="b">
        <v>0</v>
      </c>
    </row>
    <row r="1369" spans="1:7" ht="15">
      <c r="A1369" s="84" t="s">
        <v>4492</v>
      </c>
      <c r="B1369" s="84">
        <v>2</v>
      </c>
      <c r="C1369" s="123">
        <v>0</v>
      </c>
      <c r="D1369" s="84" t="s">
        <v>3378</v>
      </c>
      <c r="E1369" s="84" t="b">
        <v>0</v>
      </c>
      <c r="F1369" s="84" t="b">
        <v>0</v>
      </c>
      <c r="G1369" s="84" t="b">
        <v>0</v>
      </c>
    </row>
    <row r="1370" spans="1:7" ht="15">
      <c r="A1370" s="84" t="s">
        <v>4493</v>
      </c>
      <c r="B1370" s="84">
        <v>2</v>
      </c>
      <c r="C1370" s="123">
        <v>0</v>
      </c>
      <c r="D1370" s="84" t="s">
        <v>3378</v>
      </c>
      <c r="E1370" s="84" t="b">
        <v>0</v>
      </c>
      <c r="F1370" s="84" t="b">
        <v>0</v>
      </c>
      <c r="G1370" s="84" t="b">
        <v>0</v>
      </c>
    </row>
    <row r="1371" spans="1:7" ht="15">
      <c r="A1371" s="84" t="s">
        <v>4494</v>
      </c>
      <c r="B1371" s="84">
        <v>2</v>
      </c>
      <c r="C1371" s="123">
        <v>0</v>
      </c>
      <c r="D1371" s="84" t="s">
        <v>3378</v>
      </c>
      <c r="E1371" s="84" t="b">
        <v>0</v>
      </c>
      <c r="F1371" s="84" t="b">
        <v>0</v>
      </c>
      <c r="G1371" s="84" t="b">
        <v>0</v>
      </c>
    </row>
    <row r="1372" spans="1:7" ht="15">
      <c r="A1372" s="84" t="s">
        <v>4336</v>
      </c>
      <c r="B1372" s="84">
        <v>2</v>
      </c>
      <c r="C1372" s="123">
        <v>0</v>
      </c>
      <c r="D1372" s="84" t="s">
        <v>3378</v>
      </c>
      <c r="E1372" s="84" t="b">
        <v>0</v>
      </c>
      <c r="F1372" s="84" t="b">
        <v>0</v>
      </c>
      <c r="G1372" s="84" t="b">
        <v>0</v>
      </c>
    </row>
    <row r="1373" spans="1:7" ht="15">
      <c r="A1373" s="84" t="s">
        <v>4337</v>
      </c>
      <c r="B1373" s="84">
        <v>2</v>
      </c>
      <c r="C1373" s="123">
        <v>0</v>
      </c>
      <c r="D1373" s="84" t="s">
        <v>3378</v>
      </c>
      <c r="E1373" s="84" t="b">
        <v>0</v>
      </c>
      <c r="F1373" s="84" t="b">
        <v>0</v>
      </c>
      <c r="G1373" s="84" t="b">
        <v>0</v>
      </c>
    </row>
    <row r="1374" spans="1:7" ht="15">
      <c r="A1374" s="84" t="s">
        <v>4495</v>
      </c>
      <c r="B1374" s="84">
        <v>2</v>
      </c>
      <c r="C1374" s="123">
        <v>0</v>
      </c>
      <c r="D1374" s="84" t="s">
        <v>3378</v>
      </c>
      <c r="E1374" s="84" t="b">
        <v>0</v>
      </c>
      <c r="F1374" s="84" t="b">
        <v>0</v>
      </c>
      <c r="G1374" s="84" t="b">
        <v>0</v>
      </c>
    </row>
    <row r="1375" spans="1:7" ht="15">
      <c r="A1375" s="84" t="s">
        <v>4496</v>
      </c>
      <c r="B1375" s="84">
        <v>2</v>
      </c>
      <c r="C1375" s="123">
        <v>0</v>
      </c>
      <c r="D1375" s="84" t="s">
        <v>3378</v>
      </c>
      <c r="E1375" s="84" t="b">
        <v>0</v>
      </c>
      <c r="F1375" s="84" t="b">
        <v>0</v>
      </c>
      <c r="G1375" s="84" t="b">
        <v>0</v>
      </c>
    </row>
    <row r="1376" spans="1:7" ht="15">
      <c r="A1376" s="84" t="s">
        <v>4497</v>
      </c>
      <c r="B1376" s="84">
        <v>2</v>
      </c>
      <c r="C1376" s="123">
        <v>0</v>
      </c>
      <c r="D1376" s="84" t="s">
        <v>3378</v>
      </c>
      <c r="E1376" s="84" t="b">
        <v>0</v>
      </c>
      <c r="F1376" s="84" t="b">
        <v>0</v>
      </c>
      <c r="G1376" s="84" t="b">
        <v>0</v>
      </c>
    </row>
    <row r="1377" spans="1:7" ht="15">
      <c r="A1377" s="84" t="s">
        <v>4498</v>
      </c>
      <c r="B1377" s="84">
        <v>2</v>
      </c>
      <c r="C1377" s="123">
        <v>0</v>
      </c>
      <c r="D1377" s="84" t="s">
        <v>3378</v>
      </c>
      <c r="E1377" s="84" t="b">
        <v>0</v>
      </c>
      <c r="F1377" s="84" t="b">
        <v>0</v>
      </c>
      <c r="G1377" s="84" t="b">
        <v>0</v>
      </c>
    </row>
    <row r="1378" spans="1:7" ht="15">
      <c r="A1378" s="84" t="s">
        <v>4353</v>
      </c>
      <c r="B1378" s="84">
        <v>2</v>
      </c>
      <c r="C1378" s="123">
        <v>0</v>
      </c>
      <c r="D1378" s="84" t="s">
        <v>3379</v>
      </c>
      <c r="E1378" s="84" t="b">
        <v>0</v>
      </c>
      <c r="F1378" s="84" t="b">
        <v>0</v>
      </c>
      <c r="G1378" s="84" t="b">
        <v>0</v>
      </c>
    </row>
    <row r="1379" spans="1:7" ht="15">
      <c r="A1379" s="84" t="s">
        <v>4541</v>
      </c>
      <c r="B1379" s="84">
        <v>2</v>
      </c>
      <c r="C1379" s="123">
        <v>0</v>
      </c>
      <c r="D1379" s="84" t="s">
        <v>3379</v>
      </c>
      <c r="E1379" s="84" t="b">
        <v>0</v>
      </c>
      <c r="F1379" s="84" t="b">
        <v>0</v>
      </c>
      <c r="G1379" s="84" t="b">
        <v>0</v>
      </c>
    </row>
    <row r="1380" spans="1:7" ht="15">
      <c r="A1380" s="84" t="s">
        <v>4542</v>
      </c>
      <c r="B1380" s="84">
        <v>2</v>
      </c>
      <c r="C1380" s="123">
        <v>0</v>
      </c>
      <c r="D1380" s="84" t="s">
        <v>3379</v>
      </c>
      <c r="E1380" s="84" t="b">
        <v>0</v>
      </c>
      <c r="F1380" s="84" t="b">
        <v>0</v>
      </c>
      <c r="G1380" s="84" t="b">
        <v>0</v>
      </c>
    </row>
    <row r="1381" spans="1:7" ht="15">
      <c r="A1381" s="84" t="s">
        <v>4543</v>
      </c>
      <c r="B1381" s="84">
        <v>2</v>
      </c>
      <c r="C1381" s="123">
        <v>0</v>
      </c>
      <c r="D1381" s="84" t="s">
        <v>3379</v>
      </c>
      <c r="E1381" s="84" t="b">
        <v>0</v>
      </c>
      <c r="F1381" s="84" t="b">
        <v>0</v>
      </c>
      <c r="G1381" s="84" t="b">
        <v>0</v>
      </c>
    </row>
    <row r="1382" spans="1:7" ht="15">
      <c r="A1382" s="84" t="s">
        <v>738</v>
      </c>
      <c r="B1382" s="84">
        <v>2</v>
      </c>
      <c r="C1382" s="123">
        <v>0</v>
      </c>
      <c r="D1382" s="84" t="s">
        <v>3379</v>
      </c>
      <c r="E1382" s="84" t="b">
        <v>0</v>
      </c>
      <c r="F1382" s="84" t="b">
        <v>0</v>
      </c>
      <c r="G1382" s="84" t="b">
        <v>0</v>
      </c>
    </row>
    <row r="1383" spans="1:7" ht="15">
      <c r="A1383" s="84" t="s">
        <v>4544</v>
      </c>
      <c r="B1383" s="84">
        <v>2</v>
      </c>
      <c r="C1383" s="123">
        <v>0</v>
      </c>
      <c r="D1383" s="84" t="s">
        <v>3379</v>
      </c>
      <c r="E1383" s="84" t="b">
        <v>0</v>
      </c>
      <c r="F1383" s="84" t="b">
        <v>0</v>
      </c>
      <c r="G1383" s="84" t="b">
        <v>0</v>
      </c>
    </row>
    <row r="1384" spans="1:7" ht="15">
      <c r="A1384" s="84" t="s">
        <v>4545</v>
      </c>
      <c r="B1384" s="84">
        <v>2</v>
      </c>
      <c r="C1384" s="123">
        <v>0</v>
      </c>
      <c r="D1384" s="84" t="s">
        <v>3379</v>
      </c>
      <c r="E1384" s="84" t="b">
        <v>0</v>
      </c>
      <c r="F1384" s="84" t="b">
        <v>0</v>
      </c>
      <c r="G1384" s="84" t="b">
        <v>0</v>
      </c>
    </row>
    <row r="1385" spans="1:7" ht="15">
      <c r="A1385" s="84" t="s">
        <v>4546</v>
      </c>
      <c r="B1385" s="84">
        <v>2</v>
      </c>
      <c r="C1385" s="123">
        <v>0</v>
      </c>
      <c r="D1385" s="84" t="s">
        <v>3379</v>
      </c>
      <c r="E1385" s="84" t="b">
        <v>0</v>
      </c>
      <c r="F1385" s="84" t="b">
        <v>0</v>
      </c>
      <c r="G1385" s="84" t="b">
        <v>0</v>
      </c>
    </row>
    <row r="1386" spans="1:7" ht="15">
      <c r="A1386" s="84" t="s">
        <v>4547</v>
      </c>
      <c r="B1386" s="84">
        <v>2</v>
      </c>
      <c r="C1386" s="123">
        <v>0</v>
      </c>
      <c r="D1386" s="84" t="s">
        <v>3379</v>
      </c>
      <c r="E1386" s="84" t="b">
        <v>0</v>
      </c>
      <c r="F1386" s="84" t="b">
        <v>0</v>
      </c>
      <c r="G1386" s="84" t="b">
        <v>0</v>
      </c>
    </row>
    <row r="1387" spans="1:7" ht="15">
      <c r="A1387" s="84" t="s">
        <v>4548</v>
      </c>
      <c r="B1387" s="84">
        <v>2</v>
      </c>
      <c r="C1387" s="123">
        <v>0</v>
      </c>
      <c r="D1387" s="84" t="s">
        <v>3379</v>
      </c>
      <c r="E1387" s="84" t="b">
        <v>0</v>
      </c>
      <c r="F1387" s="84" t="b">
        <v>0</v>
      </c>
      <c r="G1387" s="84" t="b">
        <v>0</v>
      </c>
    </row>
    <row r="1388" spans="1:7" ht="15">
      <c r="A1388" s="84" t="s">
        <v>4354</v>
      </c>
      <c r="B1388" s="84">
        <v>2</v>
      </c>
      <c r="C1388" s="123">
        <v>0</v>
      </c>
      <c r="D1388" s="84" t="s">
        <v>3379</v>
      </c>
      <c r="E1388" s="84" t="b">
        <v>0</v>
      </c>
      <c r="F1388" s="84" t="b">
        <v>0</v>
      </c>
      <c r="G1388" s="84" t="b">
        <v>0</v>
      </c>
    </row>
    <row r="1389" spans="1:7" ht="15">
      <c r="A1389" s="84" t="s">
        <v>4549</v>
      </c>
      <c r="B1389" s="84">
        <v>2</v>
      </c>
      <c r="C1389" s="123">
        <v>0</v>
      </c>
      <c r="D1389" s="84" t="s">
        <v>3379</v>
      </c>
      <c r="E1389" s="84" t="b">
        <v>0</v>
      </c>
      <c r="F1389" s="84" t="b">
        <v>0</v>
      </c>
      <c r="G1389" s="84" t="b">
        <v>0</v>
      </c>
    </row>
    <row r="1390" spans="1:7" ht="15">
      <c r="A1390" s="84" t="s">
        <v>4550</v>
      </c>
      <c r="B1390" s="84">
        <v>2</v>
      </c>
      <c r="C1390" s="123">
        <v>0</v>
      </c>
      <c r="D1390" s="84" t="s">
        <v>3379</v>
      </c>
      <c r="E1390" s="84" t="b">
        <v>0</v>
      </c>
      <c r="F1390" s="84" t="b">
        <v>0</v>
      </c>
      <c r="G1390" s="84" t="b">
        <v>0</v>
      </c>
    </row>
    <row r="1391" spans="1:7" ht="15">
      <c r="A1391" s="84" t="s">
        <v>4348</v>
      </c>
      <c r="B1391" s="84">
        <v>2</v>
      </c>
      <c r="C1391" s="123">
        <v>0</v>
      </c>
      <c r="D1391" s="84" t="s">
        <v>3379</v>
      </c>
      <c r="E1391" s="84" t="b">
        <v>0</v>
      </c>
      <c r="F1391" s="84" t="b">
        <v>0</v>
      </c>
      <c r="G1391" s="84" t="b">
        <v>0</v>
      </c>
    </row>
    <row r="1392" spans="1:7" ht="15">
      <c r="A1392" s="84" t="s">
        <v>3614</v>
      </c>
      <c r="B1392" s="84">
        <v>2</v>
      </c>
      <c r="C1392" s="123">
        <v>0</v>
      </c>
      <c r="D1392" s="84" t="s">
        <v>3380</v>
      </c>
      <c r="E1392" s="84" t="b">
        <v>1</v>
      </c>
      <c r="F1392" s="84" t="b">
        <v>0</v>
      </c>
      <c r="G1392" s="84" t="b">
        <v>0</v>
      </c>
    </row>
    <row r="1393" spans="1:7" ht="15">
      <c r="A1393" s="84" t="s">
        <v>4333</v>
      </c>
      <c r="B1393" s="84">
        <v>2</v>
      </c>
      <c r="C1393" s="123">
        <v>0</v>
      </c>
      <c r="D1393" s="84" t="s">
        <v>3381</v>
      </c>
      <c r="E1393" s="84" t="b">
        <v>0</v>
      </c>
      <c r="F1393" s="84" t="b">
        <v>0</v>
      </c>
      <c r="G1393" s="84" t="b">
        <v>0</v>
      </c>
    </row>
    <row r="1394" spans="1:7" ht="15">
      <c r="A1394" s="84" t="s">
        <v>4334</v>
      </c>
      <c r="B1394" s="84">
        <v>2</v>
      </c>
      <c r="C1394" s="123">
        <v>0</v>
      </c>
      <c r="D1394" s="84" t="s">
        <v>3381</v>
      </c>
      <c r="E1394" s="84" t="b">
        <v>0</v>
      </c>
      <c r="F1394" s="84" t="b">
        <v>0</v>
      </c>
      <c r="G139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4613</v>
      </c>
      <c r="B1" s="13" t="s">
        <v>4614</v>
      </c>
      <c r="C1" s="13" t="s">
        <v>4607</v>
      </c>
      <c r="D1" s="13" t="s">
        <v>4608</v>
      </c>
      <c r="E1" s="13" t="s">
        <v>4615</v>
      </c>
      <c r="F1" s="13" t="s">
        <v>144</v>
      </c>
      <c r="G1" s="13" t="s">
        <v>4616</v>
      </c>
      <c r="H1" s="13" t="s">
        <v>4617</v>
      </c>
      <c r="I1" s="13" t="s">
        <v>4618</v>
      </c>
      <c r="J1" s="13" t="s">
        <v>4619</v>
      </c>
      <c r="K1" s="13" t="s">
        <v>4620</v>
      </c>
      <c r="L1" s="13" t="s">
        <v>4621</v>
      </c>
    </row>
    <row r="2" spans="1:12" ht="15">
      <c r="A2" s="84" t="s">
        <v>3480</v>
      </c>
      <c r="B2" s="84" t="s">
        <v>746</v>
      </c>
      <c r="C2" s="84">
        <v>29</v>
      </c>
      <c r="D2" s="123">
        <v>0.007000662213128863</v>
      </c>
      <c r="E2" s="123">
        <v>1.5947317389687148</v>
      </c>
      <c r="F2" s="84" t="s">
        <v>4609</v>
      </c>
      <c r="G2" s="84" t="b">
        <v>0</v>
      </c>
      <c r="H2" s="84" t="b">
        <v>0</v>
      </c>
      <c r="I2" s="84" t="b">
        <v>0</v>
      </c>
      <c r="J2" s="84" t="b">
        <v>0</v>
      </c>
      <c r="K2" s="84" t="b">
        <v>0</v>
      </c>
      <c r="L2" s="84" t="b">
        <v>0</v>
      </c>
    </row>
    <row r="3" spans="1:12" ht="15">
      <c r="A3" s="84" t="s">
        <v>3528</v>
      </c>
      <c r="B3" s="84" t="s">
        <v>3530</v>
      </c>
      <c r="C3" s="84">
        <v>27</v>
      </c>
      <c r="D3" s="123">
        <v>0.006734880536134468</v>
      </c>
      <c r="E3" s="123">
        <v>2.052717983248116</v>
      </c>
      <c r="F3" s="84" t="s">
        <v>4609</v>
      </c>
      <c r="G3" s="84" t="b">
        <v>0</v>
      </c>
      <c r="H3" s="84" t="b">
        <v>0</v>
      </c>
      <c r="I3" s="84" t="b">
        <v>0</v>
      </c>
      <c r="J3" s="84" t="b">
        <v>0</v>
      </c>
      <c r="K3" s="84" t="b">
        <v>0</v>
      </c>
      <c r="L3" s="84" t="b">
        <v>0</v>
      </c>
    </row>
    <row r="4" spans="1:12" ht="15">
      <c r="A4" s="84" t="s">
        <v>3530</v>
      </c>
      <c r="B4" s="84" t="s">
        <v>3526</v>
      </c>
      <c r="C4" s="84">
        <v>27</v>
      </c>
      <c r="D4" s="123">
        <v>0.006734880536134468</v>
      </c>
      <c r="E4" s="123">
        <v>1.9896662375010272</v>
      </c>
      <c r="F4" s="84" t="s">
        <v>4609</v>
      </c>
      <c r="G4" s="84" t="b">
        <v>0</v>
      </c>
      <c r="H4" s="84" t="b">
        <v>0</v>
      </c>
      <c r="I4" s="84" t="b">
        <v>0</v>
      </c>
      <c r="J4" s="84" t="b">
        <v>0</v>
      </c>
      <c r="K4" s="84" t="b">
        <v>0</v>
      </c>
      <c r="L4" s="84" t="b">
        <v>0</v>
      </c>
    </row>
    <row r="5" spans="1:12" ht="15">
      <c r="A5" s="84" t="s">
        <v>3526</v>
      </c>
      <c r="B5" s="84" t="s">
        <v>3531</v>
      </c>
      <c r="C5" s="84">
        <v>27</v>
      </c>
      <c r="D5" s="123">
        <v>0.006734880536134468</v>
      </c>
      <c r="E5" s="123">
        <v>1.890934189232312</v>
      </c>
      <c r="F5" s="84" t="s">
        <v>4609</v>
      </c>
      <c r="G5" s="84" t="b">
        <v>0</v>
      </c>
      <c r="H5" s="84" t="b">
        <v>0</v>
      </c>
      <c r="I5" s="84" t="b">
        <v>0</v>
      </c>
      <c r="J5" s="84" t="b">
        <v>0</v>
      </c>
      <c r="K5" s="84" t="b">
        <v>0</v>
      </c>
      <c r="L5" s="84" t="b">
        <v>0</v>
      </c>
    </row>
    <row r="6" spans="1:12" ht="15">
      <c r="A6" s="84" t="s">
        <v>3531</v>
      </c>
      <c r="B6" s="84" t="s">
        <v>3529</v>
      </c>
      <c r="C6" s="84">
        <v>27</v>
      </c>
      <c r="D6" s="123">
        <v>0.006734880536134468</v>
      </c>
      <c r="E6" s="123">
        <v>1.9927200535728309</v>
      </c>
      <c r="F6" s="84" t="s">
        <v>4609</v>
      </c>
      <c r="G6" s="84" t="b">
        <v>0</v>
      </c>
      <c r="H6" s="84" t="b">
        <v>0</v>
      </c>
      <c r="I6" s="84" t="b">
        <v>0</v>
      </c>
      <c r="J6" s="84" t="b">
        <v>0</v>
      </c>
      <c r="K6" s="84" t="b">
        <v>0</v>
      </c>
      <c r="L6" s="84" t="b">
        <v>0</v>
      </c>
    </row>
    <row r="7" spans="1:12" ht="15">
      <c r="A7" s="84" t="s">
        <v>3529</v>
      </c>
      <c r="B7" s="84" t="s">
        <v>3532</v>
      </c>
      <c r="C7" s="84">
        <v>27</v>
      </c>
      <c r="D7" s="123">
        <v>0.006734880536134468</v>
      </c>
      <c r="E7" s="123">
        <v>2.0665062677337493</v>
      </c>
      <c r="F7" s="84" t="s">
        <v>4609</v>
      </c>
      <c r="G7" s="84" t="b">
        <v>0</v>
      </c>
      <c r="H7" s="84" t="b">
        <v>0</v>
      </c>
      <c r="I7" s="84" t="b">
        <v>0</v>
      </c>
      <c r="J7" s="84" t="b">
        <v>0</v>
      </c>
      <c r="K7" s="84" t="b">
        <v>0</v>
      </c>
      <c r="L7" s="84" t="b">
        <v>0</v>
      </c>
    </row>
    <row r="8" spans="1:12" ht="15">
      <c r="A8" s="84" t="s">
        <v>3532</v>
      </c>
      <c r="B8" s="84" t="s">
        <v>3533</v>
      </c>
      <c r="C8" s="84">
        <v>27</v>
      </c>
      <c r="D8" s="123">
        <v>0.006734880536134468</v>
      </c>
      <c r="E8" s="123">
        <v>2.126504197409035</v>
      </c>
      <c r="F8" s="84" t="s">
        <v>4609</v>
      </c>
      <c r="G8" s="84" t="b">
        <v>0</v>
      </c>
      <c r="H8" s="84" t="b">
        <v>0</v>
      </c>
      <c r="I8" s="84" t="b">
        <v>0</v>
      </c>
      <c r="J8" s="84" t="b">
        <v>0</v>
      </c>
      <c r="K8" s="84" t="b">
        <v>0</v>
      </c>
      <c r="L8" s="84" t="b">
        <v>0</v>
      </c>
    </row>
    <row r="9" spans="1:12" ht="15">
      <c r="A9" s="84" t="s">
        <v>3533</v>
      </c>
      <c r="B9" s="84" t="s">
        <v>3534</v>
      </c>
      <c r="C9" s="84">
        <v>27</v>
      </c>
      <c r="D9" s="123">
        <v>0.006734880536134468</v>
      </c>
      <c r="E9" s="123">
        <v>2.126504197409035</v>
      </c>
      <c r="F9" s="84" t="s">
        <v>4609</v>
      </c>
      <c r="G9" s="84" t="b">
        <v>0</v>
      </c>
      <c r="H9" s="84" t="b">
        <v>0</v>
      </c>
      <c r="I9" s="84" t="b">
        <v>0</v>
      </c>
      <c r="J9" s="84" t="b">
        <v>0</v>
      </c>
      <c r="K9" s="84" t="b">
        <v>0</v>
      </c>
      <c r="L9" s="84" t="b">
        <v>0</v>
      </c>
    </row>
    <row r="10" spans="1:12" ht="15">
      <c r="A10" s="84" t="s">
        <v>3534</v>
      </c>
      <c r="B10" s="84" t="s">
        <v>4105</v>
      </c>
      <c r="C10" s="84">
        <v>27</v>
      </c>
      <c r="D10" s="123">
        <v>0.006734880536134468</v>
      </c>
      <c r="E10" s="123">
        <v>2.126504197409035</v>
      </c>
      <c r="F10" s="84" t="s">
        <v>4609</v>
      </c>
      <c r="G10" s="84" t="b">
        <v>0</v>
      </c>
      <c r="H10" s="84" t="b">
        <v>0</v>
      </c>
      <c r="I10" s="84" t="b">
        <v>0</v>
      </c>
      <c r="J10" s="84" t="b">
        <v>0</v>
      </c>
      <c r="K10" s="84" t="b">
        <v>0</v>
      </c>
      <c r="L10" s="84" t="b">
        <v>0</v>
      </c>
    </row>
    <row r="11" spans="1:12" ht="15">
      <c r="A11" s="84" t="s">
        <v>4105</v>
      </c>
      <c r="B11" s="84" t="s">
        <v>4106</v>
      </c>
      <c r="C11" s="84">
        <v>27</v>
      </c>
      <c r="D11" s="123">
        <v>0.006734880536134468</v>
      </c>
      <c r="E11" s="123">
        <v>2.126504197409035</v>
      </c>
      <c r="F11" s="84" t="s">
        <v>4609</v>
      </c>
      <c r="G11" s="84" t="b">
        <v>0</v>
      </c>
      <c r="H11" s="84" t="b">
        <v>0</v>
      </c>
      <c r="I11" s="84" t="b">
        <v>0</v>
      </c>
      <c r="J11" s="84" t="b">
        <v>0</v>
      </c>
      <c r="K11" s="84" t="b">
        <v>0</v>
      </c>
      <c r="L11" s="84" t="b">
        <v>0</v>
      </c>
    </row>
    <row r="12" spans="1:12" ht="15">
      <c r="A12" s="84" t="s">
        <v>4106</v>
      </c>
      <c r="B12" s="84" t="s">
        <v>4107</v>
      </c>
      <c r="C12" s="84">
        <v>27</v>
      </c>
      <c r="D12" s="123">
        <v>0.006734880536134468</v>
      </c>
      <c r="E12" s="123">
        <v>2.126504197409035</v>
      </c>
      <c r="F12" s="84" t="s">
        <v>4609</v>
      </c>
      <c r="G12" s="84" t="b">
        <v>0</v>
      </c>
      <c r="H12" s="84" t="b">
        <v>0</v>
      </c>
      <c r="I12" s="84" t="b">
        <v>0</v>
      </c>
      <c r="J12" s="84" t="b">
        <v>0</v>
      </c>
      <c r="K12" s="84" t="b">
        <v>0</v>
      </c>
      <c r="L12" s="84" t="b">
        <v>0</v>
      </c>
    </row>
    <row r="13" spans="1:12" ht="15">
      <c r="A13" s="84" t="s">
        <v>4107</v>
      </c>
      <c r="B13" s="84" t="s">
        <v>3480</v>
      </c>
      <c r="C13" s="84">
        <v>27</v>
      </c>
      <c r="D13" s="123">
        <v>0.006734880536134468</v>
      </c>
      <c r="E13" s="123">
        <v>1.9896662375010272</v>
      </c>
      <c r="F13" s="84" t="s">
        <v>4609</v>
      </c>
      <c r="G13" s="84" t="b">
        <v>0</v>
      </c>
      <c r="H13" s="84" t="b">
        <v>0</v>
      </c>
      <c r="I13" s="84" t="b">
        <v>0</v>
      </c>
      <c r="J13" s="84" t="b">
        <v>0</v>
      </c>
      <c r="K13" s="84" t="b">
        <v>0</v>
      </c>
      <c r="L13" s="84" t="b">
        <v>0</v>
      </c>
    </row>
    <row r="14" spans="1:12" ht="15">
      <c r="A14" s="84" t="s">
        <v>746</v>
      </c>
      <c r="B14" s="84" t="s">
        <v>438</v>
      </c>
      <c r="C14" s="84">
        <v>27</v>
      </c>
      <c r="D14" s="123">
        <v>0.006734880536134468</v>
      </c>
      <c r="E14" s="123">
        <v>1.4329292249597223</v>
      </c>
      <c r="F14" s="84" t="s">
        <v>4609</v>
      </c>
      <c r="G14" s="84" t="b">
        <v>0</v>
      </c>
      <c r="H14" s="84" t="b">
        <v>0</v>
      </c>
      <c r="I14" s="84" t="b">
        <v>0</v>
      </c>
      <c r="J14" s="84" t="b">
        <v>0</v>
      </c>
      <c r="K14" s="84" t="b">
        <v>0</v>
      </c>
      <c r="L14" s="84" t="b">
        <v>0</v>
      </c>
    </row>
    <row r="15" spans="1:12" ht="15">
      <c r="A15" s="84" t="s">
        <v>410</v>
      </c>
      <c r="B15" s="84" t="s">
        <v>3528</v>
      </c>
      <c r="C15" s="84">
        <v>26</v>
      </c>
      <c r="D15" s="123">
        <v>0.006595813689261942</v>
      </c>
      <c r="E15" s="123">
        <v>1.717086522895796</v>
      </c>
      <c r="F15" s="84" t="s">
        <v>4609</v>
      </c>
      <c r="G15" s="84" t="b">
        <v>0</v>
      </c>
      <c r="H15" s="84" t="b">
        <v>0</v>
      </c>
      <c r="I15" s="84" t="b">
        <v>0</v>
      </c>
      <c r="J15" s="84" t="b">
        <v>0</v>
      </c>
      <c r="K15" s="84" t="b">
        <v>0</v>
      </c>
      <c r="L15" s="84" t="b">
        <v>0</v>
      </c>
    </row>
    <row r="16" spans="1:12" ht="15">
      <c r="A16" s="84" t="s">
        <v>438</v>
      </c>
      <c r="B16" s="84" t="s">
        <v>4108</v>
      </c>
      <c r="C16" s="84">
        <v>26</v>
      </c>
      <c r="D16" s="123">
        <v>0.006595813689261942</v>
      </c>
      <c r="E16" s="123">
        <v>1.8676718815395086</v>
      </c>
      <c r="F16" s="84" t="s">
        <v>4609</v>
      </c>
      <c r="G16" s="84" t="b">
        <v>0</v>
      </c>
      <c r="H16" s="84" t="b">
        <v>0</v>
      </c>
      <c r="I16" s="84" t="b">
        <v>0</v>
      </c>
      <c r="J16" s="84" t="b">
        <v>0</v>
      </c>
      <c r="K16" s="84" t="b">
        <v>0</v>
      </c>
      <c r="L16" s="84" t="b">
        <v>0</v>
      </c>
    </row>
    <row r="17" spans="1:12" ht="15">
      <c r="A17" s="84" t="s">
        <v>738</v>
      </c>
      <c r="B17" s="84" t="s">
        <v>3456</v>
      </c>
      <c r="C17" s="84">
        <v>23</v>
      </c>
      <c r="D17" s="123">
        <v>0.0061519420954670645</v>
      </c>
      <c r="E17" s="123">
        <v>1.4940615770873515</v>
      </c>
      <c r="F17" s="84" t="s">
        <v>4609</v>
      </c>
      <c r="G17" s="84" t="b">
        <v>0</v>
      </c>
      <c r="H17" s="84" t="b">
        <v>0</v>
      </c>
      <c r="I17" s="84" t="b">
        <v>0</v>
      </c>
      <c r="J17" s="84" t="b">
        <v>0</v>
      </c>
      <c r="K17" s="84" t="b">
        <v>0</v>
      </c>
      <c r="L17" s="84" t="b">
        <v>0</v>
      </c>
    </row>
    <row r="18" spans="1:12" ht="15">
      <c r="A18" s="84" t="s">
        <v>3456</v>
      </c>
      <c r="B18" s="84" t="s">
        <v>3457</v>
      </c>
      <c r="C18" s="84">
        <v>22</v>
      </c>
      <c r="D18" s="123">
        <v>0.005994467236490086</v>
      </c>
      <c r="E18" s="123">
        <v>2.1961401255504294</v>
      </c>
      <c r="F18" s="84" t="s">
        <v>4609</v>
      </c>
      <c r="G18" s="84" t="b">
        <v>0</v>
      </c>
      <c r="H18" s="84" t="b">
        <v>0</v>
      </c>
      <c r="I18" s="84" t="b">
        <v>0</v>
      </c>
      <c r="J18" s="84" t="b">
        <v>0</v>
      </c>
      <c r="K18" s="84" t="b">
        <v>0</v>
      </c>
      <c r="L18" s="84" t="b">
        <v>0</v>
      </c>
    </row>
    <row r="19" spans="1:12" ht="15">
      <c r="A19" s="84" t="s">
        <v>4109</v>
      </c>
      <c r="B19" s="84" t="s">
        <v>4112</v>
      </c>
      <c r="C19" s="84">
        <v>14</v>
      </c>
      <c r="D19" s="123">
        <v>0.004526426063732633</v>
      </c>
      <c r="E19" s="123">
        <v>2.279114360615193</v>
      </c>
      <c r="F19" s="84" t="s">
        <v>4609</v>
      </c>
      <c r="G19" s="84" t="b">
        <v>1</v>
      </c>
      <c r="H19" s="84" t="b">
        <v>0</v>
      </c>
      <c r="I19" s="84" t="b">
        <v>0</v>
      </c>
      <c r="J19" s="84" t="b">
        <v>0</v>
      </c>
      <c r="K19" s="84" t="b">
        <v>0</v>
      </c>
      <c r="L19" s="84" t="b">
        <v>0</v>
      </c>
    </row>
    <row r="20" spans="1:12" ht="15">
      <c r="A20" s="84" t="s">
        <v>4112</v>
      </c>
      <c r="B20" s="84" t="s">
        <v>4104</v>
      </c>
      <c r="C20" s="84">
        <v>14</v>
      </c>
      <c r="D20" s="123">
        <v>0.004526426063732633</v>
      </c>
      <c r="E20" s="123">
        <v>2.0137999172177463</v>
      </c>
      <c r="F20" s="84" t="s">
        <v>4609</v>
      </c>
      <c r="G20" s="84" t="b">
        <v>0</v>
      </c>
      <c r="H20" s="84" t="b">
        <v>0</v>
      </c>
      <c r="I20" s="84" t="b">
        <v>0</v>
      </c>
      <c r="J20" s="84" t="b">
        <v>0</v>
      </c>
      <c r="K20" s="84" t="b">
        <v>0</v>
      </c>
      <c r="L20" s="84" t="b">
        <v>0</v>
      </c>
    </row>
    <row r="21" spans="1:12" ht="15">
      <c r="A21" s="84" t="s">
        <v>4104</v>
      </c>
      <c r="B21" s="84" t="s">
        <v>4113</v>
      </c>
      <c r="C21" s="84">
        <v>14</v>
      </c>
      <c r="D21" s="123">
        <v>0.004526426063732633</v>
      </c>
      <c r="E21" s="123">
        <v>2.001565460800735</v>
      </c>
      <c r="F21" s="84" t="s">
        <v>4609</v>
      </c>
      <c r="G21" s="84" t="b">
        <v>0</v>
      </c>
      <c r="H21" s="84" t="b">
        <v>0</v>
      </c>
      <c r="I21" s="84" t="b">
        <v>0</v>
      </c>
      <c r="J21" s="84" t="b">
        <v>0</v>
      </c>
      <c r="K21" s="84" t="b">
        <v>0</v>
      </c>
      <c r="L21" s="84" t="b">
        <v>0</v>
      </c>
    </row>
    <row r="22" spans="1:12" ht="15">
      <c r="A22" s="84" t="s">
        <v>4113</v>
      </c>
      <c r="B22" s="84" t="s">
        <v>4110</v>
      </c>
      <c r="C22" s="84">
        <v>14</v>
      </c>
      <c r="D22" s="123">
        <v>0.004526426063732633</v>
      </c>
      <c r="E22" s="123">
        <v>2.3274190401897483</v>
      </c>
      <c r="F22" s="84" t="s">
        <v>4609</v>
      </c>
      <c r="G22" s="84" t="b">
        <v>0</v>
      </c>
      <c r="H22" s="84" t="b">
        <v>0</v>
      </c>
      <c r="I22" s="84" t="b">
        <v>0</v>
      </c>
      <c r="J22" s="84" t="b">
        <v>0</v>
      </c>
      <c r="K22" s="84" t="b">
        <v>0</v>
      </c>
      <c r="L22" s="84" t="b">
        <v>0</v>
      </c>
    </row>
    <row r="23" spans="1:12" ht="15">
      <c r="A23" s="84" t="s">
        <v>4110</v>
      </c>
      <c r="B23" s="84" t="s">
        <v>4114</v>
      </c>
      <c r="C23" s="84">
        <v>14</v>
      </c>
      <c r="D23" s="123">
        <v>0.004526426063732633</v>
      </c>
      <c r="E23" s="123">
        <v>2.3274190401897483</v>
      </c>
      <c r="F23" s="84" t="s">
        <v>4609</v>
      </c>
      <c r="G23" s="84" t="b">
        <v>0</v>
      </c>
      <c r="H23" s="84" t="b">
        <v>0</v>
      </c>
      <c r="I23" s="84" t="b">
        <v>0</v>
      </c>
      <c r="J23" s="84" t="b">
        <v>0</v>
      </c>
      <c r="K23" s="84" t="b">
        <v>0</v>
      </c>
      <c r="L23" s="84" t="b">
        <v>0</v>
      </c>
    </row>
    <row r="24" spans="1:12" ht="15">
      <c r="A24" s="84" t="s">
        <v>4114</v>
      </c>
      <c r="B24" s="84" t="s">
        <v>4115</v>
      </c>
      <c r="C24" s="84">
        <v>14</v>
      </c>
      <c r="D24" s="123">
        <v>0.004526426063732633</v>
      </c>
      <c r="E24" s="123">
        <v>2.4117399258897843</v>
      </c>
      <c r="F24" s="84" t="s">
        <v>4609</v>
      </c>
      <c r="G24" s="84" t="b">
        <v>0</v>
      </c>
      <c r="H24" s="84" t="b">
        <v>0</v>
      </c>
      <c r="I24" s="84" t="b">
        <v>0</v>
      </c>
      <c r="J24" s="84" t="b">
        <v>0</v>
      </c>
      <c r="K24" s="84" t="b">
        <v>0</v>
      </c>
      <c r="L24" s="84" t="b">
        <v>0</v>
      </c>
    </row>
    <row r="25" spans="1:12" ht="15">
      <c r="A25" s="84" t="s">
        <v>4115</v>
      </c>
      <c r="B25" s="84" t="s">
        <v>4116</v>
      </c>
      <c r="C25" s="84">
        <v>14</v>
      </c>
      <c r="D25" s="123">
        <v>0.004526426063732633</v>
      </c>
      <c r="E25" s="123">
        <v>2.4117399258897843</v>
      </c>
      <c r="F25" s="84" t="s">
        <v>4609</v>
      </c>
      <c r="G25" s="84" t="b">
        <v>0</v>
      </c>
      <c r="H25" s="84" t="b">
        <v>0</v>
      </c>
      <c r="I25" s="84" t="b">
        <v>0</v>
      </c>
      <c r="J25" s="84" t="b">
        <v>0</v>
      </c>
      <c r="K25" s="84" t="b">
        <v>0</v>
      </c>
      <c r="L25" s="84" t="b">
        <v>0</v>
      </c>
    </row>
    <row r="26" spans="1:12" ht="15">
      <c r="A26" s="84" t="s">
        <v>4116</v>
      </c>
      <c r="B26" s="84" t="s">
        <v>4117</v>
      </c>
      <c r="C26" s="84">
        <v>14</v>
      </c>
      <c r="D26" s="123">
        <v>0.004526426063732633</v>
      </c>
      <c r="E26" s="123">
        <v>2.4117399258897843</v>
      </c>
      <c r="F26" s="84" t="s">
        <v>4609</v>
      </c>
      <c r="G26" s="84" t="b">
        <v>0</v>
      </c>
      <c r="H26" s="84" t="b">
        <v>0</v>
      </c>
      <c r="I26" s="84" t="b">
        <v>0</v>
      </c>
      <c r="J26" s="84" t="b">
        <v>0</v>
      </c>
      <c r="K26" s="84" t="b">
        <v>0</v>
      </c>
      <c r="L26" s="84" t="b">
        <v>0</v>
      </c>
    </row>
    <row r="27" spans="1:12" ht="15">
      <c r="A27" s="84" t="s">
        <v>4117</v>
      </c>
      <c r="B27" s="84" t="s">
        <v>4118</v>
      </c>
      <c r="C27" s="84">
        <v>14</v>
      </c>
      <c r="D27" s="123">
        <v>0.004526426063732633</v>
      </c>
      <c r="E27" s="123">
        <v>2.4117399258897843</v>
      </c>
      <c r="F27" s="84" t="s">
        <v>4609</v>
      </c>
      <c r="G27" s="84" t="b">
        <v>0</v>
      </c>
      <c r="H27" s="84" t="b">
        <v>0</v>
      </c>
      <c r="I27" s="84" t="b">
        <v>0</v>
      </c>
      <c r="J27" s="84" t="b">
        <v>0</v>
      </c>
      <c r="K27" s="84" t="b">
        <v>0</v>
      </c>
      <c r="L27" s="84" t="b">
        <v>0</v>
      </c>
    </row>
    <row r="28" spans="1:12" ht="15">
      <c r="A28" s="84" t="s">
        <v>4118</v>
      </c>
      <c r="B28" s="84" t="s">
        <v>738</v>
      </c>
      <c r="C28" s="84">
        <v>14</v>
      </c>
      <c r="D28" s="123">
        <v>0.004526426063732633</v>
      </c>
      <c r="E28" s="123">
        <v>1.3675362633977308</v>
      </c>
      <c r="F28" s="84" t="s">
        <v>4609</v>
      </c>
      <c r="G28" s="84" t="b">
        <v>0</v>
      </c>
      <c r="H28" s="84" t="b">
        <v>0</v>
      </c>
      <c r="I28" s="84" t="b">
        <v>0</v>
      </c>
      <c r="J28" s="84" t="b">
        <v>0</v>
      </c>
      <c r="K28" s="84" t="b">
        <v>0</v>
      </c>
      <c r="L28" s="84" t="b">
        <v>0</v>
      </c>
    </row>
    <row r="29" spans="1:12" ht="15">
      <c r="A29" s="84" t="s">
        <v>410</v>
      </c>
      <c r="B29" s="84" t="s">
        <v>4109</v>
      </c>
      <c r="C29" s="84">
        <v>13</v>
      </c>
      <c r="D29" s="123">
        <v>0.004311475853600604</v>
      </c>
      <c r="E29" s="123">
        <v>1.717086522895796</v>
      </c>
      <c r="F29" s="84" t="s">
        <v>4609</v>
      </c>
      <c r="G29" s="84" t="b">
        <v>0</v>
      </c>
      <c r="H29" s="84" t="b">
        <v>0</v>
      </c>
      <c r="I29" s="84" t="b">
        <v>0</v>
      </c>
      <c r="J29" s="84" t="b">
        <v>1</v>
      </c>
      <c r="K29" s="84" t="b">
        <v>0</v>
      </c>
      <c r="L29" s="84" t="b">
        <v>0</v>
      </c>
    </row>
    <row r="30" spans="1:12" ht="15">
      <c r="A30" s="84" t="s">
        <v>746</v>
      </c>
      <c r="B30" s="84" t="s">
        <v>3550</v>
      </c>
      <c r="C30" s="84">
        <v>13</v>
      </c>
      <c r="D30" s="123">
        <v>0.004311475853600604</v>
      </c>
      <c r="E30" s="123">
        <v>1.6828066981763223</v>
      </c>
      <c r="F30" s="84" t="s">
        <v>4609</v>
      </c>
      <c r="G30" s="84" t="b">
        <v>0</v>
      </c>
      <c r="H30" s="84" t="b">
        <v>0</v>
      </c>
      <c r="I30" s="84" t="b">
        <v>0</v>
      </c>
      <c r="J30" s="84" t="b">
        <v>0</v>
      </c>
      <c r="K30" s="84" t="b">
        <v>0</v>
      </c>
      <c r="L30" s="84" t="b">
        <v>0</v>
      </c>
    </row>
    <row r="31" spans="1:12" ht="15">
      <c r="A31" s="84" t="s">
        <v>3560</v>
      </c>
      <c r="B31" s="84" t="s">
        <v>3561</v>
      </c>
      <c r="C31" s="84">
        <v>9</v>
      </c>
      <c r="D31" s="123">
        <v>0.0033571309356337795</v>
      </c>
      <c r="E31" s="123">
        <v>2.6036254521286972</v>
      </c>
      <c r="F31" s="84" t="s">
        <v>4609</v>
      </c>
      <c r="G31" s="84" t="b">
        <v>0</v>
      </c>
      <c r="H31" s="84" t="b">
        <v>0</v>
      </c>
      <c r="I31" s="84" t="b">
        <v>0</v>
      </c>
      <c r="J31" s="84" t="b">
        <v>0</v>
      </c>
      <c r="K31" s="84" t="b">
        <v>0</v>
      </c>
      <c r="L31" s="84" t="b">
        <v>0</v>
      </c>
    </row>
    <row r="32" spans="1:12" ht="15">
      <c r="A32" s="84" t="s">
        <v>4130</v>
      </c>
      <c r="B32" s="84" t="s">
        <v>4131</v>
      </c>
      <c r="C32" s="84">
        <v>9</v>
      </c>
      <c r="D32" s="123">
        <v>0.0033571309356337795</v>
      </c>
      <c r="E32" s="123">
        <v>2.6036254521286972</v>
      </c>
      <c r="F32" s="84" t="s">
        <v>4609</v>
      </c>
      <c r="G32" s="84" t="b">
        <v>0</v>
      </c>
      <c r="H32" s="84" t="b">
        <v>0</v>
      </c>
      <c r="I32" s="84" t="b">
        <v>0</v>
      </c>
      <c r="J32" s="84" t="b">
        <v>0</v>
      </c>
      <c r="K32" s="84" t="b">
        <v>0</v>
      </c>
      <c r="L32" s="84" t="b">
        <v>0</v>
      </c>
    </row>
    <row r="33" spans="1:12" ht="15">
      <c r="A33" s="84" t="s">
        <v>4131</v>
      </c>
      <c r="B33" s="84" t="s">
        <v>4132</v>
      </c>
      <c r="C33" s="84">
        <v>9</v>
      </c>
      <c r="D33" s="123">
        <v>0.0033571309356337795</v>
      </c>
      <c r="E33" s="123">
        <v>2.6036254521286972</v>
      </c>
      <c r="F33" s="84" t="s">
        <v>4609</v>
      </c>
      <c r="G33" s="84" t="b">
        <v>0</v>
      </c>
      <c r="H33" s="84" t="b">
        <v>0</v>
      </c>
      <c r="I33" s="84" t="b">
        <v>0</v>
      </c>
      <c r="J33" s="84" t="b">
        <v>0</v>
      </c>
      <c r="K33" s="84" t="b">
        <v>0</v>
      </c>
      <c r="L33" s="84" t="b">
        <v>0</v>
      </c>
    </row>
    <row r="34" spans="1:12" ht="15">
      <c r="A34" s="84" t="s">
        <v>398</v>
      </c>
      <c r="B34" s="84" t="s">
        <v>738</v>
      </c>
      <c r="C34" s="84">
        <v>8</v>
      </c>
      <c r="D34" s="123">
        <v>0.0030901045197291328</v>
      </c>
      <c r="E34" s="123">
        <v>1.1566828980828376</v>
      </c>
      <c r="F34" s="84" t="s">
        <v>4609</v>
      </c>
      <c r="G34" s="84" t="b">
        <v>0</v>
      </c>
      <c r="H34" s="84" t="b">
        <v>0</v>
      </c>
      <c r="I34" s="84" t="b">
        <v>0</v>
      </c>
      <c r="J34" s="84" t="b">
        <v>0</v>
      </c>
      <c r="K34" s="84" t="b">
        <v>0</v>
      </c>
      <c r="L34" s="84" t="b">
        <v>0</v>
      </c>
    </row>
    <row r="35" spans="1:12" ht="15">
      <c r="A35" s="84" t="s">
        <v>738</v>
      </c>
      <c r="B35" s="84" t="s">
        <v>3544</v>
      </c>
      <c r="C35" s="84">
        <v>8</v>
      </c>
      <c r="D35" s="123">
        <v>0.0030901045197291328</v>
      </c>
      <c r="E35" s="123">
        <v>1.239543710717627</v>
      </c>
      <c r="F35" s="84" t="s">
        <v>4609</v>
      </c>
      <c r="G35" s="84" t="b">
        <v>0</v>
      </c>
      <c r="H35" s="84" t="b">
        <v>0</v>
      </c>
      <c r="I35" s="84" t="b">
        <v>0</v>
      </c>
      <c r="J35" s="84" t="b">
        <v>0</v>
      </c>
      <c r="K35" s="84" t="b">
        <v>0</v>
      </c>
      <c r="L35" s="84" t="b">
        <v>0</v>
      </c>
    </row>
    <row r="36" spans="1:12" ht="15">
      <c r="A36" s="84" t="s">
        <v>3544</v>
      </c>
      <c r="B36" s="84" t="s">
        <v>746</v>
      </c>
      <c r="C36" s="84">
        <v>8</v>
      </c>
      <c r="D36" s="123">
        <v>0.0030901045197291328</v>
      </c>
      <c r="E36" s="123">
        <v>1.427534193073016</v>
      </c>
      <c r="F36" s="84" t="s">
        <v>4609</v>
      </c>
      <c r="G36" s="84" t="b">
        <v>0</v>
      </c>
      <c r="H36" s="84" t="b">
        <v>0</v>
      </c>
      <c r="I36" s="84" t="b">
        <v>0</v>
      </c>
      <c r="J36" s="84" t="b">
        <v>0</v>
      </c>
      <c r="K36" s="84" t="b">
        <v>0</v>
      </c>
      <c r="L36" s="84" t="b">
        <v>0</v>
      </c>
    </row>
    <row r="37" spans="1:12" ht="15">
      <c r="A37" s="84" t="s">
        <v>3550</v>
      </c>
      <c r="B37" s="84" t="s">
        <v>3459</v>
      </c>
      <c r="C37" s="84">
        <v>8</v>
      </c>
      <c r="D37" s="123">
        <v>0.0030901045197291328</v>
      </c>
      <c r="E37" s="123">
        <v>2.200886560574891</v>
      </c>
      <c r="F37" s="84" t="s">
        <v>4609</v>
      </c>
      <c r="G37" s="84" t="b">
        <v>0</v>
      </c>
      <c r="H37" s="84" t="b">
        <v>0</v>
      </c>
      <c r="I37" s="84" t="b">
        <v>0</v>
      </c>
      <c r="J37" s="84" t="b">
        <v>0</v>
      </c>
      <c r="K37" s="84" t="b">
        <v>0</v>
      </c>
      <c r="L37" s="84" t="b">
        <v>0</v>
      </c>
    </row>
    <row r="38" spans="1:12" ht="15">
      <c r="A38" s="84" t="s">
        <v>3459</v>
      </c>
      <c r="B38" s="84" t="s">
        <v>3551</v>
      </c>
      <c r="C38" s="84">
        <v>8</v>
      </c>
      <c r="D38" s="123">
        <v>0.0030901045197291328</v>
      </c>
      <c r="E38" s="123">
        <v>2.4117399258897843</v>
      </c>
      <c r="F38" s="84" t="s">
        <v>4609</v>
      </c>
      <c r="G38" s="84" t="b">
        <v>0</v>
      </c>
      <c r="H38" s="84" t="b">
        <v>0</v>
      </c>
      <c r="I38" s="84" t="b">
        <v>0</v>
      </c>
      <c r="J38" s="84" t="b">
        <v>0</v>
      </c>
      <c r="K38" s="84" t="b">
        <v>0</v>
      </c>
      <c r="L38" s="84" t="b">
        <v>0</v>
      </c>
    </row>
    <row r="39" spans="1:12" ht="15">
      <c r="A39" s="84" t="s">
        <v>3551</v>
      </c>
      <c r="B39" s="84" t="s">
        <v>3552</v>
      </c>
      <c r="C39" s="84">
        <v>8</v>
      </c>
      <c r="D39" s="123">
        <v>0.0030901045197291328</v>
      </c>
      <c r="E39" s="123">
        <v>2.557867961568022</v>
      </c>
      <c r="F39" s="84" t="s">
        <v>4609</v>
      </c>
      <c r="G39" s="84" t="b">
        <v>0</v>
      </c>
      <c r="H39" s="84" t="b">
        <v>0</v>
      </c>
      <c r="I39" s="84" t="b">
        <v>0</v>
      </c>
      <c r="J39" s="84" t="b">
        <v>0</v>
      </c>
      <c r="K39" s="84" t="b">
        <v>0</v>
      </c>
      <c r="L39" s="84" t="b">
        <v>0</v>
      </c>
    </row>
    <row r="40" spans="1:12" ht="15">
      <c r="A40" s="84" t="s">
        <v>3552</v>
      </c>
      <c r="B40" s="84" t="s">
        <v>3553</v>
      </c>
      <c r="C40" s="84">
        <v>8</v>
      </c>
      <c r="D40" s="123">
        <v>0.0030901045197291328</v>
      </c>
      <c r="E40" s="123">
        <v>2.557867961568022</v>
      </c>
      <c r="F40" s="84" t="s">
        <v>4609</v>
      </c>
      <c r="G40" s="84" t="b">
        <v>0</v>
      </c>
      <c r="H40" s="84" t="b">
        <v>0</v>
      </c>
      <c r="I40" s="84" t="b">
        <v>0</v>
      </c>
      <c r="J40" s="84" t="b">
        <v>0</v>
      </c>
      <c r="K40" s="84" t="b">
        <v>0</v>
      </c>
      <c r="L40" s="84" t="b">
        <v>0</v>
      </c>
    </row>
    <row r="41" spans="1:12" ht="15">
      <c r="A41" s="84" t="s">
        <v>3553</v>
      </c>
      <c r="B41" s="84" t="s">
        <v>4134</v>
      </c>
      <c r="C41" s="84">
        <v>8</v>
      </c>
      <c r="D41" s="123">
        <v>0.0030901045197291328</v>
      </c>
      <c r="E41" s="123">
        <v>2.6547779745760787</v>
      </c>
      <c r="F41" s="84" t="s">
        <v>4609</v>
      </c>
      <c r="G41" s="84" t="b">
        <v>0</v>
      </c>
      <c r="H41" s="84" t="b">
        <v>0</v>
      </c>
      <c r="I41" s="84" t="b">
        <v>0</v>
      </c>
      <c r="J41" s="84" t="b">
        <v>0</v>
      </c>
      <c r="K41" s="84" t="b">
        <v>0</v>
      </c>
      <c r="L41" s="84" t="b">
        <v>0</v>
      </c>
    </row>
    <row r="42" spans="1:12" ht="15">
      <c r="A42" s="84" t="s">
        <v>4134</v>
      </c>
      <c r="B42" s="84" t="s">
        <v>4135</v>
      </c>
      <c r="C42" s="84">
        <v>8</v>
      </c>
      <c r="D42" s="123">
        <v>0.0030901045197291328</v>
      </c>
      <c r="E42" s="123">
        <v>2.6547779745760787</v>
      </c>
      <c r="F42" s="84" t="s">
        <v>4609</v>
      </c>
      <c r="G42" s="84" t="b">
        <v>0</v>
      </c>
      <c r="H42" s="84" t="b">
        <v>0</v>
      </c>
      <c r="I42" s="84" t="b">
        <v>0</v>
      </c>
      <c r="J42" s="84" t="b">
        <v>0</v>
      </c>
      <c r="K42" s="84" t="b">
        <v>0</v>
      </c>
      <c r="L42" s="84" t="b">
        <v>0</v>
      </c>
    </row>
    <row r="43" spans="1:12" ht="15">
      <c r="A43" s="84" t="s">
        <v>4135</v>
      </c>
      <c r="B43" s="84" t="s">
        <v>4136</v>
      </c>
      <c r="C43" s="84">
        <v>8</v>
      </c>
      <c r="D43" s="123">
        <v>0.0030901045197291328</v>
      </c>
      <c r="E43" s="123">
        <v>2.6547779745760787</v>
      </c>
      <c r="F43" s="84" t="s">
        <v>4609</v>
      </c>
      <c r="G43" s="84" t="b">
        <v>0</v>
      </c>
      <c r="H43" s="84" t="b">
        <v>0</v>
      </c>
      <c r="I43" s="84" t="b">
        <v>0</v>
      </c>
      <c r="J43" s="84" t="b">
        <v>0</v>
      </c>
      <c r="K43" s="84" t="b">
        <v>0</v>
      </c>
      <c r="L43" s="84" t="b">
        <v>0</v>
      </c>
    </row>
    <row r="44" spans="1:12" ht="15">
      <c r="A44" s="84" t="s">
        <v>4136</v>
      </c>
      <c r="B44" s="84" t="s">
        <v>4137</v>
      </c>
      <c r="C44" s="84">
        <v>8</v>
      </c>
      <c r="D44" s="123">
        <v>0.0030901045197291328</v>
      </c>
      <c r="E44" s="123">
        <v>2.6547779745760787</v>
      </c>
      <c r="F44" s="84" t="s">
        <v>4609</v>
      </c>
      <c r="G44" s="84" t="b">
        <v>0</v>
      </c>
      <c r="H44" s="84" t="b">
        <v>0</v>
      </c>
      <c r="I44" s="84" t="b">
        <v>0</v>
      </c>
      <c r="J44" s="84" t="b">
        <v>0</v>
      </c>
      <c r="K44" s="84" t="b">
        <v>0</v>
      </c>
      <c r="L44" s="84" t="b">
        <v>0</v>
      </c>
    </row>
    <row r="45" spans="1:12" ht="15">
      <c r="A45" s="84" t="s">
        <v>4137</v>
      </c>
      <c r="B45" s="84" t="s">
        <v>4138</v>
      </c>
      <c r="C45" s="84">
        <v>8</v>
      </c>
      <c r="D45" s="123">
        <v>0.0030901045197291328</v>
      </c>
      <c r="E45" s="123">
        <v>2.6547779745760787</v>
      </c>
      <c r="F45" s="84" t="s">
        <v>4609</v>
      </c>
      <c r="G45" s="84" t="b">
        <v>0</v>
      </c>
      <c r="H45" s="84" t="b">
        <v>0</v>
      </c>
      <c r="I45" s="84" t="b">
        <v>0</v>
      </c>
      <c r="J45" s="84" t="b">
        <v>0</v>
      </c>
      <c r="K45" s="84" t="b">
        <v>0</v>
      </c>
      <c r="L45" s="84" t="b">
        <v>0</v>
      </c>
    </row>
    <row r="46" spans="1:12" ht="15">
      <c r="A46" s="84" t="s">
        <v>4122</v>
      </c>
      <c r="B46" s="84" t="s">
        <v>4111</v>
      </c>
      <c r="C46" s="84">
        <v>7</v>
      </c>
      <c r="D46" s="123">
        <v>0.003249609382669717</v>
      </c>
      <c r="E46" s="123">
        <v>2.256837965904041</v>
      </c>
      <c r="F46" s="84" t="s">
        <v>4609</v>
      </c>
      <c r="G46" s="84" t="b">
        <v>0</v>
      </c>
      <c r="H46" s="84" t="b">
        <v>0</v>
      </c>
      <c r="I46" s="84" t="b">
        <v>0</v>
      </c>
      <c r="J46" s="84" t="b">
        <v>0</v>
      </c>
      <c r="K46" s="84" t="b">
        <v>0</v>
      </c>
      <c r="L46" s="84" t="b">
        <v>0</v>
      </c>
    </row>
    <row r="47" spans="1:12" ht="15">
      <c r="A47" s="84" t="s">
        <v>4111</v>
      </c>
      <c r="B47" s="84" t="s">
        <v>4104</v>
      </c>
      <c r="C47" s="84">
        <v>7</v>
      </c>
      <c r="D47" s="123">
        <v>0.003249609382669717</v>
      </c>
      <c r="E47" s="123">
        <v>1.7127699215537653</v>
      </c>
      <c r="F47" s="84" t="s">
        <v>4609</v>
      </c>
      <c r="G47" s="84" t="b">
        <v>0</v>
      </c>
      <c r="H47" s="84" t="b">
        <v>0</v>
      </c>
      <c r="I47" s="84" t="b">
        <v>0</v>
      </c>
      <c r="J47" s="84" t="b">
        <v>0</v>
      </c>
      <c r="K47" s="84" t="b">
        <v>0</v>
      </c>
      <c r="L47" s="84" t="b">
        <v>0</v>
      </c>
    </row>
    <row r="48" spans="1:12" ht="15">
      <c r="A48" s="84" t="s">
        <v>4144</v>
      </c>
      <c r="B48" s="84" t="s">
        <v>4127</v>
      </c>
      <c r="C48" s="84">
        <v>7</v>
      </c>
      <c r="D48" s="123">
        <v>0.0028089809597730423</v>
      </c>
      <c r="E48" s="123">
        <v>2.6036254521286972</v>
      </c>
      <c r="F48" s="84" t="s">
        <v>4609</v>
      </c>
      <c r="G48" s="84" t="b">
        <v>0</v>
      </c>
      <c r="H48" s="84" t="b">
        <v>0</v>
      </c>
      <c r="I48" s="84" t="b">
        <v>0</v>
      </c>
      <c r="J48" s="84" t="b">
        <v>0</v>
      </c>
      <c r="K48" s="84" t="b">
        <v>0</v>
      </c>
      <c r="L48" s="84" t="b">
        <v>0</v>
      </c>
    </row>
    <row r="49" spans="1:12" ht="15">
      <c r="A49" s="84" t="s">
        <v>4127</v>
      </c>
      <c r="B49" s="84" t="s">
        <v>738</v>
      </c>
      <c r="C49" s="84">
        <v>7</v>
      </c>
      <c r="D49" s="123">
        <v>0.0028089809597730423</v>
      </c>
      <c r="E49" s="123">
        <v>1.2583917939726628</v>
      </c>
      <c r="F49" s="84" t="s">
        <v>4609</v>
      </c>
      <c r="G49" s="84" t="b">
        <v>0</v>
      </c>
      <c r="H49" s="84" t="b">
        <v>0</v>
      </c>
      <c r="I49" s="84" t="b">
        <v>0</v>
      </c>
      <c r="J49" s="84" t="b">
        <v>0</v>
      </c>
      <c r="K49" s="84" t="b">
        <v>0</v>
      </c>
      <c r="L49" s="84" t="b">
        <v>0</v>
      </c>
    </row>
    <row r="50" spans="1:12" ht="15">
      <c r="A50" s="84" t="s">
        <v>4138</v>
      </c>
      <c r="B50" s="84" t="s">
        <v>4119</v>
      </c>
      <c r="C50" s="84">
        <v>7</v>
      </c>
      <c r="D50" s="123">
        <v>0.0028089809597730423</v>
      </c>
      <c r="E50" s="123">
        <v>2.4206947685427105</v>
      </c>
      <c r="F50" s="84" t="s">
        <v>4609</v>
      </c>
      <c r="G50" s="84" t="b">
        <v>0</v>
      </c>
      <c r="H50" s="84" t="b">
        <v>0</v>
      </c>
      <c r="I50" s="84" t="b">
        <v>0</v>
      </c>
      <c r="J50" s="84" t="b">
        <v>0</v>
      </c>
      <c r="K50" s="84" t="b">
        <v>0</v>
      </c>
      <c r="L50" s="84" t="b">
        <v>0</v>
      </c>
    </row>
    <row r="51" spans="1:12" ht="15">
      <c r="A51" s="84" t="s">
        <v>3502</v>
      </c>
      <c r="B51" s="84" t="s">
        <v>3576</v>
      </c>
      <c r="C51" s="84">
        <v>7</v>
      </c>
      <c r="D51" s="123">
        <v>0.0028089809597730423</v>
      </c>
      <c r="E51" s="123">
        <v>2.6547779745760787</v>
      </c>
      <c r="F51" s="84" t="s">
        <v>4609</v>
      </c>
      <c r="G51" s="84" t="b">
        <v>0</v>
      </c>
      <c r="H51" s="84" t="b">
        <v>0</v>
      </c>
      <c r="I51" s="84" t="b">
        <v>0</v>
      </c>
      <c r="J51" s="84" t="b">
        <v>0</v>
      </c>
      <c r="K51" s="84" t="b">
        <v>0</v>
      </c>
      <c r="L51" s="84" t="b">
        <v>0</v>
      </c>
    </row>
    <row r="52" spans="1:12" ht="15">
      <c r="A52" s="84" t="s">
        <v>3576</v>
      </c>
      <c r="B52" s="84" t="s">
        <v>3577</v>
      </c>
      <c r="C52" s="84">
        <v>7</v>
      </c>
      <c r="D52" s="123">
        <v>0.0028089809597730423</v>
      </c>
      <c r="E52" s="123">
        <v>2.4786867155203973</v>
      </c>
      <c r="F52" s="84" t="s">
        <v>4609</v>
      </c>
      <c r="G52" s="84" t="b">
        <v>0</v>
      </c>
      <c r="H52" s="84" t="b">
        <v>0</v>
      </c>
      <c r="I52" s="84" t="b">
        <v>0</v>
      </c>
      <c r="J52" s="84" t="b">
        <v>0</v>
      </c>
      <c r="K52" s="84" t="b">
        <v>0</v>
      </c>
      <c r="L52" s="84" t="b">
        <v>0</v>
      </c>
    </row>
    <row r="53" spans="1:12" ht="15">
      <c r="A53" s="84" t="s">
        <v>3577</v>
      </c>
      <c r="B53" s="84" t="s">
        <v>3578</v>
      </c>
      <c r="C53" s="84">
        <v>7</v>
      </c>
      <c r="D53" s="123">
        <v>0.0028089809597730423</v>
      </c>
      <c r="E53" s="123">
        <v>2.4786867155203973</v>
      </c>
      <c r="F53" s="84" t="s">
        <v>4609</v>
      </c>
      <c r="G53" s="84" t="b">
        <v>0</v>
      </c>
      <c r="H53" s="84" t="b">
        <v>0</v>
      </c>
      <c r="I53" s="84" t="b">
        <v>0</v>
      </c>
      <c r="J53" s="84" t="b">
        <v>0</v>
      </c>
      <c r="K53" s="84" t="b">
        <v>0</v>
      </c>
      <c r="L53" s="84" t="b">
        <v>0</v>
      </c>
    </row>
    <row r="54" spans="1:12" ht="15">
      <c r="A54" s="84" t="s">
        <v>3578</v>
      </c>
      <c r="B54" s="84" t="s">
        <v>3579</v>
      </c>
      <c r="C54" s="84">
        <v>7</v>
      </c>
      <c r="D54" s="123">
        <v>0.0028089809597730423</v>
      </c>
      <c r="E54" s="123">
        <v>2.7127699215537655</v>
      </c>
      <c r="F54" s="84" t="s">
        <v>4609</v>
      </c>
      <c r="G54" s="84" t="b">
        <v>0</v>
      </c>
      <c r="H54" s="84" t="b">
        <v>0</v>
      </c>
      <c r="I54" s="84" t="b">
        <v>0</v>
      </c>
      <c r="J54" s="84" t="b">
        <v>0</v>
      </c>
      <c r="K54" s="84" t="b">
        <v>0</v>
      </c>
      <c r="L54" s="84" t="b">
        <v>0</v>
      </c>
    </row>
    <row r="55" spans="1:12" ht="15">
      <c r="A55" s="84" t="s">
        <v>3579</v>
      </c>
      <c r="B55" s="84" t="s">
        <v>3580</v>
      </c>
      <c r="C55" s="84">
        <v>7</v>
      </c>
      <c r="D55" s="123">
        <v>0.0028089809597730423</v>
      </c>
      <c r="E55" s="123">
        <v>2.6036254521286972</v>
      </c>
      <c r="F55" s="84" t="s">
        <v>4609</v>
      </c>
      <c r="G55" s="84" t="b">
        <v>0</v>
      </c>
      <c r="H55" s="84" t="b">
        <v>0</v>
      </c>
      <c r="I55" s="84" t="b">
        <v>0</v>
      </c>
      <c r="J55" s="84" t="b">
        <v>0</v>
      </c>
      <c r="K55" s="84" t="b">
        <v>0</v>
      </c>
      <c r="L55" s="84" t="b">
        <v>0</v>
      </c>
    </row>
    <row r="56" spans="1:12" ht="15">
      <c r="A56" s="84" t="s">
        <v>3580</v>
      </c>
      <c r="B56" s="84" t="s">
        <v>3581</v>
      </c>
      <c r="C56" s="84">
        <v>7</v>
      </c>
      <c r="D56" s="123">
        <v>0.0028089809597730423</v>
      </c>
      <c r="E56" s="123">
        <v>2.4944809827036294</v>
      </c>
      <c r="F56" s="84" t="s">
        <v>4609</v>
      </c>
      <c r="G56" s="84" t="b">
        <v>0</v>
      </c>
      <c r="H56" s="84" t="b">
        <v>0</v>
      </c>
      <c r="I56" s="84" t="b">
        <v>0</v>
      </c>
      <c r="J56" s="84" t="b">
        <v>0</v>
      </c>
      <c r="K56" s="84" t="b">
        <v>0</v>
      </c>
      <c r="L56" s="84" t="b">
        <v>0</v>
      </c>
    </row>
    <row r="57" spans="1:12" ht="15">
      <c r="A57" s="84" t="s">
        <v>3581</v>
      </c>
      <c r="B57" s="84" t="s">
        <v>3582</v>
      </c>
      <c r="C57" s="84">
        <v>7</v>
      </c>
      <c r="D57" s="123">
        <v>0.0028089809597730423</v>
      </c>
      <c r="E57" s="123">
        <v>2.545633505151011</v>
      </c>
      <c r="F57" s="84" t="s">
        <v>4609</v>
      </c>
      <c r="G57" s="84" t="b">
        <v>0</v>
      </c>
      <c r="H57" s="84" t="b">
        <v>0</v>
      </c>
      <c r="I57" s="84" t="b">
        <v>0</v>
      </c>
      <c r="J57" s="84" t="b">
        <v>0</v>
      </c>
      <c r="K57" s="84" t="b">
        <v>0</v>
      </c>
      <c r="L57" s="84" t="b">
        <v>0</v>
      </c>
    </row>
    <row r="58" spans="1:12" ht="15">
      <c r="A58" s="84" t="s">
        <v>3582</v>
      </c>
      <c r="B58" s="84" t="s">
        <v>3583</v>
      </c>
      <c r="C58" s="84">
        <v>7</v>
      </c>
      <c r="D58" s="123">
        <v>0.0028089809597730423</v>
      </c>
      <c r="E58" s="123">
        <v>2.6547779745760787</v>
      </c>
      <c r="F58" s="84" t="s">
        <v>4609</v>
      </c>
      <c r="G58" s="84" t="b">
        <v>0</v>
      </c>
      <c r="H58" s="84" t="b">
        <v>0</v>
      </c>
      <c r="I58" s="84" t="b">
        <v>0</v>
      </c>
      <c r="J58" s="84" t="b">
        <v>0</v>
      </c>
      <c r="K58" s="84" t="b">
        <v>0</v>
      </c>
      <c r="L58" s="84" t="b">
        <v>0</v>
      </c>
    </row>
    <row r="59" spans="1:12" ht="15">
      <c r="A59" s="84" t="s">
        <v>3583</v>
      </c>
      <c r="B59" s="84" t="s">
        <v>3584</v>
      </c>
      <c r="C59" s="84">
        <v>7</v>
      </c>
      <c r="D59" s="123">
        <v>0.0028089809597730423</v>
      </c>
      <c r="E59" s="123">
        <v>2.516475276409797</v>
      </c>
      <c r="F59" s="84" t="s">
        <v>4609</v>
      </c>
      <c r="G59" s="84" t="b">
        <v>0</v>
      </c>
      <c r="H59" s="84" t="b">
        <v>0</v>
      </c>
      <c r="I59" s="84" t="b">
        <v>0</v>
      </c>
      <c r="J59" s="84" t="b">
        <v>0</v>
      </c>
      <c r="K59" s="84" t="b">
        <v>0</v>
      </c>
      <c r="L59" s="84" t="b">
        <v>0</v>
      </c>
    </row>
    <row r="60" spans="1:12" ht="15">
      <c r="A60" s="84" t="s">
        <v>3584</v>
      </c>
      <c r="B60" s="84" t="s">
        <v>4149</v>
      </c>
      <c r="C60" s="84">
        <v>7</v>
      </c>
      <c r="D60" s="123">
        <v>0.0028089809597730423</v>
      </c>
      <c r="E60" s="123">
        <v>2.4786867155203973</v>
      </c>
      <c r="F60" s="84" t="s">
        <v>4609</v>
      </c>
      <c r="G60" s="84" t="b">
        <v>0</v>
      </c>
      <c r="H60" s="84" t="b">
        <v>0</v>
      </c>
      <c r="I60" s="84" t="b">
        <v>0</v>
      </c>
      <c r="J60" s="84" t="b">
        <v>0</v>
      </c>
      <c r="K60" s="84" t="b">
        <v>0</v>
      </c>
      <c r="L60" s="84" t="b">
        <v>0</v>
      </c>
    </row>
    <row r="61" spans="1:12" ht="15">
      <c r="A61" s="84" t="s">
        <v>4149</v>
      </c>
      <c r="B61" s="84" t="s">
        <v>4150</v>
      </c>
      <c r="C61" s="84">
        <v>7</v>
      </c>
      <c r="D61" s="123">
        <v>0.0028089809597730423</v>
      </c>
      <c r="E61" s="123">
        <v>2.7127699215537655</v>
      </c>
      <c r="F61" s="84" t="s">
        <v>4609</v>
      </c>
      <c r="G61" s="84" t="b">
        <v>0</v>
      </c>
      <c r="H61" s="84" t="b">
        <v>0</v>
      </c>
      <c r="I61" s="84" t="b">
        <v>0</v>
      </c>
      <c r="J61" s="84" t="b">
        <v>0</v>
      </c>
      <c r="K61" s="84" t="b">
        <v>0</v>
      </c>
      <c r="L61" s="84" t="b">
        <v>0</v>
      </c>
    </row>
    <row r="62" spans="1:12" ht="15">
      <c r="A62" s="84" t="s">
        <v>4150</v>
      </c>
      <c r="B62" s="84" t="s">
        <v>4151</v>
      </c>
      <c r="C62" s="84">
        <v>7</v>
      </c>
      <c r="D62" s="123">
        <v>0.0028089809597730423</v>
      </c>
      <c r="E62" s="123">
        <v>2.7127699215537655</v>
      </c>
      <c r="F62" s="84" t="s">
        <v>4609</v>
      </c>
      <c r="G62" s="84" t="b">
        <v>0</v>
      </c>
      <c r="H62" s="84" t="b">
        <v>0</v>
      </c>
      <c r="I62" s="84" t="b">
        <v>0</v>
      </c>
      <c r="J62" s="84" t="b">
        <v>0</v>
      </c>
      <c r="K62" s="84" t="b">
        <v>0</v>
      </c>
      <c r="L62" s="84" t="b">
        <v>0</v>
      </c>
    </row>
    <row r="63" spans="1:12" ht="15">
      <c r="A63" s="84" t="s">
        <v>4151</v>
      </c>
      <c r="B63" s="84" t="s">
        <v>4123</v>
      </c>
      <c r="C63" s="84">
        <v>7</v>
      </c>
      <c r="D63" s="123">
        <v>0.0028089809597730423</v>
      </c>
      <c r="E63" s="123">
        <v>2.516475276409797</v>
      </c>
      <c r="F63" s="84" t="s">
        <v>4609</v>
      </c>
      <c r="G63" s="84" t="b">
        <v>0</v>
      </c>
      <c r="H63" s="84" t="b">
        <v>0</v>
      </c>
      <c r="I63" s="84" t="b">
        <v>0</v>
      </c>
      <c r="J63" s="84" t="b">
        <v>0</v>
      </c>
      <c r="K63" s="84" t="b">
        <v>0</v>
      </c>
      <c r="L63" s="84" t="b">
        <v>0</v>
      </c>
    </row>
    <row r="64" spans="1:12" ht="15">
      <c r="A64" s="84" t="s">
        <v>4123</v>
      </c>
      <c r="B64" s="84" t="s">
        <v>4152</v>
      </c>
      <c r="C64" s="84">
        <v>7</v>
      </c>
      <c r="D64" s="123">
        <v>0.0028089809597730423</v>
      </c>
      <c r="E64" s="123">
        <v>2.516475276409797</v>
      </c>
      <c r="F64" s="84" t="s">
        <v>4609</v>
      </c>
      <c r="G64" s="84" t="b">
        <v>0</v>
      </c>
      <c r="H64" s="84" t="b">
        <v>0</v>
      </c>
      <c r="I64" s="84" t="b">
        <v>0</v>
      </c>
      <c r="J64" s="84" t="b">
        <v>0</v>
      </c>
      <c r="K64" s="84" t="b">
        <v>0</v>
      </c>
      <c r="L64" s="84" t="b">
        <v>0</v>
      </c>
    </row>
    <row r="65" spans="1:12" ht="15">
      <c r="A65" s="84" t="s">
        <v>348</v>
      </c>
      <c r="B65" s="84" t="s">
        <v>738</v>
      </c>
      <c r="C65" s="84">
        <v>7</v>
      </c>
      <c r="D65" s="123">
        <v>0.0028089809597730423</v>
      </c>
      <c r="E65" s="123">
        <v>0.6811553863697325</v>
      </c>
      <c r="F65" s="84" t="s">
        <v>4609</v>
      </c>
      <c r="G65" s="84" t="b">
        <v>0</v>
      </c>
      <c r="H65" s="84" t="b">
        <v>0</v>
      </c>
      <c r="I65" s="84" t="b">
        <v>0</v>
      </c>
      <c r="J65" s="84" t="b">
        <v>0</v>
      </c>
      <c r="K65" s="84" t="b">
        <v>0</v>
      </c>
      <c r="L65" s="84" t="b">
        <v>0</v>
      </c>
    </row>
    <row r="66" spans="1:12" ht="15">
      <c r="A66" s="84" t="s">
        <v>3558</v>
      </c>
      <c r="B66" s="84" t="s">
        <v>3559</v>
      </c>
      <c r="C66" s="84">
        <v>7</v>
      </c>
      <c r="D66" s="123">
        <v>0.0028089809597730423</v>
      </c>
      <c r="E66" s="123">
        <v>2.6547779745760787</v>
      </c>
      <c r="F66" s="84" t="s">
        <v>4609</v>
      </c>
      <c r="G66" s="84" t="b">
        <v>0</v>
      </c>
      <c r="H66" s="84" t="b">
        <v>0</v>
      </c>
      <c r="I66" s="84" t="b">
        <v>0</v>
      </c>
      <c r="J66" s="84" t="b">
        <v>0</v>
      </c>
      <c r="K66" s="84" t="b">
        <v>0</v>
      </c>
      <c r="L66" s="84" t="b">
        <v>0</v>
      </c>
    </row>
    <row r="67" spans="1:12" ht="15">
      <c r="A67" s="84" t="s">
        <v>3559</v>
      </c>
      <c r="B67" s="84" t="s">
        <v>3555</v>
      </c>
      <c r="C67" s="84">
        <v>7</v>
      </c>
      <c r="D67" s="123">
        <v>0.0028089809597730423</v>
      </c>
      <c r="E67" s="123">
        <v>2.4117399258897843</v>
      </c>
      <c r="F67" s="84" t="s">
        <v>4609</v>
      </c>
      <c r="G67" s="84" t="b">
        <v>0</v>
      </c>
      <c r="H67" s="84" t="b">
        <v>0</v>
      </c>
      <c r="I67" s="84" t="b">
        <v>0</v>
      </c>
      <c r="J67" s="84" t="b">
        <v>0</v>
      </c>
      <c r="K67" s="84" t="b">
        <v>0</v>
      </c>
      <c r="L67" s="84" t="b">
        <v>0</v>
      </c>
    </row>
    <row r="68" spans="1:12" ht="15">
      <c r="A68" s="84" t="s">
        <v>3555</v>
      </c>
      <c r="B68" s="84" t="s">
        <v>3560</v>
      </c>
      <c r="C68" s="84">
        <v>7</v>
      </c>
      <c r="D68" s="123">
        <v>0.0028089809597730423</v>
      </c>
      <c r="E68" s="123">
        <v>2.302595456464716</v>
      </c>
      <c r="F68" s="84" t="s">
        <v>4609</v>
      </c>
      <c r="G68" s="84" t="b">
        <v>0</v>
      </c>
      <c r="H68" s="84" t="b">
        <v>0</v>
      </c>
      <c r="I68" s="84" t="b">
        <v>0</v>
      </c>
      <c r="J68" s="84" t="b">
        <v>0</v>
      </c>
      <c r="K68" s="84" t="b">
        <v>0</v>
      </c>
      <c r="L68" s="84" t="b">
        <v>0</v>
      </c>
    </row>
    <row r="69" spans="1:12" ht="15">
      <c r="A69" s="84" t="s">
        <v>3561</v>
      </c>
      <c r="B69" s="84" t="s">
        <v>3562</v>
      </c>
      <c r="C69" s="84">
        <v>7</v>
      </c>
      <c r="D69" s="123">
        <v>0.0028089809597730423</v>
      </c>
      <c r="E69" s="123">
        <v>2.6036254521286972</v>
      </c>
      <c r="F69" s="84" t="s">
        <v>4609</v>
      </c>
      <c r="G69" s="84" t="b">
        <v>0</v>
      </c>
      <c r="H69" s="84" t="b">
        <v>0</v>
      </c>
      <c r="I69" s="84" t="b">
        <v>0</v>
      </c>
      <c r="J69" s="84" t="b">
        <v>0</v>
      </c>
      <c r="K69" s="84" t="b">
        <v>0</v>
      </c>
      <c r="L69" s="84" t="b">
        <v>0</v>
      </c>
    </row>
    <row r="70" spans="1:12" ht="15">
      <c r="A70" s="84" t="s">
        <v>3562</v>
      </c>
      <c r="B70" s="84" t="s">
        <v>3563</v>
      </c>
      <c r="C70" s="84">
        <v>7</v>
      </c>
      <c r="D70" s="123">
        <v>0.0028089809597730423</v>
      </c>
      <c r="E70" s="123">
        <v>2.7127699215537655</v>
      </c>
      <c r="F70" s="84" t="s">
        <v>4609</v>
      </c>
      <c r="G70" s="84" t="b">
        <v>0</v>
      </c>
      <c r="H70" s="84" t="b">
        <v>0</v>
      </c>
      <c r="I70" s="84" t="b">
        <v>0</v>
      </c>
      <c r="J70" s="84" t="b">
        <v>0</v>
      </c>
      <c r="K70" s="84" t="b">
        <v>0</v>
      </c>
      <c r="L70" s="84" t="b">
        <v>0</v>
      </c>
    </row>
    <row r="71" spans="1:12" ht="15">
      <c r="A71" s="84" t="s">
        <v>3563</v>
      </c>
      <c r="B71" s="84" t="s">
        <v>4155</v>
      </c>
      <c r="C71" s="84">
        <v>7</v>
      </c>
      <c r="D71" s="123">
        <v>0.0028089809597730423</v>
      </c>
      <c r="E71" s="123">
        <v>2.7127699215537655</v>
      </c>
      <c r="F71" s="84" t="s">
        <v>4609</v>
      </c>
      <c r="G71" s="84" t="b">
        <v>0</v>
      </c>
      <c r="H71" s="84" t="b">
        <v>0</v>
      </c>
      <c r="I71" s="84" t="b">
        <v>0</v>
      </c>
      <c r="J71" s="84" t="b">
        <v>0</v>
      </c>
      <c r="K71" s="84" t="b">
        <v>0</v>
      </c>
      <c r="L71" s="84" t="b">
        <v>0</v>
      </c>
    </row>
    <row r="72" spans="1:12" ht="15">
      <c r="A72" s="84" t="s">
        <v>4155</v>
      </c>
      <c r="B72" s="84" t="s">
        <v>3556</v>
      </c>
      <c r="C72" s="84">
        <v>7</v>
      </c>
      <c r="D72" s="123">
        <v>0.0028089809597730423</v>
      </c>
      <c r="E72" s="123">
        <v>2.4117399258897843</v>
      </c>
      <c r="F72" s="84" t="s">
        <v>4609</v>
      </c>
      <c r="G72" s="84" t="b">
        <v>0</v>
      </c>
      <c r="H72" s="84" t="b">
        <v>0</v>
      </c>
      <c r="I72" s="84" t="b">
        <v>0</v>
      </c>
      <c r="J72" s="84" t="b">
        <v>0</v>
      </c>
      <c r="K72" s="84" t="b">
        <v>0</v>
      </c>
      <c r="L72" s="84" t="b">
        <v>0</v>
      </c>
    </row>
    <row r="73" spans="1:12" ht="15">
      <c r="A73" s="84" t="s">
        <v>3556</v>
      </c>
      <c r="B73" s="84" t="s">
        <v>738</v>
      </c>
      <c r="C73" s="84">
        <v>7</v>
      </c>
      <c r="D73" s="123">
        <v>0.0028089809597730423</v>
      </c>
      <c r="E73" s="123">
        <v>1.0665062677337496</v>
      </c>
      <c r="F73" s="84" t="s">
        <v>4609</v>
      </c>
      <c r="G73" s="84" t="b">
        <v>0</v>
      </c>
      <c r="H73" s="84" t="b">
        <v>0</v>
      </c>
      <c r="I73" s="84" t="b">
        <v>0</v>
      </c>
      <c r="J73" s="84" t="b">
        <v>0</v>
      </c>
      <c r="K73" s="84" t="b">
        <v>0</v>
      </c>
      <c r="L73" s="84" t="b">
        <v>0</v>
      </c>
    </row>
    <row r="74" spans="1:12" ht="15">
      <c r="A74" s="84" t="s">
        <v>738</v>
      </c>
      <c r="B74" s="84" t="s">
        <v>3557</v>
      </c>
      <c r="C74" s="84">
        <v>7</v>
      </c>
      <c r="D74" s="123">
        <v>0.0028089809597730423</v>
      </c>
      <c r="E74" s="123">
        <v>1.4034005133562968</v>
      </c>
      <c r="F74" s="84" t="s">
        <v>4609</v>
      </c>
      <c r="G74" s="84" t="b">
        <v>0</v>
      </c>
      <c r="H74" s="84" t="b">
        <v>0</v>
      </c>
      <c r="I74" s="84" t="b">
        <v>0</v>
      </c>
      <c r="J74" s="84" t="b">
        <v>0</v>
      </c>
      <c r="K74" s="84" t="b">
        <v>0</v>
      </c>
      <c r="L74" s="84" t="b">
        <v>0</v>
      </c>
    </row>
    <row r="75" spans="1:12" ht="15">
      <c r="A75" s="84" t="s">
        <v>3557</v>
      </c>
      <c r="B75" s="84" t="s">
        <v>4156</v>
      </c>
      <c r="C75" s="84">
        <v>7</v>
      </c>
      <c r="D75" s="123">
        <v>0.0028089809597730423</v>
      </c>
      <c r="E75" s="123">
        <v>2.6036254521286972</v>
      </c>
      <c r="F75" s="84" t="s">
        <v>4609</v>
      </c>
      <c r="G75" s="84" t="b">
        <v>0</v>
      </c>
      <c r="H75" s="84" t="b">
        <v>0</v>
      </c>
      <c r="I75" s="84" t="b">
        <v>0</v>
      </c>
      <c r="J75" s="84" t="b">
        <v>0</v>
      </c>
      <c r="K75" s="84" t="b">
        <v>0</v>
      </c>
      <c r="L75" s="84" t="b">
        <v>0</v>
      </c>
    </row>
    <row r="76" spans="1:12" ht="15">
      <c r="A76" s="84" t="s">
        <v>4156</v>
      </c>
      <c r="B76" s="84" t="s">
        <v>3555</v>
      </c>
      <c r="C76" s="84">
        <v>7</v>
      </c>
      <c r="D76" s="123">
        <v>0.0028089809597730423</v>
      </c>
      <c r="E76" s="123">
        <v>2.4117399258897843</v>
      </c>
      <c r="F76" s="84" t="s">
        <v>4609</v>
      </c>
      <c r="G76" s="84" t="b">
        <v>0</v>
      </c>
      <c r="H76" s="84" t="b">
        <v>0</v>
      </c>
      <c r="I76" s="84" t="b">
        <v>0</v>
      </c>
      <c r="J76" s="84" t="b">
        <v>0</v>
      </c>
      <c r="K76" s="84" t="b">
        <v>0</v>
      </c>
      <c r="L76" s="84" t="b">
        <v>0</v>
      </c>
    </row>
    <row r="77" spans="1:12" ht="15">
      <c r="A77" s="84" t="s">
        <v>3555</v>
      </c>
      <c r="B77" s="84" t="s">
        <v>3556</v>
      </c>
      <c r="C77" s="84">
        <v>7</v>
      </c>
      <c r="D77" s="123">
        <v>0.0028089809597730423</v>
      </c>
      <c r="E77" s="123">
        <v>2.110709930225803</v>
      </c>
      <c r="F77" s="84" t="s">
        <v>4609</v>
      </c>
      <c r="G77" s="84" t="b">
        <v>0</v>
      </c>
      <c r="H77" s="84" t="b">
        <v>0</v>
      </c>
      <c r="I77" s="84" t="b">
        <v>0</v>
      </c>
      <c r="J77" s="84" t="b">
        <v>0</v>
      </c>
      <c r="K77" s="84" t="b">
        <v>0</v>
      </c>
      <c r="L77" s="84" t="b">
        <v>0</v>
      </c>
    </row>
    <row r="78" spans="1:12" ht="15">
      <c r="A78" s="84" t="s">
        <v>281</v>
      </c>
      <c r="B78" s="84" t="s">
        <v>3502</v>
      </c>
      <c r="C78" s="84">
        <v>6</v>
      </c>
      <c r="D78" s="123">
        <v>0.0025117333806411388</v>
      </c>
      <c r="E78" s="123">
        <v>2.7127699215537655</v>
      </c>
      <c r="F78" s="84" t="s">
        <v>4609</v>
      </c>
      <c r="G78" s="84" t="b">
        <v>0</v>
      </c>
      <c r="H78" s="84" t="b">
        <v>0</v>
      </c>
      <c r="I78" s="84" t="b">
        <v>0</v>
      </c>
      <c r="J78" s="84" t="b">
        <v>0</v>
      </c>
      <c r="K78" s="84" t="b">
        <v>0</v>
      </c>
      <c r="L78" s="84" t="b">
        <v>0</v>
      </c>
    </row>
    <row r="79" spans="1:12" ht="15">
      <c r="A79" s="84" t="s">
        <v>4152</v>
      </c>
      <c r="B79" s="84" t="s">
        <v>4161</v>
      </c>
      <c r="C79" s="84">
        <v>6</v>
      </c>
      <c r="D79" s="123">
        <v>0.0025117333806411388</v>
      </c>
      <c r="E79" s="123">
        <v>2.7127699215537655</v>
      </c>
      <c r="F79" s="84" t="s">
        <v>4609</v>
      </c>
      <c r="G79" s="84" t="b">
        <v>0</v>
      </c>
      <c r="H79" s="84" t="b">
        <v>0</v>
      </c>
      <c r="I79" s="84" t="b">
        <v>0</v>
      </c>
      <c r="J79" s="84" t="b">
        <v>0</v>
      </c>
      <c r="K79" s="84" t="b">
        <v>0</v>
      </c>
      <c r="L79" s="84" t="b">
        <v>0</v>
      </c>
    </row>
    <row r="80" spans="1:12" ht="15">
      <c r="A80" s="84" t="s">
        <v>3536</v>
      </c>
      <c r="B80" s="84" t="s">
        <v>3537</v>
      </c>
      <c r="C80" s="84">
        <v>6</v>
      </c>
      <c r="D80" s="123">
        <v>0.0025117333806411388</v>
      </c>
      <c r="E80" s="123">
        <v>2.645823131923152</v>
      </c>
      <c r="F80" s="84" t="s">
        <v>4609</v>
      </c>
      <c r="G80" s="84" t="b">
        <v>0</v>
      </c>
      <c r="H80" s="84" t="b">
        <v>0</v>
      </c>
      <c r="I80" s="84" t="b">
        <v>0</v>
      </c>
      <c r="J80" s="84" t="b">
        <v>0</v>
      </c>
      <c r="K80" s="84" t="b">
        <v>0</v>
      </c>
      <c r="L80" s="84" t="b">
        <v>0</v>
      </c>
    </row>
    <row r="81" spans="1:12" ht="15">
      <c r="A81" s="84" t="s">
        <v>3537</v>
      </c>
      <c r="B81" s="84" t="s">
        <v>3538</v>
      </c>
      <c r="C81" s="84">
        <v>6</v>
      </c>
      <c r="D81" s="123">
        <v>0.0025117333806411388</v>
      </c>
      <c r="E81" s="123">
        <v>2.7127699215537655</v>
      </c>
      <c r="F81" s="84" t="s">
        <v>4609</v>
      </c>
      <c r="G81" s="84" t="b">
        <v>0</v>
      </c>
      <c r="H81" s="84" t="b">
        <v>0</v>
      </c>
      <c r="I81" s="84" t="b">
        <v>0</v>
      </c>
      <c r="J81" s="84" t="b">
        <v>1</v>
      </c>
      <c r="K81" s="84" t="b">
        <v>0</v>
      </c>
      <c r="L81" s="84" t="b">
        <v>0</v>
      </c>
    </row>
    <row r="82" spans="1:12" ht="15">
      <c r="A82" s="84" t="s">
        <v>3538</v>
      </c>
      <c r="B82" s="84" t="s">
        <v>3539</v>
      </c>
      <c r="C82" s="84">
        <v>6</v>
      </c>
      <c r="D82" s="123">
        <v>0.0025117333806411388</v>
      </c>
      <c r="E82" s="123">
        <v>2.7797167111843786</v>
      </c>
      <c r="F82" s="84" t="s">
        <v>4609</v>
      </c>
      <c r="G82" s="84" t="b">
        <v>1</v>
      </c>
      <c r="H82" s="84" t="b">
        <v>0</v>
      </c>
      <c r="I82" s="84" t="b">
        <v>0</v>
      </c>
      <c r="J82" s="84" t="b">
        <v>0</v>
      </c>
      <c r="K82" s="84" t="b">
        <v>0</v>
      </c>
      <c r="L82" s="84" t="b">
        <v>0</v>
      </c>
    </row>
    <row r="83" spans="1:12" ht="15">
      <c r="A83" s="84" t="s">
        <v>3539</v>
      </c>
      <c r="B83" s="84" t="s">
        <v>3540</v>
      </c>
      <c r="C83" s="84">
        <v>6</v>
      </c>
      <c r="D83" s="123">
        <v>0.0025117333806411388</v>
      </c>
      <c r="E83" s="123">
        <v>2.6547779745760787</v>
      </c>
      <c r="F83" s="84" t="s">
        <v>4609</v>
      </c>
      <c r="G83" s="84" t="b">
        <v>0</v>
      </c>
      <c r="H83" s="84" t="b">
        <v>0</v>
      </c>
      <c r="I83" s="84" t="b">
        <v>0</v>
      </c>
      <c r="J83" s="84" t="b">
        <v>0</v>
      </c>
      <c r="K83" s="84" t="b">
        <v>0</v>
      </c>
      <c r="L83" s="84" t="b">
        <v>0</v>
      </c>
    </row>
    <row r="84" spans="1:12" ht="15">
      <c r="A84" s="84" t="s">
        <v>3540</v>
      </c>
      <c r="B84" s="84" t="s">
        <v>348</v>
      </c>
      <c r="C84" s="84">
        <v>6</v>
      </c>
      <c r="D84" s="123">
        <v>0.0025117333806411388</v>
      </c>
      <c r="E84" s="123">
        <v>2.0712013889421295</v>
      </c>
      <c r="F84" s="84" t="s">
        <v>4609</v>
      </c>
      <c r="G84" s="84" t="b">
        <v>0</v>
      </c>
      <c r="H84" s="84" t="b">
        <v>0</v>
      </c>
      <c r="I84" s="84" t="b">
        <v>0</v>
      </c>
      <c r="J84" s="84" t="b">
        <v>0</v>
      </c>
      <c r="K84" s="84" t="b">
        <v>0</v>
      </c>
      <c r="L84" s="84" t="b">
        <v>0</v>
      </c>
    </row>
    <row r="85" spans="1:12" ht="15">
      <c r="A85" s="84" t="s">
        <v>348</v>
      </c>
      <c r="B85" s="84" t="s">
        <v>443</v>
      </c>
      <c r="C85" s="84">
        <v>6</v>
      </c>
      <c r="D85" s="123">
        <v>0.0025117333806411388</v>
      </c>
      <c r="E85" s="123">
        <v>2.026389044525767</v>
      </c>
      <c r="F85" s="84" t="s">
        <v>4609</v>
      </c>
      <c r="G85" s="84" t="b">
        <v>0</v>
      </c>
      <c r="H85" s="84" t="b">
        <v>0</v>
      </c>
      <c r="I85" s="84" t="b">
        <v>0</v>
      </c>
      <c r="J85" s="84" t="b">
        <v>0</v>
      </c>
      <c r="K85" s="84" t="b">
        <v>0</v>
      </c>
      <c r="L85" s="84" t="b">
        <v>0</v>
      </c>
    </row>
    <row r="86" spans="1:12" ht="15">
      <c r="A86" s="84" t="s">
        <v>443</v>
      </c>
      <c r="B86" s="84" t="s">
        <v>3541</v>
      </c>
      <c r="C86" s="84">
        <v>6</v>
      </c>
      <c r="D86" s="123">
        <v>0.0025117333806411388</v>
      </c>
      <c r="E86" s="123">
        <v>2.7797167111843786</v>
      </c>
      <c r="F86" s="84" t="s">
        <v>4609</v>
      </c>
      <c r="G86" s="84" t="b">
        <v>0</v>
      </c>
      <c r="H86" s="84" t="b">
        <v>0</v>
      </c>
      <c r="I86" s="84" t="b">
        <v>0</v>
      </c>
      <c r="J86" s="84" t="b">
        <v>0</v>
      </c>
      <c r="K86" s="84" t="b">
        <v>0</v>
      </c>
      <c r="L86" s="84" t="b">
        <v>0</v>
      </c>
    </row>
    <row r="87" spans="1:12" ht="15">
      <c r="A87" s="84" t="s">
        <v>3541</v>
      </c>
      <c r="B87" s="84" t="s">
        <v>756</v>
      </c>
      <c r="C87" s="84">
        <v>6</v>
      </c>
      <c r="D87" s="123">
        <v>0.0025117333806411388</v>
      </c>
      <c r="E87" s="123">
        <v>2.7797167111843786</v>
      </c>
      <c r="F87" s="84" t="s">
        <v>4609</v>
      </c>
      <c r="G87" s="84" t="b">
        <v>0</v>
      </c>
      <c r="H87" s="84" t="b">
        <v>0</v>
      </c>
      <c r="I87" s="84" t="b">
        <v>0</v>
      </c>
      <c r="J87" s="84" t="b">
        <v>0</v>
      </c>
      <c r="K87" s="84" t="b">
        <v>0</v>
      </c>
      <c r="L87" s="84" t="b">
        <v>0</v>
      </c>
    </row>
    <row r="88" spans="1:12" ht="15">
      <c r="A88" s="84" t="s">
        <v>756</v>
      </c>
      <c r="B88" s="84" t="s">
        <v>4163</v>
      </c>
      <c r="C88" s="84">
        <v>6</v>
      </c>
      <c r="D88" s="123">
        <v>0.0025117333806411388</v>
      </c>
      <c r="E88" s="123">
        <v>2.7797167111843786</v>
      </c>
      <c r="F88" s="84" t="s">
        <v>4609</v>
      </c>
      <c r="G88" s="84" t="b">
        <v>0</v>
      </c>
      <c r="H88" s="84" t="b">
        <v>0</v>
      </c>
      <c r="I88" s="84" t="b">
        <v>0</v>
      </c>
      <c r="J88" s="84" t="b">
        <v>0</v>
      </c>
      <c r="K88" s="84" t="b">
        <v>0</v>
      </c>
      <c r="L88" s="84" t="b">
        <v>0</v>
      </c>
    </row>
    <row r="89" spans="1:12" ht="15">
      <c r="A89" s="84" t="s">
        <v>4165</v>
      </c>
      <c r="B89" s="84" t="s">
        <v>4104</v>
      </c>
      <c r="C89" s="84">
        <v>6</v>
      </c>
      <c r="D89" s="123">
        <v>0.0029795344617040464</v>
      </c>
      <c r="E89" s="123">
        <v>2.0137999172177463</v>
      </c>
      <c r="F89" s="84" t="s">
        <v>4609</v>
      </c>
      <c r="G89" s="84" t="b">
        <v>0</v>
      </c>
      <c r="H89" s="84" t="b">
        <v>0</v>
      </c>
      <c r="I89" s="84" t="b">
        <v>0</v>
      </c>
      <c r="J89" s="84" t="b">
        <v>0</v>
      </c>
      <c r="K89" s="84" t="b">
        <v>0</v>
      </c>
      <c r="L89" s="84" t="b">
        <v>0</v>
      </c>
    </row>
    <row r="90" spans="1:12" ht="15">
      <c r="A90" s="84" t="s">
        <v>4104</v>
      </c>
      <c r="B90" s="84" t="s">
        <v>4166</v>
      </c>
      <c r="C90" s="84">
        <v>6</v>
      </c>
      <c r="D90" s="123">
        <v>0.0029795344617040464</v>
      </c>
      <c r="E90" s="123">
        <v>2.001565460800735</v>
      </c>
      <c r="F90" s="84" t="s">
        <v>4609</v>
      </c>
      <c r="G90" s="84" t="b">
        <v>0</v>
      </c>
      <c r="H90" s="84" t="b">
        <v>0</v>
      </c>
      <c r="I90" s="84" t="b">
        <v>0</v>
      </c>
      <c r="J90" s="84" t="b">
        <v>0</v>
      </c>
      <c r="K90" s="84" t="b">
        <v>0</v>
      </c>
      <c r="L90" s="84" t="b">
        <v>0</v>
      </c>
    </row>
    <row r="91" spans="1:12" ht="15">
      <c r="A91" s="84" t="s">
        <v>246</v>
      </c>
      <c r="B91" s="84" t="s">
        <v>3558</v>
      </c>
      <c r="C91" s="84">
        <v>6</v>
      </c>
      <c r="D91" s="123">
        <v>0.0025117333806411388</v>
      </c>
      <c r="E91" s="123">
        <v>2.7127699215537655</v>
      </c>
      <c r="F91" s="84" t="s">
        <v>4609</v>
      </c>
      <c r="G91" s="84" t="b">
        <v>0</v>
      </c>
      <c r="H91" s="84" t="b">
        <v>0</v>
      </c>
      <c r="I91" s="84" t="b">
        <v>0</v>
      </c>
      <c r="J91" s="84" t="b">
        <v>0</v>
      </c>
      <c r="K91" s="84" t="b">
        <v>0</v>
      </c>
      <c r="L91" s="84" t="b">
        <v>0</v>
      </c>
    </row>
    <row r="92" spans="1:12" ht="15">
      <c r="A92" s="84" t="s">
        <v>3556</v>
      </c>
      <c r="B92" s="84" t="s">
        <v>4167</v>
      </c>
      <c r="C92" s="84">
        <v>6</v>
      </c>
      <c r="D92" s="123">
        <v>0.0025117333806411388</v>
      </c>
      <c r="E92" s="123">
        <v>2.4117399258897843</v>
      </c>
      <c r="F92" s="84" t="s">
        <v>4609</v>
      </c>
      <c r="G92" s="84" t="b">
        <v>0</v>
      </c>
      <c r="H92" s="84" t="b">
        <v>0</v>
      </c>
      <c r="I92" s="84" t="b">
        <v>0</v>
      </c>
      <c r="J92" s="84" t="b">
        <v>0</v>
      </c>
      <c r="K92" s="84" t="b">
        <v>0</v>
      </c>
      <c r="L92" s="84" t="b">
        <v>0</v>
      </c>
    </row>
    <row r="93" spans="1:12" ht="15">
      <c r="A93" s="84" t="s">
        <v>801</v>
      </c>
      <c r="B93" s="84" t="s">
        <v>3461</v>
      </c>
      <c r="C93" s="84">
        <v>5</v>
      </c>
      <c r="D93" s="123">
        <v>0.0021956509667057722</v>
      </c>
      <c r="E93" s="123">
        <v>2.8588979572320032</v>
      </c>
      <c r="F93" s="84" t="s">
        <v>4609</v>
      </c>
      <c r="G93" s="84" t="b">
        <v>0</v>
      </c>
      <c r="H93" s="84" t="b">
        <v>0</v>
      </c>
      <c r="I93" s="84" t="b">
        <v>0</v>
      </c>
      <c r="J93" s="84" t="b">
        <v>0</v>
      </c>
      <c r="K93" s="84" t="b">
        <v>0</v>
      </c>
      <c r="L93" s="84" t="b">
        <v>0</v>
      </c>
    </row>
    <row r="94" spans="1:12" ht="15">
      <c r="A94" s="84" t="s">
        <v>3466</v>
      </c>
      <c r="B94" s="84" t="s">
        <v>4173</v>
      </c>
      <c r="C94" s="84">
        <v>5</v>
      </c>
      <c r="D94" s="123">
        <v>0.0021956509667057722</v>
      </c>
      <c r="E94" s="123">
        <v>2.5578679615680224</v>
      </c>
      <c r="F94" s="84" t="s">
        <v>4609</v>
      </c>
      <c r="G94" s="84" t="b">
        <v>0</v>
      </c>
      <c r="H94" s="84" t="b">
        <v>0</v>
      </c>
      <c r="I94" s="84" t="b">
        <v>0</v>
      </c>
      <c r="J94" s="84" t="b">
        <v>0</v>
      </c>
      <c r="K94" s="84" t="b">
        <v>0</v>
      </c>
      <c r="L94" s="84" t="b">
        <v>0</v>
      </c>
    </row>
    <row r="95" spans="1:12" ht="15">
      <c r="A95" s="84" t="s">
        <v>3544</v>
      </c>
      <c r="B95" s="84" t="s">
        <v>738</v>
      </c>
      <c r="C95" s="84">
        <v>5</v>
      </c>
      <c r="D95" s="123">
        <v>0.0021956509667057722</v>
      </c>
      <c r="E95" s="123">
        <v>0.8904150086780683</v>
      </c>
      <c r="F95" s="84" t="s">
        <v>4609</v>
      </c>
      <c r="G95" s="84" t="b">
        <v>0</v>
      </c>
      <c r="H95" s="84" t="b">
        <v>0</v>
      </c>
      <c r="I95" s="84" t="b">
        <v>0</v>
      </c>
      <c r="J95" s="84" t="b">
        <v>0</v>
      </c>
      <c r="K95" s="84" t="b">
        <v>0</v>
      </c>
      <c r="L95" s="84" t="b">
        <v>0</v>
      </c>
    </row>
    <row r="96" spans="1:12" ht="15">
      <c r="A96" s="84" t="s">
        <v>4177</v>
      </c>
      <c r="B96" s="84" t="s">
        <v>746</v>
      </c>
      <c r="C96" s="84">
        <v>5</v>
      </c>
      <c r="D96" s="123">
        <v>0.0021956509667057722</v>
      </c>
      <c r="E96" s="123">
        <v>1.7005354651367537</v>
      </c>
      <c r="F96" s="84" t="s">
        <v>4609</v>
      </c>
      <c r="G96" s="84" t="b">
        <v>0</v>
      </c>
      <c r="H96" s="84" t="b">
        <v>0</v>
      </c>
      <c r="I96" s="84" t="b">
        <v>0</v>
      </c>
      <c r="J96" s="84" t="b">
        <v>0</v>
      </c>
      <c r="K96" s="84" t="b">
        <v>0</v>
      </c>
      <c r="L96" s="84" t="b">
        <v>0</v>
      </c>
    </row>
    <row r="97" spans="1:12" ht="15">
      <c r="A97" s="84" t="s">
        <v>3550</v>
      </c>
      <c r="B97" s="84" t="s">
        <v>746</v>
      </c>
      <c r="C97" s="84">
        <v>5</v>
      </c>
      <c r="D97" s="123">
        <v>0.0021956509667057722</v>
      </c>
      <c r="E97" s="123">
        <v>1.2855621171659357</v>
      </c>
      <c r="F97" s="84" t="s">
        <v>4609</v>
      </c>
      <c r="G97" s="84" t="b">
        <v>0</v>
      </c>
      <c r="H97" s="84" t="b">
        <v>0</v>
      </c>
      <c r="I97" s="84" t="b">
        <v>0</v>
      </c>
      <c r="J97" s="84" t="b">
        <v>0</v>
      </c>
      <c r="K97" s="84" t="b">
        <v>0</v>
      </c>
      <c r="L97" s="84" t="b">
        <v>0</v>
      </c>
    </row>
    <row r="98" spans="1:12" ht="15">
      <c r="A98" s="84" t="s">
        <v>746</v>
      </c>
      <c r="B98" s="84" t="s">
        <v>4178</v>
      </c>
      <c r="C98" s="84">
        <v>5</v>
      </c>
      <c r="D98" s="123">
        <v>0.0021956509667057722</v>
      </c>
      <c r="E98" s="123">
        <v>1.6828066981763221</v>
      </c>
      <c r="F98" s="84" t="s">
        <v>4609</v>
      </c>
      <c r="G98" s="84" t="b">
        <v>0</v>
      </c>
      <c r="H98" s="84" t="b">
        <v>0</v>
      </c>
      <c r="I98" s="84" t="b">
        <v>0</v>
      </c>
      <c r="J98" s="84" t="b">
        <v>0</v>
      </c>
      <c r="K98" s="84" t="b">
        <v>0</v>
      </c>
      <c r="L98" s="84" t="b">
        <v>0</v>
      </c>
    </row>
    <row r="99" spans="1:12" ht="15">
      <c r="A99" s="84" t="s">
        <v>4178</v>
      </c>
      <c r="B99" s="84" t="s">
        <v>4179</v>
      </c>
      <c r="C99" s="84">
        <v>5</v>
      </c>
      <c r="D99" s="123">
        <v>0.0021956509667057722</v>
      </c>
      <c r="E99" s="123">
        <v>2.8588979572320032</v>
      </c>
      <c r="F99" s="84" t="s">
        <v>4609</v>
      </c>
      <c r="G99" s="84" t="b">
        <v>0</v>
      </c>
      <c r="H99" s="84" t="b">
        <v>0</v>
      </c>
      <c r="I99" s="84" t="b">
        <v>0</v>
      </c>
      <c r="J99" s="84" t="b">
        <v>0</v>
      </c>
      <c r="K99" s="84" t="b">
        <v>0</v>
      </c>
      <c r="L99" s="84" t="b">
        <v>0</v>
      </c>
    </row>
    <row r="100" spans="1:12" ht="15">
      <c r="A100" s="84" t="s">
        <v>4179</v>
      </c>
      <c r="B100" s="84" t="s">
        <v>3459</v>
      </c>
      <c r="C100" s="84">
        <v>5</v>
      </c>
      <c r="D100" s="123">
        <v>0.0021956509667057722</v>
      </c>
      <c r="E100" s="123">
        <v>2.4117399258897843</v>
      </c>
      <c r="F100" s="84" t="s">
        <v>4609</v>
      </c>
      <c r="G100" s="84" t="b">
        <v>0</v>
      </c>
      <c r="H100" s="84" t="b">
        <v>0</v>
      </c>
      <c r="I100" s="84" t="b">
        <v>0</v>
      </c>
      <c r="J100" s="84" t="b">
        <v>0</v>
      </c>
      <c r="K100" s="84" t="b">
        <v>0</v>
      </c>
      <c r="L100" s="84" t="b">
        <v>0</v>
      </c>
    </row>
    <row r="101" spans="1:12" ht="15">
      <c r="A101" s="84" t="s">
        <v>3459</v>
      </c>
      <c r="B101" s="84" t="s">
        <v>4180</v>
      </c>
      <c r="C101" s="84">
        <v>5</v>
      </c>
      <c r="D101" s="123">
        <v>0.0021956509667057722</v>
      </c>
      <c r="E101" s="123">
        <v>2.4117399258897843</v>
      </c>
      <c r="F101" s="84" t="s">
        <v>4609</v>
      </c>
      <c r="G101" s="84" t="b">
        <v>0</v>
      </c>
      <c r="H101" s="84" t="b">
        <v>0</v>
      </c>
      <c r="I101" s="84" t="b">
        <v>0</v>
      </c>
      <c r="J101" s="84" t="b">
        <v>0</v>
      </c>
      <c r="K101" s="84" t="b">
        <v>0</v>
      </c>
      <c r="L101" s="84" t="b">
        <v>0</v>
      </c>
    </row>
    <row r="102" spans="1:12" ht="15">
      <c r="A102" s="84" t="s">
        <v>4180</v>
      </c>
      <c r="B102" s="84" t="s">
        <v>4111</v>
      </c>
      <c r="C102" s="84">
        <v>5</v>
      </c>
      <c r="D102" s="123">
        <v>0.0021956509667057722</v>
      </c>
      <c r="E102" s="123">
        <v>2.4117399258897843</v>
      </c>
      <c r="F102" s="84" t="s">
        <v>4609</v>
      </c>
      <c r="G102" s="84" t="b">
        <v>0</v>
      </c>
      <c r="H102" s="84" t="b">
        <v>0</v>
      </c>
      <c r="I102" s="84" t="b">
        <v>0</v>
      </c>
      <c r="J102" s="84" t="b">
        <v>0</v>
      </c>
      <c r="K102" s="84" t="b">
        <v>0</v>
      </c>
      <c r="L102" s="84" t="b">
        <v>0</v>
      </c>
    </row>
    <row r="103" spans="1:12" ht="15">
      <c r="A103" s="84" t="s">
        <v>4111</v>
      </c>
      <c r="B103" s="84" t="s">
        <v>4181</v>
      </c>
      <c r="C103" s="84">
        <v>5</v>
      </c>
      <c r="D103" s="123">
        <v>0.0021956509667057722</v>
      </c>
      <c r="E103" s="123">
        <v>2.4117399258897843</v>
      </c>
      <c r="F103" s="84" t="s">
        <v>4609</v>
      </c>
      <c r="G103" s="84" t="b">
        <v>0</v>
      </c>
      <c r="H103" s="84" t="b">
        <v>0</v>
      </c>
      <c r="I103" s="84" t="b">
        <v>0</v>
      </c>
      <c r="J103" s="84" t="b">
        <v>0</v>
      </c>
      <c r="K103" s="84" t="b">
        <v>0</v>
      </c>
      <c r="L103" s="84" t="b">
        <v>0</v>
      </c>
    </row>
    <row r="104" spans="1:12" ht="15">
      <c r="A104" s="84" t="s">
        <v>4181</v>
      </c>
      <c r="B104" s="84" t="s">
        <v>3528</v>
      </c>
      <c r="C104" s="84">
        <v>5</v>
      </c>
      <c r="D104" s="123">
        <v>0.0021956509667057722</v>
      </c>
      <c r="E104" s="123">
        <v>2.026389044525767</v>
      </c>
      <c r="F104" s="84" t="s">
        <v>4609</v>
      </c>
      <c r="G104" s="84" t="b">
        <v>0</v>
      </c>
      <c r="H104" s="84" t="b">
        <v>0</v>
      </c>
      <c r="I104" s="84" t="b">
        <v>0</v>
      </c>
      <c r="J104" s="84" t="b">
        <v>0</v>
      </c>
      <c r="K104" s="84" t="b">
        <v>0</v>
      </c>
      <c r="L104" s="84" t="b">
        <v>0</v>
      </c>
    </row>
    <row r="105" spans="1:12" ht="15">
      <c r="A105" s="84" t="s">
        <v>4147</v>
      </c>
      <c r="B105" s="84" t="s">
        <v>738</v>
      </c>
      <c r="C105" s="84">
        <v>5</v>
      </c>
      <c r="D105" s="123">
        <v>0.0021956509667057722</v>
      </c>
      <c r="E105" s="123">
        <v>1.2214082277194926</v>
      </c>
      <c r="F105" s="84" t="s">
        <v>4609</v>
      </c>
      <c r="G105" s="84" t="b">
        <v>0</v>
      </c>
      <c r="H105" s="84" t="b">
        <v>0</v>
      </c>
      <c r="I105" s="84" t="b">
        <v>0</v>
      </c>
      <c r="J105" s="84" t="b">
        <v>0</v>
      </c>
      <c r="K105" s="84" t="b">
        <v>0</v>
      </c>
      <c r="L105" s="84" t="b">
        <v>0</v>
      </c>
    </row>
    <row r="106" spans="1:12" ht="15">
      <c r="A106" s="84" t="s">
        <v>3546</v>
      </c>
      <c r="B106" s="84" t="s">
        <v>3547</v>
      </c>
      <c r="C106" s="84">
        <v>5</v>
      </c>
      <c r="D106" s="123">
        <v>0.0021956509667057722</v>
      </c>
      <c r="E106" s="123">
        <v>2.7127699215537655</v>
      </c>
      <c r="F106" s="84" t="s">
        <v>4609</v>
      </c>
      <c r="G106" s="84" t="b">
        <v>0</v>
      </c>
      <c r="H106" s="84" t="b">
        <v>0</v>
      </c>
      <c r="I106" s="84" t="b">
        <v>0</v>
      </c>
      <c r="J106" s="84" t="b">
        <v>0</v>
      </c>
      <c r="K106" s="84" t="b">
        <v>0</v>
      </c>
      <c r="L106" s="84" t="b">
        <v>0</v>
      </c>
    </row>
    <row r="107" spans="1:12" ht="15">
      <c r="A107" s="84" t="s">
        <v>3547</v>
      </c>
      <c r="B107" s="84" t="s">
        <v>3543</v>
      </c>
      <c r="C107" s="84">
        <v>5</v>
      </c>
      <c r="D107" s="123">
        <v>0.0021956509667057722</v>
      </c>
      <c r="E107" s="123">
        <v>2.5578679615680224</v>
      </c>
      <c r="F107" s="84" t="s">
        <v>4609</v>
      </c>
      <c r="G107" s="84" t="b">
        <v>0</v>
      </c>
      <c r="H107" s="84" t="b">
        <v>0</v>
      </c>
      <c r="I107" s="84" t="b">
        <v>0</v>
      </c>
      <c r="J107" s="84" t="b">
        <v>0</v>
      </c>
      <c r="K107" s="84" t="b">
        <v>0</v>
      </c>
      <c r="L107" s="84" t="b">
        <v>0</v>
      </c>
    </row>
    <row r="108" spans="1:12" ht="15">
      <c r="A108" s="84" t="s">
        <v>3543</v>
      </c>
      <c r="B108" s="84" t="s">
        <v>3548</v>
      </c>
      <c r="C108" s="84">
        <v>5</v>
      </c>
      <c r="D108" s="123">
        <v>0.0021956509667057722</v>
      </c>
      <c r="E108" s="123">
        <v>2.5578679615680224</v>
      </c>
      <c r="F108" s="84" t="s">
        <v>4609</v>
      </c>
      <c r="G108" s="84" t="b">
        <v>0</v>
      </c>
      <c r="H108" s="84" t="b">
        <v>0</v>
      </c>
      <c r="I108" s="84" t="b">
        <v>0</v>
      </c>
      <c r="J108" s="84" t="b">
        <v>0</v>
      </c>
      <c r="K108" s="84" t="b">
        <v>0</v>
      </c>
      <c r="L108" s="84" t="b">
        <v>0</v>
      </c>
    </row>
    <row r="109" spans="1:12" ht="15">
      <c r="A109" s="84" t="s">
        <v>3548</v>
      </c>
      <c r="B109" s="84" t="s">
        <v>4120</v>
      </c>
      <c r="C109" s="84">
        <v>5</v>
      </c>
      <c r="D109" s="123">
        <v>0.0021956509667057722</v>
      </c>
      <c r="E109" s="123">
        <v>2.5578679615680224</v>
      </c>
      <c r="F109" s="84" t="s">
        <v>4609</v>
      </c>
      <c r="G109" s="84" t="b">
        <v>0</v>
      </c>
      <c r="H109" s="84" t="b">
        <v>0</v>
      </c>
      <c r="I109" s="84" t="b">
        <v>0</v>
      </c>
      <c r="J109" s="84" t="b">
        <v>0</v>
      </c>
      <c r="K109" s="84" t="b">
        <v>0</v>
      </c>
      <c r="L109" s="84" t="b">
        <v>0</v>
      </c>
    </row>
    <row r="110" spans="1:12" ht="15">
      <c r="A110" s="84" t="s">
        <v>4120</v>
      </c>
      <c r="B110" s="84" t="s">
        <v>4188</v>
      </c>
      <c r="C110" s="84">
        <v>5</v>
      </c>
      <c r="D110" s="123">
        <v>0.0021956509667057722</v>
      </c>
      <c r="E110" s="123">
        <v>2.4786867155203973</v>
      </c>
      <c r="F110" s="84" t="s">
        <v>4609</v>
      </c>
      <c r="G110" s="84" t="b">
        <v>0</v>
      </c>
      <c r="H110" s="84" t="b">
        <v>0</v>
      </c>
      <c r="I110" s="84" t="b">
        <v>0</v>
      </c>
      <c r="J110" s="84" t="b">
        <v>0</v>
      </c>
      <c r="K110" s="84" t="b">
        <v>0</v>
      </c>
      <c r="L110" s="84" t="b">
        <v>0</v>
      </c>
    </row>
    <row r="111" spans="1:12" ht="15">
      <c r="A111" s="84" t="s">
        <v>4188</v>
      </c>
      <c r="B111" s="84" t="s">
        <v>4121</v>
      </c>
      <c r="C111" s="84">
        <v>5</v>
      </c>
      <c r="D111" s="123">
        <v>0.0021956509667057722</v>
      </c>
      <c r="E111" s="123">
        <v>2.4786867155203973</v>
      </c>
      <c r="F111" s="84" t="s">
        <v>4609</v>
      </c>
      <c r="G111" s="84" t="b">
        <v>0</v>
      </c>
      <c r="H111" s="84" t="b">
        <v>0</v>
      </c>
      <c r="I111" s="84" t="b">
        <v>0</v>
      </c>
      <c r="J111" s="84" t="b">
        <v>0</v>
      </c>
      <c r="K111" s="84" t="b">
        <v>0</v>
      </c>
      <c r="L111" s="84" t="b">
        <v>0</v>
      </c>
    </row>
    <row r="112" spans="1:12" ht="15">
      <c r="A112" s="84" t="s">
        <v>4121</v>
      </c>
      <c r="B112" s="84" t="s">
        <v>3543</v>
      </c>
      <c r="C112" s="84">
        <v>5</v>
      </c>
      <c r="D112" s="123">
        <v>0.0021956509667057722</v>
      </c>
      <c r="E112" s="123">
        <v>2.215445280745816</v>
      </c>
      <c r="F112" s="84" t="s">
        <v>4609</v>
      </c>
      <c r="G112" s="84" t="b">
        <v>0</v>
      </c>
      <c r="H112" s="84" t="b">
        <v>0</v>
      </c>
      <c r="I112" s="84" t="b">
        <v>0</v>
      </c>
      <c r="J112" s="84" t="b">
        <v>0</v>
      </c>
      <c r="K112" s="84" t="b">
        <v>0</v>
      </c>
      <c r="L112" s="84" t="b">
        <v>0</v>
      </c>
    </row>
    <row r="113" spans="1:12" ht="15">
      <c r="A113" s="84" t="s">
        <v>3543</v>
      </c>
      <c r="B113" s="84" t="s">
        <v>4148</v>
      </c>
      <c r="C113" s="84">
        <v>5</v>
      </c>
      <c r="D113" s="123">
        <v>0.0021956509667057722</v>
      </c>
      <c r="E113" s="123">
        <v>2.4117399258897843</v>
      </c>
      <c r="F113" s="84" t="s">
        <v>4609</v>
      </c>
      <c r="G113" s="84" t="b">
        <v>0</v>
      </c>
      <c r="H113" s="84" t="b">
        <v>0</v>
      </c>
      <c r="I113" s="84" t="b">
        <v>0</v>
      </c>
      <c r="J113" s="84" t="b">
        <v>0</v>
      </c>
      <c r="K113" s="84" t="b">
        <v>0</v>
      </c>
      <c r="L113" s="84" t="b">
        <v>0</v>
      </c>
    </row>
    <row r="114" spans="1:12" ht="15">
      <c r="A114" s="84" t="s">
        <v>4148</v>
      </c>
      <c r="B114" s="84" t="s">
        <v>4130</v>
      </c>
      <c r="C114" s="84">
        <v>5</v>
      </c>
      <c r="D114" s="123">
        <v>0.0021956509667057722</v>
      </c>
      <c r="E114" s="123">
        <v>2.4574974164504595</v>
      </c>
      <c r="F114" s="84" t="s">
        <v>4609</v>
      </c>
      <c r="G114" s="84" t="b">
        <v>0</v>
      </c>
      <c r="H114" s="84" t="b">
        <v>0</v>
      </c>
      <c r="I114" s="84" t="b">
        <v>0</v>
      </c>
      <c r="J114" s="84" t="b">
        <v>0</v>
      </c>
      <c r="K114" s="84" t="b">
        <v>0</v>
      </c>
      <c r="L114" s="84" t="b">
        <v>0</v>
      </c>
    </row>
    <row r="115" spans="1:12" ht="15">
      <c r="A115" s="84" t="s">
        <v>4132</v>
      </c>
      <c r="B115" s="84" t="s">
        <v>4189</v>
      </c>
      <c r="C115" s="84">
        <v>5</v>
      </c>
      <c r="D115" s="123">
        <v>0.0021956509667057722</v>
      </c>
      <c r="E115" s="123">
        <v>2.6036254521286972</v>
      </c>
      <c r="F115" s="84" t="s">
        <v>4609</v>
      </c>
      <c r="G115" s="84" t="b">
        <v>0</v>
      </c>
      <c r="H115" s="84" t="b">
        <v>0</v>
      </c>
      <c r="I115" s="84" t="b">
        <v>0</v>
      </c>
      <c r="J115" s="84" t="b">
        <v>0</v>
      </c>
      <c r="K115" s="84" t="b">
        <v>0</v>
      </c>
      <c r="L115" s="84" t="b">
        <v>0</v>
      </c>
    </row>
    <row r="116" spans="1:12" ht="15">
      <c r="A116" s="84" t="s">
        <v>4189</v>
      </c>
      <c r="B116" s="84" t="s">
        <v>3475</v>
      </c>
      <c r="C116" s="84">
        <v>5</v>
      </c>
      <c r="D116" s="123">
        <v>0.0021956509667057722</v>
      </c>
      <c r="E116" s="123">
        <v>2.6547779745760787</v>
      </c>
      <c r="F116" s="84" t="s">
        <v>4609</v>
      </c>
      <c r="G116" s="84" t="b">
        <v>0</v>
      </c>
      <c r="H116" s="84" t="b">
        <v>0</v>
      </c>
      <c r="I116" s="84" t="b">
        <v>0</v>
      </c>
      <c r="J116" s="84" t="b">
        <v>0</v>
      </c>
      <c r="K116" s="84" t="b">
        <v>0</v>
      </c>
      <c r="L116" s="84" t="b">
        <v>0</v>
      </c>
    </row>
    <row r="117" spans="1:12" ht="15">
      <c r="A117" s="84" t="s">
        <v>3475</v>
      </c>
      <c r="B117" s="84" t="s">
        <v>4190</v>
      </c>
      <c r="C117" s="84">
        <v>5</v>
      </c>
      <c r="D117" s="123">
        <v>0.0021956509667057722</v>
      </c>
      <c r="E117" s="123">
        <v>2.7127699215537655</v>
      </c>
      <c r="F117" s="84" t="s">
        <v>4609</v>
      </c>
      <c r="G117" s="84" t="b">
        <v>0</v>
      </c>
      <c r="H117" s="84" t="b">
        <v>0</v>
      </c>
      <c r="I117" s="84" t="b">
        <v>0</v>
      </c>
      <c r="J117" s="84" t="b">
        <v>0</v>
      </c>
      <c r="K117" s="84" t="b">
        <v>0</v>
      </c>
      <c r="L117" s="84" t="b">
        <v>0</v>
      </c>
    </row>
    <row r="118" spans="1:12" ht="15">
      <c r="A118" s="84" t="s">
        <v>4190</v>
      </c>
      <c r="B118" s="84" t="s">
        <v>738</v>
      </c>
      <c r="C118" s="84">
        <v>5</v>
      </c>
      <c r="D118" s="123">
        <v>0.0021956509667057722</v>
      </c>
      <c r="E118" s="123">
        <v>1.3675362633977308</v>
      </c>
      <c r="F118" s="84" t="s">
        <v>4609</v>
      </c>
      <c r="G118" s="84" t="b">
        <v>0</v>
      </c>
      <c r="H118" s="84" t="b">
        <v>0</v>
      </c>
      <c r="I118" s="84" t="b">
        <v>0</v>
      </c>
      <c r="J118" s="84" t="b">
        <v>0</v>
      </c>
      <c r="K118" s="84" t="b">
        <v>0</v>
      </c>
      <c r="L118" s="84" t="b">
        <v>0</v>
      </c>
    </row>
    <row r="119" spans="1:12" ht="15">
      <c r="A119" s="84" t="s">
        <v>3584</v>
      </c>
      <c r="B119" s="84" t="s">
        <v>746</v>
      </c>
      <c r="C119" s="84">
        <v>5</v>
      </c>
      <c r="D119" s="123">
        <v>0.0021956509667057722</v>
      </c>
      <c r="E119" s="123">
        <v>1.3203242234251478</v>
      </c>
      <c r="F119" s="84" t="s">
        <v>4609</v>
      </c>
      <c r="G119" s="84" t="b">
        <v>0</v>
      </c>
      <c r="H119" s="84" t="b">
        <v>0</v>
      </c>
      <c r="I119" s="84" t="b">
        <v>0</v>
      </c>
      <c r="J119" s="84" t="b">
        <v>0</v>
      </c>
      <c r="K119" s="84" t="b">
        <v>0</v>
      </c>
      <c r="L119" s="84" t="b">
        <v>0</v>
      </c>
    </row>
    <row r="120" spans="1:12" ht="15">
      <c r="A120" s="84" t="s">
        <v>746</v>
      </c>
      <c r="B120" s="84" t="s">
        <v>4191</v>
      </c>
      <c r="C120" s="84">
        <v>5</v>
      </c>
      <c r="D120" s="123">
        <v>0.0021956509667057722</v>
      </c>
      <c r="E120" s="123">
        <v>1.6828066981763221</v>
      </c>
      <c r="F120" s="84" t="s">
        <v>4609</v>
      </c>
      <c r="G120" s="84" t="b">
        <v>0</v>
      </c>
      <c r="H120" s="84" t="b">
        <v>0</v>
      </c>
      <c r="I120" s="84" t="b">
        <v>0</v>
      </c>
      <c r="J120" s="84" t="b">
        <v>0</v>
      </c>
      <c r="K120" s="84" t="b">
        <v>0</v>
      </c>
      <c r="L120" s="84" t="b">
        <v>0</v>
      </c>
    </row>
    <row r="121" spans="1:12" ht="15">
      <c r="A121" s="84" t="s">
        <v>4191</v>
      </c>
      <c r="B121" s="84" t="s">
        <v>4126</v>
      </c>
      <c r="C121" s="84">
        <v>5</v>
      </c>
      <c r="D121" s="123">
        <v>0.0021956509667057722</v>
      </c>
      <c r="E121" s="123">
        <v>2.5578679615680224</v>
      </c>
      <c r="F121" s="84" t="s">
        <v>4609</v>
      </c>
      <c r="G121" s="84" t="b">
        <v>0</v>
      </c>
      <c r="H121" s="84" t="b">
        <v>0</v>
      </c>
      <c r="I121" s="84" t="b">
        <v>0</v>
      </c>
      <c r="J121" s="84" t="b">
        <v>0</v>
      </c>
      <c r="K121" s="84" t="b">
        <v>0</v>
      </c>
      <c r="L121" s="84" t="b">
        <v>0</v>
      </c>
    </row>
    <row r="122" spans="1:12" ht="15">
      <c r="A122" s="84" t="s">
        <v>4126</v>
      </c>
      <c r="B122" s="84" t="s">
        <v>4142</v>
      </c>
      <c r="C122" s="84">
        <v>5</v>
      </c>
      <c r="D122" s="123">
        <v>0.0021956509667057722</v>
      </c>
      <c r="E122" s="123">
        <v>2.3537479789120974</v>
      </c>
      <c r="F122" s="84" t="s">
        <v>4609</v>
      </c>
      <c r="G122" s="84" t="b">
        <v>0</v>
      </c>
      <c r="H122" s="84" t="b">
        <v>0</v>
      </c>
      <c r="I122" s="84" t="b">
        <v>0</v>
      </c>
      <c r="J122" s="84" t="b">
        <v>0</v>
      </c>
      <c r="K122" s="84" t="b">
        <v>0</v>
      </c>
      <c r="L122" s="84" t="b">
        <v>0</v>
      </c>
    </row>
    <row r="123" spans="1:12" ht="15">
      <c r="A123" s="84" t="s">
        <v>4142</v>
      </c>
      <c r="B123" s="84" t="s">
        <v>4192</v>
      </c>
      <c r="C123" s="84">
        <v>5</v>
      </c>
      <c r="D123" s="123">
        <v>0.0021956509667057722</v>
      </c>
      <c r="E123" s="123">
        <v>2.6547779745760787</v>
      </c>
      <c r="F123" s="84" t="s">
        <v>4609</v>
      </c>
      <c r="G123" s="84" t="b">
        <v>0</v>
      </c>
      <c r="H123" s="84" t="b">
        <v>0</v>
      </c>
      <c r="I123" s="84" t="b">
        <v>0</v>
      </c>
      <c r="J123" s="84" t="b">
        <v>0</v>
      </c>
      <c r="K123" s="84" t="b">
        <v>0</v>
      </c>
      <c r="L123" s="84" t="b">
        <v>0</v>
      </c>
    </row>
    <row r="124" spans="1:12" ht="15">
      <c r="A124" s="84" t="s">
        <v>4192</v>
      </c>
      <c r="B124" s="84" t="s">
        <v>4193</v>
      </c>
      <c r="C124" s="84">
        <v>5</v>
      </c>
      <c r="D124" s="123">
        <v>0.0021956509667057722</v>
      </c>
      <c r="E124" s="123">
        <v>2.8588979572320032</v>
      </c>
      <c r="F124" s="84" t="s">
        <v>4609</v>
      </c>
      <c r="G124" s="84" t="b">
        <v>0</v>
      </c>
      <c r="H124" s="84" t="b">
        <v>0</v>
      </c>
      <c r="I124" s="84" t="b">
        <v>0</v>
      </c>
      <c r="J124" s="84" t="b">
        <v>0</v>
      </c>
      <c r="K124" s="84" t="b">
        <v>0</v>
      </c>
      <c r="L124" s="84" t="b">
        <v>0</v>
      </c>
    </row>
    <row r="125" spans="1:12" ht="15">
      <c r="A125" s="84" t="s">
        <v>4193</v>
      </c>
      <c r="B125" s="84" t="s">
        <v>4194</v>
      </c>
      <c r="C125" s="84">
        <v>5</v>
      </c>
      <c r="D125" s="123">
        <v>0.0021956509667057722</v>
      </c>
      <c r="E125" s="123">
        <v>2.8588979572320032</v>
      </c>
      <c r="F125" s="84" t="s">
        <v>4609</v>
      </c>
      <c r="G125" s="84" t="b">
        <v>0</v>
      </c>
      <c r="H125" s="84" t="b">
        <v>0</v>
      </c>
      <c r="I125" s="84" t="b">
        <v>0</v>
      </c>
      <c r="J125" s="84" t="b">
        <v>0</v>
      </c>
      <c r="K125" s="84" t="b">
        <v>0</v>
      </c>
      <c r="L125" s="84" t="b">
        <v>0</v>
      </c>
    </row>
    <row r="126" spans="1:12" ht="15">
      <c r="A126" s="84" t="s">
        <v>4194</v>
      </c>
      <c r="B126" s="84" t="s">
        <v>4195</v>
      </c>
      <c r="C126" s="84">
        <v>5</v>
      </c>
      <c r="D126" s="123">
        <v>0.0021956509667057722</v>
      </c>
      <c r="E126" s="123">
        <v>2.8588979572320032</v>
      </c>
      <c r="F126" s="84" t="s">
        <v>4609</v>
      </c>
      <c r="G126" s="84" t="b">
        <v>0</v>
      </c>
      <c r="H126" s="84" t="b">
        <v>0</v>
      </c>
      <c r="I126" s="84" t="b">
        <v>0</v>
      </c>
      <c r="J126" s="84" t="b">
        <v>0</v>
      </c>
      <c r="K126" s="84" t="b">
        <v>0</v>
      </c>
      <c r="L126" s="84" t="b">
        <v>0</v>
      </c>
    </row>
    <row r="127" spans="1:12" ht="15">
      <c r="A127" s="84" t="s">
        <v>4195</v>
      </c>
      <c r="B127" s="84" t="s">
        <v>4153</v>
      </c>
      <c r="C127" s="84">
        <v>5</v>
      </c>
      <c r="D127" s="123">
        <v>0.0021956509667057722</v>
      </c>
      <c r="E127" s="123">
        <v>2.7127699215537655</v>
      </c>
      <c r="F127" s="84" t="s">
        <v>4609</v>
      </c>
      <c r="G127" s="84" t="b">
        <v>0</v>
      </c>
      <c r="H127" s="84" t="b">
        <v>0</v>
      </c>
      <c r="I127" s="84" t="b">
        <v>0</v>
      </c>
      <c r="J127" s="84" t="b">
        <v>0</v>
      </c>
      <c r="K127" s="84" t="b">
        <v>0</v>
      </c>
      <c r="L127" s="84" t="b">
        <v>0</v>
      </c>
    </row>
    <row r="128" spans="1:12" ht="15">
      <c r="A128" s="84" t="s">
        <v>4153</v>
      </c>
      <c r="B128" s="84" t="s">
        <v>4126</v>
      </c>
      <c r="C128" s="84">
        <v>5</v>
      </c>
      <c r="D128" s="123">
        <v>0.0021956509667057722</v>
      </c>
      <c r="E128" s="123">
        <v>2.4117399258897843</v>
      </c>
      <c r="F128" s="84" t="s">
        <v>4609</v>
      </c>
      <c r="G128" s="84" t="b">
        <v>0</v>
      </c>
      <c r="H128" s="84" t="b">
        <v>0</v>
      </c>
      <c r="I128" s="84" t="b">
        <v>0</v>
      </c>
      <c r="J128" s="84" t="b">
        <v>0</v>
      </c>
      <c r="K128" s="84" t="b">
        <v>0</v>
      </c>
      <c r="L128" s="84" t="b">
        <v>0</v>
      </c>
    </row>
    <row r="129" spans="1:12" ht="15">
      <c r="A129" s="84" t="s">
        <v>4126</v>
      </c>
      <c r="B129" s="84" t="s">
        <v>4196</v>
      </c>
      <c r="C129" s="84">
        <v>5</v>
      </c>
      <c r="D129" s="123">
        <v>0.0021956509667057722</v>
      </c>
      <c r="E129" s="123">
        <v>2.5578679615680224</v>
      </c>
      <c r="F129" s="84" t="s">
        <v>4609</v>
      </c>
      <c r="G129" s="84" t="b">
        <v>0</v>
      </c>
      <c r="H129" s="84" t="b">
        <v>0</v>
      </c>
      <c r="I129" s="84" t="b">
        <v>0</v>
      </c>
      <c r="J129" s="84" t="b">
        <v>0</v>
      </c>
      <c r="K129" s="84" t="b">
        <v>0</v>
      </c>
      <c r="L129" s="84" t="b">
        <v>0</v>
      </c>
    </row>
    <row r="130" spans="1:12" ht="15">
      <c r="A130" s="84" t="s">
        <v>4196</v>
      </c>
      <c r="B130" s="84" t="s">
        <v>4197</v>
      </c>
      <c r="C130" s="84">
        <v>5</v>
      </c>
      <c r="D130" s="123">
        <v>0.0021956509667057722</v>
      </c>
      <c r="E130" s="123">
        <v>2.8588979572320032</v>
      </c>
      <c r="F130" s="84" t="s">
        <v>4609</v>
      </c>
      <c r="G130" s="84" t="b">
        <v>0</v>
      </c>
      <c r="H130" s="84" t="b">
        <v>0</v>
      </c>
      <c r="I130" s="84" t="b">
        <v>0</v>
      </c>
      <c r="J130" s="84" t="b">
        <v>0</v>
      </c>
      <c r="K130" s="84" t="b">
        <v>0</v>
      </c>
      <c r="L130" s="84" t="b">
        <v>0</v>
      </c>
    </row>
    <row r="131" spans="1:12" ht="15">
      <c r="A131" s="84" t="s">
        <v>3565</v>
      </c>
      <c r="B131" s="84" t="s">
        <v>4198</v>
      </c>
      <c r="C131" s="84">
        <v>5</v>
      </c>
      <c r="D131" s="123">
        <v>0.0021956509667057722</v>
      </c>
      <c r="E131" s="123">
        <v>2.7127699215537655</v>
      </c>
      <c r="F131" s="84" t="s">
        <v>4609</v>
      </c>
      <c r="G131" s="84" t="b">
        <v>0</v>
      </c>
      <c r="H131" s="84" t="b">
        <v>0</v>
      </c>
      <c r="I131" s="84" t="b">
        <v>0</v>
      </c>
      <c r="J131" s="84" t="b">
        <v>0</v>
      </c>
      <c r="K131" s="84" t="b">
        <v>0</v>
      </c>
      <c r="L131" s="84" t="b">
        <v>0</v>
      </c>
    </row>
    <row r="132" spans="1:12" ht="15">
      <c r="A132" s="84" t="s">
        <v>328</v>
      </c>
      <c r="B132" s="84" t="s">
        <v>3536</v>
      </c>
      <c r="C132" s="84">
        <v>5</v>
      </c>
      <c r="D132" s="123">
        <v>0.0021956509667057722</v>
      </c>
      <c r="E132" s="123">
        <v>2.7797167111843786</v>
      </c>
      <c r="F132" s="84" t="s">
        <v>4609</v>
      </c>
      <c r="G132" s="84" t="b">
        <v>0</v>
      </c>
      <c r="H132" s="84" t="b">
        <v>0</v>
      </c>
      <c r="I132" s="84" t="b">
        <v>0</v>
      </c>
      <c r="J132" s="84" t="b">
        <v>0</v>
      </c>
      <c r="K132" s="84" t="b">
        <v>0</v>
      </c>
      <c r="L132" s="84" t="b">
        <v>0</v>
      </c>
    </row>
    <row r="133" spans="1:12" ht="15">
      <c r="A133" s="84" t="s">
        <v>4163</v>
      </c>
      <c r="B133" s="84" t="s">
        <v>4154</v>
      </c>
      <c r="C133" s="84">
        <v>5</v>
      </c>
      <c r="D133" s="123">
        <v>0.0021956509667057722</v>
      </c>
      <c r="E133" s="123">
        <v>2.6335886755061404</v>
      </c>
      <c r="F133" s="84" t="s">
        <v>4609</v>
      </c>
      <c r="G133" s="84" t="b">
        <v>0</v>
      </c>
      <c r="H133" s="84" t="b">
        <v>0</v>
      </c>
      <c r="I133" s="84" t="b">
        <v>0</v>
      </c>
      <c r="J133" s="84" t="b">
        <v>0</v>
      </c>
      <c r="K133" s="84" t="b">
        <v>0</v>
      </c>
      <c r="L133" s="84" t="b">
        <v>0</v>
      </c>
    </row>
    <row r="134" spans="1:12" ht="15">
      <c r="A134" s="84" t="s">
        <v>746</v>
      </c>
      <c r="B134" s="84" t="s">
        <v>4209</v>
      </c>
      <c r="C134" s="84">
        <v>4</v>
      </c>
      <c r="D134" s="123">
        <v>0.0018569196472398384</v>
      </c>
      <c r="E134" s="123">
        <v>1.6828066981763221</v>
      </c>
      <c r="F134" s="84" t="s">
        <v>4609</v>
      </c>
      <c r="G134" s="84" t="b">
        <v>0</v>
      </c>
      <c r="H134" s="84" t="b">
        <v>0</v>
      </c>
      <c r="I134" s="84" t="b">
        <v>0</v>
      </c>
      <c r="J134" s="84" t="b">
        <v>1</v>
      </c>
      <c r="K134" s="84" t="b">
        <v>0</v>
      </c>
      <c r="L134" s="84" t="b">
        <v>0</v>
      </c>
    </row>
    <row r="135" spans="1:12" ht="15">
      <c r="A135" s="84" t="s">
        <v>4209</v>
      </c>
      <c r="B135" s="84" t="s">
        <v>4210</v>
      </c>
      <c r="C135" s="84">
        <v>4</v>
      </c>
      <c r="D135" s="123">
        <v>0.0018569196472398384</v>
      </c>
      <c r="E135" s="123">
        <v>2.95580797024006</v>
      </c>
      <c r="F135" s="84" t="s">
        <v>4609</v>
      </c>
      <c r="G135" s="84" t="b">
        <v>1</v>
      </c>
      <c r="H135" s="84" t="b">
        <v>0</v>
      </c>
      <c r="I135" s="84" t="b">
        <v>0</v>
      </c>
      <c r="J135" s="84" t="b">
        <v>0</v>
      </c>
      <c r="K135" s="84" t="b">
        <v>0</v>
      </c>
      <c r="L135" s="84" t="b">
        <v>0</v>
      </c>
    </row>
    <row r="136" spans="1:12" ht="15">
      <c r="A136" s="84" t="s">
        <v>4210</v>
      </c>
      <c r="B136" s="84" t="s">
        <v>4122</v>
      </c>
      <c r="C136" s="84">
        <v>4</v>
      </c>
      <c r="D136" s="123">
        <v>0.0018569196472398384</v>
      </c>
      <c r="E136" s="123">
        <v>2.516475276409797</v>
      </c>
      <c r="F136" s="84" t="s">
        <v>4609</v>
      </c>
      <c r="G136" s="84" t="b">
        <v>0</v>
      </c>
      <c r="H136" s="84" t="b">
        <v>0</v>
      </c>
      <c r="I136" s="84" t="b">
        <v>0</v>
      </c>
      <c r="J136" s="84" t="b">
        <v>0</v>
      </c>
      <c r="K136" s="84" t="b">
        <v>0</v>
      </c>
      <c r="L136" s="84" t="b">
        <v>0</v>
      </c>
    </row>
    <row r="137" spans="1:12" ht="15">
      <c r="A137" s="84" t="s">
        <v>4104</v>
      </c>
      <c r="B137" s="84" t="s">
        <v>4211</v>
      </c>
      <c r="C137" s="84">
        <v>4</v>
      </c>
      <c r="D137" s="123">
        <v>0.0018569196472398384</v>
      </c>
      <c r="E137" s="123">
        <v>2.001565460800735</v>
      </c>
      <c r="F137" s="84" t="s">
        <v>4609</v>
      </c>
      <c r="G137" s="84" t="b">
        <v>0</v>
      </c>
      <c r="H137" s="84" t="b">
        <v>0</v>
      </c>
      <c r="I137" s="84" t="b">
        <v>0</v>
      </c>
      <c r="J137" s="84" t="b">
        <v>0</v>
      </c>
      <c r="K137" s="84" t="b">
        <v>0</v>
      </c>
      <c r="L137" s="84" t="b">
        <v>0</v>
      </c>
    </row>
    <row r="138" spans="1:12" ht="15">
      <c r="A138" s="84" t="s">
        <v>4211</v>
      </c>
      <c r="B138" s="84" t="s">
        <v>4212</v>
      </c>
      <c r="C138" s="84">
        <v>4</v>
      </c>
      <c r="D138" s="123">
        <v>0.0018569196472398384</v>
      </c>
      <c r="E138" s="123">
        <v>2.95580797024006</v>
      </c>
      <c r="F138" s="84" t="s">
        <v>4609</v>
      </c>
      <c r="G138" s="84" t="b">
        <v>0</v>
      </c>
      <c r="H138" s="84" t="b">
        <v>0</v>
      </c>
      <c r="I138" s="84" t="b">
        <v>0</v>
      </c>
      <c r="J138" s="84" t="b">
        <v>0</v>
      </c>
      <c r="K138" s="84" t="b">
        <v>0</v>
      </c>
      <c r="L138" s="84" t="b">
        <v>0</v>
      </c>
    </row>
    <row r="139" spans="1:12" ht="15">
      <c r="A139" s="84" t="s">
        <v>4212</v>
      </c>
      <c r="B139" s="84" t="s">
        <v>746</v>
      </c>
      <c r="C139" s="84">
        <v>4</v>
      </c>
      <c r="D139" s="123">
        <v>0.0018569196472398384</v>
      </c>
      <c r="E139" s="123">
        <v>1.7005354651367537</v>
      </c>
      <c r="F139" s="84" t="s">
        <v>4609</v>
      </c>
      <c r="G139" s="84" t="b">
        <v>0</v>
      </c>
      <c r="H139" s="84" t="b">
        <v>0</v>
      </c>
      <c r="I139" s="84" t="b">
        <v>0</v>
      </c>
      <c r="J139" s="84" t="b">
        <v>0</v>
      </c>
      <c r="K139" s="84" t="b">
        <v>0</v>
      </c>
      <c r="L139" s="84" t="b">
        <v>0</v>
      </c>
    </row>
    <row r="140" spans="1:12" ht="15">
      <c r="A140" s="84" t="s">
        <v>746</v>
      </c>
      <c r="B140" s="84" t="s">
        <v>4213</v>
      </c>
      <c r="C140" s="84">
        <v>4</v>
      </c>
      <c r="D140" s="123">
        <v>0.0018569196472398384</v>
      </c>
      <c r="E140" s="123">
        <v>1.6828066981763221</v>
      </c>
      <c r="F140" s="84" t="s">
        <v>4609</v>
      </c>
      <c r="G140" s="84" t="b">
        <v>0</v>
      </c>
      <c r="H140" s="84" t="b">
        <v>0</v>
      </c>
      <c r="I140" s="84" t="b">
        <v>0</v>
      </c>
      <c r="J140" s="84" t="b">
        <v>0</v>
      </c>
      <c r="K140" s="84" t="b">
        <v>0</v>
      </c>
      <c r="L140" s="84" t="b">
        <v>0</v>
      </c>
    </row>
    <row r="141" spans="1:12" ht="15">
      <c r="A141" s="84" t="s">
        <v>4213</v>
      </c>
      <c r="B141" s="84" t="s">
        <v>4143</v>
      </c>
      <c r="C141" s="84">
        <v>4</v>
      </c>
      <c r="D141" s="123">
        <v>0.0018569196472398384</v>
      </c>
      <c r="E141" s="123">
        <v>2.7127699215537655</v>
      </c>
      <c r="F141" s="84" t="s">
        <v>4609</v>
      </c>
      <c r="G141" s="84" t="b">
        <v>0</v>
      </c>
      <c r="H141" s="84" t="b">
        <v>0</v>
      </c>
      <c r="I141" s="84" t="b">
        <v>0</v>
      </c>
      <c r="J141" s="84" t="b">
        <v>0</v>
      </c>
      <c r="K141" s="84" t="b">
        <v>0</v>
      </c>
      <c r="L141" s="84" t="b">
        <v>0</v>
      </c>
    </row>
    <row r="142" spans="1:12" ht="15">
      <c r="A142" s="84" t="s">
        <v>4143</v>
      </c>
      <c r="B142" s="84" t="s">
        <v>4122</v>
      </c>
      <c r="C142" s="84">
        <v>4</v>
      </c>
      <c r="D142" s="123">
        <v>0.0018569196472398384</v>
      </c>
      <c r="E142" s="123">
        <v>2.2734372277235027</v>
      </c>
      <c r="F142" s="84" t="s">
        <v>4609</v>
      </c>
      <c r="G142" s="84" t="b">
        <v>0</v>
      </c>
      <c r="H142" s="84" t="b">
        <v>0</v>
      </c>
      <c r="I142" s="84" t="b">
        <v>0</v>
      </c>
      <c r="J142" s="84" t="b">
        <v>0</v>
      </c>
      <c r="K142" s="84" t="b">
        <v>0</v>
      </c>
      <c r="L142" s="84" t="b">
        <v>0</v>
      </c>
    </row>
    <row r="143" spans="1:12" ht="15">
      <c r="A143" s="84" t="s">
        <v>3526</v>
      </c>
      <c r="B143" s="84" t="s">
        <v>3573</v>
      </c>
      <c r="C143" s="84">
        <v>4</v>
      </c>
      <c r="D143" s="123">
        <v>0.0018569196472398384</v>
      </c>
      <c r="E143" s="123">
        <v>1.6259018468398496</v>
      </c>
      <c r="F143" s="84" t="s">
        <v>4609</v>
      </c>
      <c r="G143" s="84" t="b">
        <v>0</v>
      </c>
      <c r="H143" s="84" t="b">
        <v>0</v>
      </c>
      <c r="I143" s="84" t="b">
        <v>0</v>
      </c>
      <c r="J143" s="84" t="b">
        <v>0</v>
      </c>
      <c r="K143" s="84" t="b">
        <v>0</v>
      </c>
      <c r="L143" s="84" t="b">
        <v>0</v>
      </c>
    </row>
    <row r="144" spans="1:12" ht="15">
      <c r="A144" s="84" t="s">
        <v>3573</v>
      </c>
      <c r="B144" s="84" t="s">
        <v>4214</v>
      </c>
      <c r="C144" s="84">
        <v>4</v>
      </c>
      <c r="D144" s="123">
        <v>0.0018569196472398384</v>
      </c>
      <c r="E144" s="123">
        <v>2.557867961568022</v>
      </c>
      <c r="F144" s="84" t="s">
        <v>4609</v>
      </c>
      <c r="G144" s="84" t="b">
        <v>0</v>
      </c>
      <c r="H144" s="84" t="b">
        <v>0</v>
      </c>
      <c r="I144" s="84" t="b">
        <v>0</v>
      </c>
      <c r="J144" s="84" t="b">
        <v>0</v>
      </c>
      <c r="K144" s="84" t="b">
        <v>0</v>
      </c>
      <c r="L144" s="84" t="b">
        <v>0</v>
      </c>
    </row>
    <row r="145" spans="1:12" ht="15">
      <c r="A145" s="84" t="s">
        <v>4214</v>
      </c>
      <c r="B145" s="84" t="s">
        <v>4215</v>
      </c>
      <c r="C145" s="84">
        <v>4</v>
      </c>
      <c r="D145" s="123">
        <v>0.0018569196472398384</v>
      </c>
      <c r="E145" s="123">
        <v>2.95580797024006</v>
      </c>
      <c r="F145" s="84" t="s">
        <v>4609</v>
      </c>
      <c r="G145" s="84" t="b">
        <v>0</v>
      </c>
      <c r="H145" s="84" t="b">
        <v>0</v>
      </c>
      <c r="I145" s="84" t="b">
        <v>0</v>
      </c>
      <c r="J145" s="84" t="b">
        <v>0</v>
      </c>
      <c r="K145" s="84" t="b">
        <v>0</v>
      </c>
      <c r="L145" s="84" t="b">
        <v>0</v>
      </c>
    </row>
    <row r="146" spans="1:12" ht="15">
      <c r="A146" s="84" t="s">
        <v>4215</v>
      </c>
      <c r="B146" s="84" t="s">
        <v>3573</v>
      </c>
      <c r="C146" s="84">
        <v>4</v>
      </c>
      <c r="D146" s="123">
        <v>0.0018569196472398384</v>
      </c>
      <c r="E146" s="123">
        <v>2.6036254521286972</v>
      </c>
      <c r="F146" s="84" t="s">
        <v>4609</v>
      </c>
      <c r="G146" s="84" t="b">
        <v>0</v>
      </c>
      <c r="H146" s="84" t="b">
        <v>0</v>
      </c>
      <c r="I146" s="84" t="b">
        <v>0</v>
      </c>
      <c r="J146" s="84" t="b">
        <v>0</v>
      </c>
      <c r="K146" s="84" t="b">
        <v>0</v>
      </c>
      <c r="L146" s="84" t="b">
        <v>0</v>
      </c>
    </row>
    <row r="147" spans="1:12" ht="15">
      <c r="A147" s="84" t="s">
        <v>3573</v>
      </c>
      <c r="B147" s="84" t="s">
        <v>3574</v>
      </c>
      <c r="C147" s="84">
        <v>4</v>
      </c>
      <c r="D147" s="123">
        <v>0.0018569196472398384</v>
      </c>
      <c r="E147" s="123">
        <v>2.381776702512341</v>
      </c>
      <c r="F147" s="84" t="s">
        <v>4609</v>
      </c>
      <c r="G147" s="84" t="b">
        <v>0</v>
      </c>
      <c r="H147" s="84" t="b">
        <v>0</v>
      </c>
      <c r="I147" s="84" t="b">
        <v>0</v>
      </c>
      <c r="J147" s="84" t="b">
        <v>0</v>
      </c>
      <c r="K147" s="84" t="b">
        <v>0</v>
      </c>
      <c r="L147" s="84" t="b">
        <v>0</v>
      </c>
    </row>
    <row r="148" spans="1:12" ht="15">
      <c r="A148" s="84" t="s">
        <v>3574</v>
      </c>
      <c r="B148" s="84" t="s">
        <v>3572</v>
      </c>
      <c r="C148" s="84">
        <v>4</v>
      </c>
      <c r="D148" s="123">
        <v>0.0018569196472398384</v>
      </c>
      <c r="E148" s="123">
        <v>2.427534193073016</v>
      </c>
      <c r="F148" s="84" t="s">
        <v>4609</v>
      </c>
      <c r="G148" s="84" t="b">
        <v>0</v>
      </c>
      <c r="H148" s="84" t="b">
        <v>0</v>
      </c>
      <c r="I148" s="84" t="b">
        <v>0</v>
      </c>
      <c r="J148" s="84" t="b">
        <v>0</v>
      </c>
      <c r="K148" s="84" t="b">
        <v>0</v>
      </c>
      <c r="L148" s="84" t="b">
        <v>0</v>
      </c>
    </row>
    <row r="149" spans="1:12" ht="15">
      <c r="A149" s="84" t="s">
        <v>3572</v>
      </c>
      <c r="B149" s="84" t="s">
        <v>359</v>
      </c>
      <c r="C149" s="84">
        <v>4</v>
      </c>
      <c r="D149" s="123">
        <v>0.0018569196472398384</v>
      </c>
      <c r="E149" s="123">
        <v>2.251442934017335</v>
      </c>
      <c r="F149" s="84" t="s">
        <v>4609</v>
      </c>
      <c r="G149" s="84" t="b">
        <v>0</v>
      </c>
      <c r="H149" s="84" t="b">
        <v>0</v>
      </c>
      <c r="I149" s="84" t="b">
        <v>0</v>
      </c>
      <c r="J149" s="84" t="b">
        <v>0</v>
      </c>
      <c r="K149" s="84" t="b">
        <v>0</v>
      </c>
      <c r="L149" s="84" t="b">
        <v>0</v>
      </c>
    </row>
    <row r="150" spans="1:12" ht="15">
      <c r="A150" s="84" t="s">
        <v>359</v>
      </c>
      <c r="B150" s="84" t="s">
        <v>351</v>
      </c>
      <c r="C150" s="84">
        <v>4</v>
      </c>
      <c r="D150" s="123">
        <v>0.0018569196472398384</v>
      </c>
      <c r="E150" s="123">
        <v>2.302595456464716</v>
      </c>
      <c r="F150" s="84" t="s">
        <v>4609</v>
      </c>
      <c r="G150" s="84" t="b">
        <v>0</v>
      </c>
      <c r="H150" s="84" t="b">
        <v>0</v>
      </c>
      <c r="I150" s="84" t="b">
        <v>0</v>
      </c>
      <c r="J150" s="84" t="b">
        <v>0</v>
      </c>
      <c r="K150" s="84" t="b">
        <v>0</v>
      </c>
      <c r="L150" s="84" t="b">
        <v>0</v>
      </c>
    </row>
    <row r="151" spans="1:12" ht="15">
      <c r="A151" s="84" t="s">
        <v>351</v>
      </c>
      <c r="B151" s="84" t="s">
        <v>801</v>
      </c>
      <c r="C151" s="84">
        <v>4</v>
      </c>
      <c r="D151" s="123">
        <v>0.0018569196472398384</v>
      </c>
      <c r="E151" s="123">
        <v>2.4786867155203973</v>
      </c>
      <c r="F151" s="84" t="s">
        <v>4609</v>
      </c>
      <c r="G151" s="84" t="b">
        <v>0</v>
      </c>
      <c r="H151" s="84" t="b">
        <v>0</v>
      </c>
      <c r="I151" s="84" t="b">
        <v>0</v>
      </c>
      <c r="J151" s="84" t="b">
        <v>0</v>
      </c>
      <c r="K151" s="84" t="b">
        <v>0</v>
      </c>
      <c r="L151" s="84" t="b">
        <v>0</v>
      </c>
    </row>
    <row r="152" spans="1:12" ht="15">
      <c r="A152" s="84" t="s">
        <v>4223</v>
      </c>
      <c r="B152" s="84" t="s">
        <v>4224</v>
      </c>
      <c r="C152" s="84">
        <v>4</v>
      </c>
      <c r="D152" s="123">
        <v>0.0019863563078026977</v>
      </c>
      <c r="E152" s="123">
        <v>2.95580797024006</v>
      </c>
      <c r="F152" s="84" t="s">
        <v>4609</v>
      </c>
      <c r="G152" s="84" t="b">
        <v>0</v>
      </c>
      <c r="H152" s="84" t="b">
        <v>0</v>
      </c>
      <c r="I152" s="84" t="b">
        <v>0</v>
      </c>
      <c r="J152" s="84" t="b">
        <v>0</v>
      </c>
      <c r="K152" s="84" t="b">
        <v>0</v>
      </c>
      <c r="L152" s="84" t="b">
        <v>0</v>
      </c>
    </row>
    <row r="153" spans="1:12" ht="15">
      <c r="A153" s="84" t="s">
        <v>342</v>
      </c>
      <c r="B153" s="84" t="s">
        <v>3546</v>
      </c>
      <c r="C153" s="84">
        <v>4</v>
      </c>
      <c r="D153" s="123">
        <v>0.0018569196472398384</v>
      </c>
      <c r="E153" s="123">
        <v>2.7797167111843786</v>
      </c>
      <c r="F153" s="84" t="s">
        <v>4609</v>
      </c>
      <c r="G153" s="84" t="b">
        <v>0</v>
      </c>
      <c r="H153" s="84" t="b">
        <v>0</v>
      </c>
      <c r="I153" s="84" t="b">
        <v>0</v>
      </c>
      <c r="J153" s="84" t="b">
        <v>0</v>
      </c>
      <c r="K153" s="84" t="b">
        <v>0</v>
      </c>
      <c r="L153" s="84" t="b">
        <v>0</v>
      </c>
    </row>
    <row r="154" spans="1:12" ht="15">
      <c r="A154" s="84" t="s">
        <v>333</v>
      </c>
      <c r="B154" s="84" t="s">
        <v>3584</v>
      </c>
      <c r="C154" s="84">
        <v>4</v>
      </c>
      <c r="D154" s="123">
        <v>0.0018569196472398384</v>
      </c>
      <c r="E154" s="123">
        <v>2.516475276409797</v>
      </c>
      <c r="F154" s="84" t="s">
        <v>4609</v>
      </c>
      <c r="G154" s="84" t="b">
        <v>0</v>
      </c>
      <c r="H154" s="84" t="b">
        <v>0</v>
      </c>
      <c r="I154" s="84" t="b">
        <v>0</v>
      </c>
      <c r="J154" s="84" t="b">
        <v>0</v>
      </c>
      <c r="K154" s="84" t="b">
        <v>0</v>
      </c>
      <c r="L154" s="84" t="b">
        <v>0</v>
      </c>
    </row>
    <row r="155" spans="1:12" ht="15">
      <c r="A155" s="84" t="s">
        <v>4197</v>
      </c>
      <c r="B155" s="84" t="s">
        <v>4235</v>
      </c>
      <c r="C155" s="84">
        <v>4</v>
      </c>
      <c r="D155" s="123">
        <v>0.0018569196472398384</v>
      </c>
      <c r="E155" s="123">
        <v>2.8588979572320032</v>
      </c>
      <c r="F155" s="84" t="s">
        <v>4609</v>
      </c>
      <c r="G155" s="84" t="b">
        <v>0</v>
      </c>
      <c r="H155" s="84" t="b">
        <v>0</v>
      </c>
      <c r="I155" s="84" t="b">
        <v>0</v>
      </c>
      <c r="J155" s="84" t="b">
        <v>0</v>
      </c>
      <c r="K155" s="84" t="b">
        <v>0</v>
      </c>
      <c r="L155" s="84" t="b">
        <v>0</v>
      </c>
    </row>
    <row r="156" spans="1:12" ht="15">
      <c r="A156" s="84" t="s">
        <v>738</v>
      </c>
      <c r="B156" s="84" t="s">
        <v>3460</v>
      </c>
      <c r="C156" s="84">
        <v>4</v>
      </c>
      <c r="D156" s="123">
        <v>0.0018569196472398384</v>
      </c>
      <c r="E156" s="123">
        <v>1.3364537237256835</v>
      </c>
      <c r="F156" s="84" t="s">
        <v>4609</v>
      </c>
      <c r="G156" s="84" t="b">
        <v>0</v>
      </c>
      <c r="H156" s="84" t="b">
        <v>0</v>
      </c>
      <c r="I156" s="84" t="b">
        <v>0</v>
      </c>
      <c r="J156" s="84" t="b">
        <v>0</v>
      </c>
      <c r="K156" s="84" t="b">
        <v>0</v>
      </c>
      <c r="L156" s="84" t="b">
        <v>0</v>
      </c>
    </row>
    <row r="157" spans="1:12" ht="15">
      <c r="A157" s="84" t="s">
        <v>3480</v>
      </c>
      <c r="B157" s="84" t="s">
        <v>438</v>
      </c>
      <c r="C157" s="84">
        <v>4</v>
      </c>
      <c r="D157" s="123">
        <v>0.0018569196472398384</v>
      </c>
      <c r="E157" s="123">
        <v>0.9104849914534022</v>
      </c>
      <c r="F157" s="84" t="s">
        <v>4609</v>
      </c>
      <c r="G157" s="84" t="b">
        <v>0</v>
      </c>
      <c r="H157" s="84" t="b">
        <v>0</v>
      </c>
      <c r="I157" s="84" t="b">
        <v>0</v>
      </c>
      <c r="J157" s="84" t="b">
        <v>0</v>
      </c>
      <c r="K157" s="84" t="b">
        <v>0</v>
      </c>
      <c r="L157" s="84" t="b">
        <v>0</v>
      </c>
    </row>
    <row r="158" spans="1:12" ht="15">
      <c r="A158" s="84" t="s">
        <v>4240</v>
      </c>
      <c r="B158" s="84" t="s">
        <v>4147</v>
      </c>
      <c r="C158" s="84">
        <v>4</v>
      </c>
      <c r="D158" s="123">
        <v>0.0018569196472398384</v>
      </c>
      <c r="E158" s="123">
        <v>2.7127699215537655</v>
      </c>
      <c r="F158" s="84" t="s">
        <v>4609</v>
      </c>
      <c r="G158" s="84" t="b">
        <v>0</v>
      </c>
      <c r="H158" s="84" t="b">
        <v>0</v>
      </c>
      <c r="I158" s="84" t="b">
        <v>0</v>
      </c>
      <c r="J158" s="84" t="b">
        <v>0</v>
      </c>
      <c r="K158" s="84" t="b">
        <v>0</v>
      </c>
      <c r="L158" s="84" t="b">
        <v>0</v>
      </c>
    </row>
    <row r="159" spans="1:12" ht="15">
      <c r="A159" s="84" t="s">
        <v>738</v>
      </c>
      <c r="B159" s="84" t="s">
        <v>4199</v>
      </c>
      <c r="C159" s="84">
        <v>4</v>
      </c>
      <c r="D159" s="123">
        <v>0.0018569196472398384</v>
      </c>
      <c r="E159" s="123">
        <v>1.4156349697733084</v>
      </c>
      <c r="F159" s="84" t="s">
        <v>4609</v>
      </c>
      <c r="G159" s="84" t="b">
        <v>0</v>
      </c>
      <c r="H159" s="84" t="b">
        <v>0</v>
      </c>
      <c r="I159" s="84" t="b">
        <v>0</v>
      </c>
      <c r="J159" s="84" t="b">
        <v>0</v>
      </c>
      <c r="K159" s="84" t="b">
        <v>0</v>
      </c>
      <c r="L159" s="84" t="b">
        <v>0</v>
      </c>
    </row>
    <row r="160" spans="1:12" ht="15">
      <c r="A160" s="84" t="s">
        <v>4199</v>
      </c>
      <c r="B160" s="84" t="s">
        <v>441</v>
      </c>
      <c r="C160" s="84">
        <v>4</v>
      </c>
      <c r="D160" s="123">
        <v>0.0018569196472398384</v>
      </c>
      <c r="E160" s="123">
        <v>2.615859908545709</v>
      </c>
      <c r="F160" s="84" t="s">
        <v>4609</v>
      </c>
      <c r="G160" s="84" t="b">
        <v>0</v>
      </c>
      <c r="H160" s="84" t="b">
        <v>0</v>
      </c>
      <c r="I160" s="84" t="b">
        <v>0</v>
      </c>
      <c r="J160" s="84" t="b">
        <v>0</v>
      </c>
      <c r="K160" s="84" t="b">
        <v>0</v>
      </c>
      <c r="L160" s="84" t="b">
        <v>0</v>
      </c>
    </row>
    <row r="161" spans="1:12" ht="15">
      <c r="A161" s="84" t="s">
        <v>441</v>
      </c>
      <c r="B161" s="84" t="s">
        <v>440</v>
      </c>
      <c r="C161" s="84">
        <v>4</v>
      </c>
      <c r="D161" s="123">
        <v>0.0018569196472398384</v>
      </c>
      <c r="E161" s="123">
        <v>2.7127699215537655</v>
      </c>
      <c r="F161" s="84" t="s">
        <v>4609</v>
      </c>
      <c r="G161" s="84" t="b">
        <v>0</v>
      </c>
      <c r="H161" s="84" t="b">
        <v>0</v>
      </c>
      <c r="I161" s="84" t="b">
        <v>0</v>
      </c>
      <c r="J161" s="84" t="b">
        <v>0</v>
      </c>
      <c r="K161" s="84" t="b">
        <v>0</v>
      </c>
      <c r="L161" s="84" t="b">
        <v>0</v>
      </c>
    </row>
    <row r="162" spans="1:12" ht="15">
      <c r="A162" s="84" t="s">
        <v>440</v>
      </c>
      <c r="B162" s="84" t="s">
        <v>439</v>
      </c>
      <c r="C162" s="84">
        <v>4</v>
      </c>
      <c r="D162" s="123">
        <v>0.0018569196472398384</v>
      </c>
      <c r="E162" s="123">
        <v>2.95580797024006</v>
      </c>
      <c r="F162" s="84" t="s">
        <v>4609</v>
      </c>
      <c r="G162" s="84" t="b">
        <v>0</v>
      </c>
      <c r="H162" s="84" t="b">
        <v>0</v>
      </c>
      <c r="I162" s="84" t="b">
        <v>0</v>
      </c>
      <c r="J162" s="84" t="b">
        <v>0</v>
      </c>
      <c r="K162" s="84" t="b">
        <v>0</v>
      </c>
      <c r="L162" s="84" t="b">
        <v>0</v>
      </c>
    </row>
    <row r="163" spans="1:12" ht="15">
      <c r="A163" s="84" t="s">
        <v>439</v>
      </c>
      <c r="B163" s="84" t="s">
        <v>438</v>
      </c>
      <c r="C163" s="84">
        <v>4</v>
      </c>
      <c r="D163" s="123">
        <v>0.0018569196472398384</v>
      </c>
      <c r="E163" s="123">
        <v>1.876626724192435</v>
      </c>
      <c r="F163" s="84" t="s">
        <v>4609</v>
      </c>
      <c r="G163" s="84" t="b">
        <v>0</v>
      </c>
      <c r="H163" s="84" t="b">
        <v>0</v>
      </c>
      <c r="I163" s="84" t="b">
        <v>0</v>
      </c>
      <c r="J163" s="84" t="b">
        <v>0</v>
      </c>
      <c r="K163" s="84" t="b">
        <v>0</v>
      </c>
      <c r="L163" s="84" t="b">
        <v>0</v>
      </c>
    </row>
    <row r="164" spans="1:12" ht="15">
      <c r="A164" s="84" t="s">
        <v>438</v>
      </c>
      <c r="B164" s="84" t="s">
        <v>4241</v>
      </c>
      <c r="C164" s="84">
        <v>4</v>
      </c>
      <c r="D164" s="123">
        <v>0.0018569196472398384</v>
      </c>
      <c r="E164" s="123">
        <v>1.8676718815395086</v>
      </c>
      <c r="F164" s="84" t="s">
        <v>4609</v>
      </c>
      <c r="G164" s="84" t="b">
        <v>0</v>
      </c>
      <c r="H164" s="84" t="b">
        <v>0</v>
      </c>
      <c r="I164" s="84" t="b">
        <v>0</v>
      </c>
      <c r="J164" s="84" t="b">
        <v>0</v>
      </c>
      <c r="K164" s="84" t="b">
        <v>0</v>
      </c>
      <c r="L164" s="84" t="b">
        <v>0</v>
      </c>
    </row>
    <row r="165" spans="1:12" ht="15">
      <c r="A165" s="84" t="s">
        <v>746</v>
      </c>
      <c r="B165" s="84" t="s">
        <v>4243</v>
      </c>
      <c r="C165" s="84">
        <v>4</v>
      </c>
      <c r="D165" s="123">
        <v>0.0018569196472398384</v>
      </c>
      <c r="E165" s="123">
        <v>1.6828066981763221</v>
      </c>
      <c r="F165" s="84" t="s">
        <v>4609</v>
      </c>
      <c r="G165" s="84" t="b">
        <v>0</v>
      </c>
      <c r="H165" s="84" t="b">
        <v>0</v>
      </c>
      <c r="I165" s="84" t="b">
        <v>0</v>
      </c>
      <c r="J165" s="84" t="b">
        <v>0</v>
      </c>
      <c r="K165" s="84" t="b">
        <v>0</v>
      </c>
      <c r="L165" s="84" t="b">
        <v>0</v>
      </c>
    </row>
    <row r="166" spans="1:12" ht="15">
      <c r="A166" s="84" t="s">
        <v>4243</v>
      </c>
      <c r="B166" s="84" t="s">
        <v>4244</v>
      </c>
      <c r="C166" s="84">
        <v>4</v>
      </c>
      <c r="D166" s="123">
        <v>0.0018569196472398384</v>
      </c>
      <c r="E166" s="123">
        <v>2.95580797024006</v>
      </c>
      <c r="F166" s="84" t="s">
        <v>4609</v>
      </c>
      <c r="G166" s="84" t="b">
        <v>0</v>
      </c>
      <c r="H166" s="84" t="b">
        <v>0</v>
      </c>
      <c r="I166" s="84" t="b">
        <v>0</v>
      </c>
      <c r="J166" s="84" t="b">
        <v>0</v>
      </c>
      <c r="K166" s="84" t="b">
        <v>0</v>
      </c>
      <c r="L166" s="84" t="b">
        <v>0</v>
      </c>
    </row>
    <row r="167" spans="1:12" ht="15">
      <c r="A167" s="84" t="s">
        <v>4244</v>
      </c>
      <c r="B167" s="84" t="s">
        <v>4245</v>
      </c>
      <c r="C167" s="84">
        <v>4</v>
      </c>
      <c r="D167" s="123">
        <v>0.0018569196472398384</v>
      </c>
      <c r="E167" s="123">
        <v>2.95580797024006</v>
      </c>
      <c r="F167" s="84" t="s">
        <v>4609</v>
      </c>
      <c r="G167" s="84" t="b">
        <v>0</v>
      </c>
      <c r="H167" s="84" t="b">
        <v>0</v>
      </c>
      <c r="I167" s="84" t="b">
        <v>0</v>
      </c>
      <c r="J167" s="84" t="b">
        <v>0</v>
      </c>
      <c r="K167" s="84" t="b">
        <v>0</v>
      </c>
      <c r="L167" s="84" t="b">
        <v>0</v>
      </c>
    </row>
    <row r="168" spans="1:12" ht="15">
      <c r="A168" s="84" t="s">
        <v>4245</v>
      </c>
      <c r="B168" s="84" t="s">
        <v>4246</v>
      </c>
      <c r="C168" s="84">
        <v>4</v>
      </c>
      <c r="D168" s="123">
        <v>0.0018569196472398384</v>
      </c>
      <c r="E168" s="123">
        <v>2.95580797024006</v>
      </c>
      <c r="F168" s="84" t="s">
        <v>4609</v>
      </c>
      <c r="G168" s="84" t="b">
        <v>0</v>
      </c>
      <c r="H168" s="84" t="b">
        <v>0</v>
      </c>
      <c r="I168" s="84" t="b">
        <v>0</v>
      </c>
      <c r="J168" s="84" t="b">
        <v>0</v>
      </c>
      <c r="K168" s="84" t="b">
        <v>0</v>
      </c>
      <c r="L168" s="84" t="b">
        <v>0</v>
      </c>
    </row>
    <row r="169" spans="1:12" ht="15">
      <c r="A169" s="84" t="s">
        <v>4246</v>
      </c>
      <c r="B169" s="84" t="s">
        <v>4247</v>
      </c>
      <c r="C169" s="84">
        <v>4</v>
      </c>
      <c r="D169" s="123">
        <v>0.0018569196472398384</v>
      </c>
      <c r="E169" s="123">
        <v>2.95580797024006</v>
      </c>
      <c r="F169" s="84" t="s">
        <v>4609</v>
      </c>
      <c r="G169" s="84" t="b">
        <v>0</v>
      </c>
      <c r="H169" s="84" t="b">
        <v>0</v>
      </c>
      <c r="I169" s="84" t="b">
        <v>0</v>
      </c>
      <c r="J169" s="84" t="b">
        <v>0</v>
      </c>
      <c r="K169" s="84" t="b">
        <v>0</v>
      </c>
      <c r="L169" s="84" t="b">
        <v>0</v>
      </c>
    </row>
    <row r="170" spans="1:12" ht="15">
      <c r="A170" s="84" t="s">
        <v>4247</v>
      </c>
      <c r="B170" s="84" t="s">
        <v>4248</v>
      </c>
      <c r="C170" s="84">
        <v>4</v>
      </c>
      <c r="D170" s="123">
        <v>0.0018569196472398384</v>
      </c>
      <c r="E170" s="123">
        <v>2.95580797024006</v>
      </c>
      <c r="F170" s="84" t="s">
        <v>4609</v>
      </c>
      <c r="G170" s="84" t="b">
        <v>0</v>
      </c>
      <c r="H170" s="84" t="b">
        <v>0</v>
      </c>
      <c r="I170" s="84" t="b">
        <v>0</v>
      </c>
      <c r="J170" s="84" t="b">
        <v>0</v>
      </c>
      <c r="K170" s="84" t="b">
        <v>0</v>
      </c>
      <c r="L170" s="84" t="b">
        <v>0</v>
      </c>
    </row>
    <row r="171" spans="1:12" ht="15">
      <c r="A171" s="84" t="s">
        <v>4248</v>
      </c>
      <c r="B171" s="84" t="s">
        <v>3480</v>
      </c>
      <c r="C171" s="84">
        <v>4</v>
      </c>
      <c r="D171" s="123">
        <v>0.0018569196472398384</v>
      </c>
      <c r="E171" s="123">
        <v>1.9896662375010272</v>
      </c>
      <c r="F171" s="84" t="s">
        <v>4609</v>
      </c>
      <c r="G171" s="84" t="b">
        <v>0</v>
      </c>
      <c r="H171" s="84" t="b">
        <v>0</v>
      </c>
      <c r="I171" s="84" t="b">
        <v>0</v>
      </c>
      <c r="J171" s="84" t="b">
        <v>0</v>
      </c>
      <c r="K171" s="84" t="b">
        <v>0</v>
      </c>
      <c r="L171" s="84" t="b">
        <v>0</v>
      </c>
    </row>
    <row r="172" spans="1:12" ht="15">
      <c r="A172" s="84" t="s">
        <v>3480</v>
      </c>
      <c r="B172" s="84" t="s">
        <v>4202</v>
      </c>
      <c r="C172" s="84">
        <v>4</v>
      </c>
      <c r="D172" s="123">
        <v>0.0018569196472398384</v>
      </c>
      <c r="E172" s="123">
        <v>1.8927562244929708</v>
      </c>
      <c r="F172" s="84" t="s">
        <v>4609</v>
      </c>
      <c r="G172" s="84" t="b">
        <v>0</v>
      </c>
      <c r="H172" s="84" t="b">
        <v>0</v>
      </c>
      <c r="I172" s="84" t="b">
        <v>0</v>
      </c>
      <c r="J172" s="84" t="b">
        <v>0</v>
      </c>
      <c r="K172" s="84" t="b">
        <v>0</v>
      </c>
      <c r="L172" s="84" t="b">
        <v>0</v>
      </c>
    </row>
    <row r="173" spans="1:12" ht="15">
      <c r="A173" s="84" t="s">
        <v>4202</v>
      </c>
      <c r="B173" s="84" t="s">
        <v>438</v>
      </c>
      <c r="C173" s="84">
        <v>4</v>
      </c>
      <c r="D173" s="123">
        <v>0.0018569196472398384</v>
      </c>
      <c r="E173" s="123">
        <v>1.7797167111843786</v>
      </c>
      <c r="F173" s="84" t="s">
        <v>4609</v>
      </c>
      <c r="G173" s="84" t="b">
        <v>0</v>
      </c>
      <c r="H173" s="84" t="b">
        <v>0</v>
      </c>
      <c r="I173" s="84" t="b">
        <v>0</v>
      </c>
      <c r="J173" s="84" t="b">
        <v>0</v>
      </c>
      <c r="K173" s="84" t="b">
        <v>0</v>
      </c>
      <c r="L173" s="84" t="b">
        <v>0</v>
      </c>
    </row>
    <row r="174" spans="1:12" ht="15">
      <c r="A174" s="84" t="s">
        <v>438</v>
      </c>
      <c r="B174" s="84" t="s">
        <v>4249</v>
      </c>
      <c r="C174" s="84">
        <v>4</v>
      </c>
      <c r="D174" s="123">
        <v>0.0018569196472398384</v>
      </c>
      <c r="E174" s="123">
        <v>1.8676718815395086</v>
      </c>
      <c r="F174" s="84" t="s">
        <v>4609</v>
      </c>
      <c r="G174" s="84" t="b">
        <v>0</v>
      </c>
      <c r="H174" s="84" t="b">
        <v>0</v>
      </c>
      <c r="I174" s="84" t="b">
        <v>0</v>
      </c>
      <c r="J174" s="84" t="b">
        <v>0</v>
      </c>
      <c r="K174" s="84" t="b">
        <v>0</v>
      </c>
      <c r="L174" s="84" t="b">
        <v>0</v>
      </c>
    </row>
    <row r="175" spans="1:12" ht="15">
      <c r="A175" s="84" t="s">
        <v>4249</v>
      </c>
      <c r="B175" s="84" t="s">
        <v>4250</v>
      </c>
      <c r="C175" s="84">
        <v>4</v>
      </c>
      <c r="D175" s="123">
        <v>0.0018569196472398384</v>
      </c>
      <c r="E175" s="123">
        <v>2.95580797024006</v>
      </c>
      <c r="F175" s="84" t="s">
        <v>4609</v>
      </c>
      <c r="G175" s="84" t="b">
        <v>0</v>
      </c>
      <c r="H175" s="84" t="b">
        <v>0</v>
      </c>
      <c r="I175" s="84" t="b">
        <v>0</v>
      </c>
      <c r="J175" s="84" t="b">
        <v>0</v>
      </c>
      <c r="K175" s="84" t="b">
        <v>0</v>
      </c>
      <c r="L175" s="84" t="b">
        <v>0</v>
      </c>
    </row>
    <row r="176" spans="1:12" ht="15">
      <c r="A176" s="84" t="s">
        <v>4250</v>
      </c>
      <c r="B176" s="84" t="s">
        <v>4251</v>
      </c>
      <c r="C176" s="84">
        <v>4</v>
      </c>
      <c r="D176" s="123">
        <v>0.0018569196472398384</v>
      </c>
      <c r="E176" s="123">
        <v>2.95580797024006</v>
      </c>
      <c r="F176" s="84" t="s">
        <v>4609</v>
      </c>
      <c r="G176" s="84" t="b">
        <v>0</v>
      </c>
      <c r="H176" s="84" t="b">
        <v>0</v>
      </c>
      <c r="I176" s="84" t="b">
        <v>0</v>
      </c>
      <c r="J176" s="84" t="b">
        <v>0</v>
      </c>
      <c r="K176" s="84" t="b">
        <v>0</v>
      </c>
      <c r="L176" s="84" t="b">
        <v>0</v>
      </c>
    </row>
    <row r="177" spans="1:12" ht="15">
      <c r="A177" s="84" t="s">
        <v>4251</v>
      </c>
      <c r="B177" s="84" t="s">
        <v>4252</v>
      </c>
      <c r="C177" s="84">
        <v>4</v>
      </c>
      <c r="D177" s="123">
        <v>0.0018569196472398384</v>
      </c>
      <c r="E177" s="123">
        <v>2.95580797024006</v>
      </c>
      <c r="F177" s="84" t="s">
        <v>4609</v>
      </c>
      <c r="G177" s="84" t="b">
        <v>0</v>
      </c>
      <c r="H177" s="84" t="b">
        <v>0</v>
      </c>
      <c r="I177" s="84" t="b">
        <v>0</v>
      </c>
      <c r="J177" s="84" t="b">
        <v>0</v>
      </c>
      <c r="K177" s="84" t="b">
        <v>0</v>
      </c>
      <c r="L177" s="84" t="b">
        <v>0</v>
      </c>
    </row>
    <row r="178" spans="1:12" ht="15">
      <c r="A178" s="84" t="s">
        <v>4252</v>
      </c>
      <c r="B178" s="84" t="s">
        <v>4253</v>
      </c>
      <c r="C178" s="84">
        <v>4</v>
      </c>
      <c r="D178" s="123">
        <v>0.0018569196472398384</v>
      </c>
      <c r="E178" s="123">
        <v>2.95580797024006</v>
      </c>
      <c r="F178" s="84" t="s">
        <v>4609</v>
      </c>
      <c r="G178" s="84" t="b">
        <v>0</v>
      </c>
      <c r="H178" s="84" t="b">
        <v>0</v>
      </c>
      <c r="I178" s="84" t="b">
        <v>0</v>
      </c>
      <c r="J178" s="84" t="b">
        <v>0</v>
      </c>
      <c r="K178" s="84" t="b">
        <v>0</v>
      </c>
      <c r="L178" s="84" t="b">
        <v>0</v>
      </c>
    </row>
    <row r="179" spans="1:12" ht="15">
      <c r="A179" s="84" t="s">
        <v>4253</v>
      </c>
      <c r="B179" s="84" t="s">
        <v>4254</v>
      </c>
      <c r="C179" s="84">
        <v>4</v>
      </c>
      <c r="D179" s="123">
        <v>0.0018569196472398384</v>
      </c>
      <c r="E179" s="123">
        <v>2.95580797024006</v>
      </c>
      <c r="F179" s="84" t="s">
        <v>4609</v>
      </c>
      <c r="G179" s="84" t="b">
        <v>0</v>
      </c>
      <c r="H179" s="84" t="b">
        <v>0</v>
      </c>
      <c r="I179" s="84" t="b">
        <v>0</v>
      </c>
      <c r="J179" s="84" t="b">
        <v>0</v>
      </c>
      <c r="K179" s="84" t="b">
        <v>0</v>
      </c>
      <c r="L179" s="84" t="b">
        <v>0</v>
      </c>
    </row>
    <row r="180" spans="1:12" ht="15">
      <c r="A180" s="84" t="s">
        <v>4254</v>
      </c>
      <c r="B180" s="84" t="s">
        <v>4255</v>
      </c>
      <c r="C180" s="84">
        <v>4</v>
      </c>
      <c r="D180" s="123">
        <v>0.0018569196472398384</v>
      </c>
      <c r="E180" s="123">
        <v>2.95580797024006</v>
      </c>
      <c r="F180" s="84" t="s">
        <v>4609</v>
      </c>
      <c r="G180" s="84" t="b">
        <v>0</v>
      </c>
      <c r="H180" s="84" t="b">
        <v>0</v>
      </c>
      <c r="I180" s="84" t="b">
        <v>0</v>
      </c>
      <c r="J180" s="84" t="b">
        <v>0</v>
      </c>
      <c r="K180" s="84" t="b">
        <v>0</v>
      </c>
      <c r="L180" s="84" t="b">
        <v>0</v>
      </c>
    </row>
    <row r="181" spans="1:12" ht="15">
      <c r="A181" s="84" t="s">
        <v>4255</v>
      </c>
      <c r="B181" s="84" t="s">
        <v>4256</v>
      </c>
      <c r="C181" s="84">
        <v>4</v>
      </c>
      <c r="D181" s="123">
        <v>0.0018569196472398384</v>
      </c>
      <c r="E181" s="123">
        <v>2.95580797024006</v>
      </c>
      <c r="F181" s="84" t="s">
        <v>4609</v>
      </c>
      <c r="G181" s="84" t="b">
        <v>0</v>
      </c>
      <c r="H181" s="84" t="b">
        <v>0</v>
      </c>
      <c r="I181" s="84" t="b">
        <v>0</v>
      </c>
      <c r="J181" s="84" t="b">
        <v>0</v>
      </c>
      <c r="K181" s="84" t="b">
        <v>0</v>
      </c>
      <c r="L181" s="84" t="b">
        <v>0</v>
      </c>
    </row>
    <row r="182" spans="1:12" ht="15">
      <c r="A182" s="84" t="s">
        <v>4257</v>
      </c>
      <c r="B182" s="84" t="s">
        <v>4258</v>
      </c>
      <c r="C182" s="84">
        <v>4</v>
      </c>
      <c r="D182" s="123">
        <v>0.0018569196472398384</v>
      </c>
      <c r="E182" s="123">
        <v>2.95580797024006</v>
      </c>
      <c r="F182" s="84" t="s">
        <v>4609</v>
      </c>
      <c r="G182" s="84" t="b">
        <v>0</v>
      </c>
      <c r="H182" s="84" t="b">
        <v>0</v>
      </c>
      <c r="I182" s="84" t="b">
        <v>0</v>
      </c>
      <c r="J182" s="84" t="b">
        <v>0</v>
      </c>
      <c r="K182" s="84" t="b">
        <v>0</v>
      </c>
      <c r="L182" s="84" t="b">
        <v>0</v>
      </c>
    </row>
    <row r="183" spans="1:12" ht="15">
      <c r="A183" s="84" t="s">
        <v>4258</v>
      </c>
      <c r="B183" s="84" t="s">
        <v>4259</v>
      </c>
      <c r="C183" s="84">
        <v>4</v>
      </c>
      <c r="D183" s="123">
        <v>0.0018569196472398384</v>
      </c>
      <c r="E183" s="123">
        <v>2.95580797024006</v>
      </c>
      <c r="F183" s="84" t="s">
        <v>4609</v>
      </c>
      <c r="G183" s="84" t="b">
        <v>0</v>
      </c>
      <c r="H183" s="84" t="b">
        <v>0</v>
      </c>
      <c r="I183" s="84" t="b">
        <v>0</v>
      </c>
      <c r="J183" s="84" t="b">
        <v>0</v>
      </c>
      <c r="K183" s="84" t="b">
        <v>0</v>
      </c>
      <c r="L183" s="84" t="b">
        <v>0</v>
      </c>
    </row>
    <row r="184" spans="1:12" ht="15">
      <c r="A184" s="84" t="s">
        <v>4259</v>
      </c>
      <c r="B184" s="84" t="s">
        <v>4260</v>
      </c>
      <c r="C184" s="84">
        <v>4</v>
      </c>
      <c r="D184" s="123">
        <v>0.0018569196472398384</v>
      </c>
      <c r="E184" s="123">
        <v>2.95580797024006</v>
      </c>
      <c r="F184" s="84" t="s">
        <v>4609</v>
      </c>
      <c r="G184" s="84" t="b">
        <v>0</v>
      </c>
      <c r="H184" s="84" t="b">
        <v>0</v>
      </c>
      <c r="I184" s="84" t="b">
        <v>0</v>
      </c>
      <c r="J184" s="84" t="b">
        <v>0</v>
      </c>
      <c r="K184" s="84" t="b">
        <v>0</v>
      </c>
      <c r="L184" s="84" t="b">
        <v>0</v>
      </c>
    </row>
    <row r="185" spans="1:12" ht="15">
      <c r="A185" s="84" t="s">
        <v>4260</v>
      </c>
      <c r="B185" s="84" t="s">
        <v>4261</v>
      </c>
      <c r="C185" s="84">
        <v>4</v>
      </c>
      <c r="D185" s="123">
        <v>0.0018569196472398384</v>
      </c>
      <c r="E185" s="123">
        <v>2.95580797024006</v>
      </c>
      <c r="F185" s="84" t="s">
        <v>4609</v>
      </c>
      <c r="G185" s="84" t="b">
        <v>0</v>
      </c>
      <c r="H185" s="84" t="b">
        <v>0</v>
      </c>
      <c r="I185" s="84" t="b">
        <v>0</v>
      </c>
      <c r="J185" s="84" t="b">
        <v>0</v>
      </c>
      <c r="K185" s="84" t="b">
        <v>0</v>
      </c>
      <c r="L185" s="84" t="b">
        <v>0</v>
      </c>
    </row>
    <row r="186" spans="1:12" ht="15">
      <c r="A186" s="84" t="s">
        <v>4261</v>
      </c>
      <c r="B186" s="84" t="s">
        <v>4262</v>
      </c>
      <c r="C186" s="84">
        <v>4</v>
      </c>
      <c r="D186" s="123">
        <v>0.0018569196472398384</v>
      </c>
      <c r="E186" s="123">
        <v>2.95580797024006</v>
      </c>
      <c r="F186" s="84" t="s">
        <v>4609</v>
      </c>
      <c r="G186" s="84" t="b">
        <v>0</v>
      </c>
      <c r="H186" s="84" t="b">
        <v>0</v>
      </c>
      <c r="I186" s="84" t="b">
        <v>0</v>
      </c>
      <c r="J186" s="84" t="b">
        <v>0</v>
      </c>
      <c r="K186" s="84" t="b">
        <v>0</v>
      </c>
      <c r="L186" s="84" t="b">
        <v>0</v>
      </c>
    </row>
    <row r="187" spans="1:12" ht="15">
      <c r="A187" s="84" t="s">
        <v>4262</v>
      </c>
      <c r="B187" s="84" t="s">
        <v>4263</v>
      </c>
      <c r="C187" s="84">
        <v>4</v>
      </c>
      <c r="D187" s="123">
        <v>0.0018569196472398384</v>
      </c>
      <c r="E187" s="123">
        <v>2.95580797024006</v>
      </c>
      <c r="F187" s="84" t="s">
        <v>4609</v>
      </c>
      <c r="G187" s="84" t="b">
        <v>0</v>
      </c>
      <c r="H187" s="84" t="b">
        <v>0</v>
      </c>
      <c r="I187" s="84" t="b">
        <v>0</v>
      </c>
      <c r="J187" s="84" t="b">
        <v>0</v>
      </c>
      <c r="K187" s="84" t="b">
        <v>0</v>
      </c>
      <c r="L187" s="84" t="b">
        <v>0</v>
      </c>
    </row>
    <row r="188" spans="1:12" ht="15">
      <c r="A188" s="84" t="s">
        <v>4263</v>
      </c>
      <c r="B188" s="84" t="s">
        <v>4264</v>
      </c>
      <c r="C188" s="84">
        <v>4</v>
      </c>
      <c r="D188" s="123">
        <v>0.0018569196472398384</v>
      </c>
      <c r="E188" s="123">
        <v>2.95580797024006</v>
      </c>
      <c r="F188" s="84" t="s">
        <v>4609</v>
      </c>
      <c r="G188" s="84" t="b">
        <v>0</v>
      </c>
      <c r="H188" s="84" t="b">
        <v>0</v>
      </c>
      <c r="I188" s="84" t="b">
        <v>0</v>
      </c>
      <c r="J188" s="84" t="b">
        <v>0</v>
      </c>
      <c r="K188" s="84" t="b">
        <v>0</v>
      </c>
      <c r="L188" s="84" t="b">
        <v>0</v>
      </c>
    </row>
    <row r="189" spans="1:12" ht="15">
      <c r="A189" s="84" t="s">
        <v>4264</v>
      </c>
      <c r="B189" s="84" t="s">
        <v>4265</v>
      </c>
      <c r="C189" s="84">
        <v>4</v>
      </c>
      <c r="D189" s="123">
        <v>0.0018569196472398384</v>
      </c>
      <c r="E189" s="123">
        <v>2.95580797024006</v>
      </c>
      <c r="F189" s="84" t="s">
        <v>4609</v>
      </c>
      <c r="G189" s="84" t="b">
        <v>0</v>
      </c>
      <c r="H189" s="84" t="b">
        <v>0</v>
      </c>
      <c r="I189" s="84" t="b">
        <v>0</v>
      </c>
      <c r="J189" s="84" t="b">
        <v>0</v>
      </c>
      <c r="K189" s="84" t="b">
        <v>0</v>
      </c>
      <c r="L189" s="84" t="b">
        <v>0</v>
      </c>
    </row>
    <row r="190" spans="1:12" ht="15">
      <c r="A190" s="84" t="s">
        <v>4120</v>
      </c>
      <c r="B190" s="84" t="s">
        <v>4266</v>
      </c>
      <c r="C190" s="84">
        <v>4</v>
      </c>
      <c r="D190" s="123">
        <v>0.0018569196472398384</v>
      </c>
      <c r="E190" s="123">
        <v>2.4786867155203973</v>
      </c>
      <c r="F190" s="84" t="s">
        <v>4609</v>
      </c>
      <c r="G190" s="84" t="b">
        <v>0</v>
      </c>
      <c r="H190" s="84" t="b">
        <v>0</v>
      </c>
      <c r="I190" s="84" t="b">
        <v>0</v>
      </c>
      <c r="J190" s="84" t="b">
        <v>0</v>
      </c>
      <c r="K190" s="84" t="b">
        <v>0</v>
      </c>
      <c r="L190" s="84" t="b">
        <v>0</v>
      </c>
    </row>
    <row r="191" spans="1:12" ht="15">
      <c r="A191" s="84" t="s">
        <v>4266</v>
      </c>
      <c r="B191" s="84" t="s">
        <v>4267</v>
      </c>
      <c r="C191" s="84">
        <v>4</v>
      </c>
      <c r="D191" s="123">
        <v>0.0018569196472398384</v>
      </c>
      <c r="E191" s="123">
        <v>2.95580797024006</v>
      </c>
      <c r="F191" s="84" t="s">
        <v>4609</v>
      </c>
      <c r="G191" s="84" t="b">
        <v>0</v>
      </c>
      <c r="H191" s="84" t="b">
        <v>0</v>
      </c>
      <c r="I191" s="84" t="b">
        <v>0</v>
      </c>
      <c r="J191" s="84" t="b">
        <v>0</v>
      </c>
      <c r="K191" s="84" t="b">
        <v>0</v>
      </c>
      <c r="L191" s="84" t="b">
        <v>0</v>
      </c>
    </row>
    <row r="192" spans="1:12" ht="15">
      <c r="A192" s="84" t="s">
        <v>4267</v>
      </c>
      <c r="B192" s="84" t="s">
        <v>738</v>
      </c>
      <c r="C192" s="84">
        <v>4</v>
      </c>
      <c r="D192" s="123">
        <v>0.0018569196472398384</v>
      </c>
      <c r="E192" s="123">
        <v>1.3675362633977308</v>
      </c>
      <c r="F192" s="84" t="s">
        <v>4609</v>
      </c>
      <c r="G192" s="84" t="b">
        <v>0</v>
      </c>
      <c r="H192" s="84" t="b">
        <v>0</v>
      </c>
      <c r="I192" s="84" t="b">
        <v>0</v>
      </c>
      <c r="J192" s="84" t="b">
        <v>0</v>
      </c>
      <c r="K192" s="84" t="b">
        <v>0</v>
      </c>
      <c r="L192" s="84" t="b">
        <v>0</v>
      </c>
    </row>
    <row r="193" spans="1:12" ht="15">
      <c r="A193" s="84" t="s">
        <v>738</v>
      </c>
      <c r="B193" s="84" t="s">
        <v>4146</v>
      </c>
      <c r="C193" s="84">
        <v>4</v>
      </c>
      <c r="D193" s="123">
        <v>0.0018569196472398384</v>
      </c>
      <c r="E193" s="123">
        <v>1.2695069340950702</v>
      </c>
      <c r="F193" s="84" t="s">
        <v>4609</v>
      </c>
      <c r="G193" s="84" t="b">
        <v>0</v>
      </c>
      <c r="H193" s="84" t="b">
        <v>0</v>
      </c>
      <c r="I193" s="84" t="b">
        <v>0</v>
      </c>
      <c r="J193" s="84" t="b">
        <v>0</v>
      </c>
      <c r="K193" s="84" t="b">
        <v>0</v>
      </c>
      <c r="L193" s="84" t="b">
        <v>0</v>
      </c>
    </row>
    <row r="194" spans="1:12" ht="15">
      <c r="A194" s="84" t="s">
        <v>4146</v>
      </c>
      <c r="B194" s="84" t="s">
        <v>4203</v>
      </c>
      <c r="C194" s="84">
        <v>4</v>
      </c>
      <c r="D194" s="123">
        <v>0.0018569196472398384</v>
      </c>
      <c r="E194" s="123">
        <v>2.615859908545709</v>
      </c>
      <c r="F194" s="84" t="s">
        <v>4609</v>
      </c>
      <c r="G194" s="84" t="b">
        <v>0</v>
      </c>
      <c r="H194" s="84" t="b">
        <v>0</v>
      </c>
      <c r="I194" s="84" t="b">
        <v>0</v>
      </c>
      <c r="J194" s="84" t="b">
        <v>0</v>
      </c>
      <c r="K194" s="84" t="b">
        <v>0</v>
      </c>
      <c r="L194" s="84" t="b">
        <v>0</v>
      </c>
    </row>
    <row r="195" spans="1:12" ht="15">
      <c r="A195" s="84" t="s">
        <v>4203</v>
      </c>
      <c r="B195" s="84" t="s">
        <v>4268</v>
      </c>
      <c r="C195" s="84">
        <v>4</v>
      </c>
      <c r="D195" s="123">
        <v>0.0018569196472398384</v>
      </c>
      <c r="E195" s="123">
        <v>2.8588979572320032</v>
      </c>
      <c r="F195" s="84" t="s">
        <v>4609</v>
      </c>
      <c r="G195" s="84" t="b">
        <v>0</v>
      </c>
      <c r="H195" s="84" t="b">
        <v>0</v>
      </c>
      <c r="I195" s="84" t="b">
        <v>0</v>
      </c>
      <c r="J195" s="84" t="b">
        <v>0</v>
      </c>
      <c r="K195" s="84" t="b">
        <v>0</v>
      </c>
      <c r="L195" s="84" t="b">
        <v>0</v>
      </c>
    </row>
    <row r="196" spans="1:12" ht="15">
      <c r="A196" s="84" t="s">
        <v>4268</v>
      </c>
      <c r="B196" s="84" t="s">
        <v>4185</v>
      </c>
      <c r="C196" s="84">
        <v>4</v>
      </c>
      <c r="D196" s="123">
        <v>0.0018569196472398384</v>
      </c>
      <c r="E196" s="123">
        <v>2.8588979572320032</v>
      </c>
      <c r="F196" s="84" t="s">
        <v>4609</v>
      </c>
      <c r="G196" s="84" t="b">
        <v>0</v>
      </c>
      <c r="H196" s="84" t="b">
        <v>0</v>
      </c>
      <c r="I196" s="84" t="b">
        <v>0</v>
      </c>
      <c r="J196" s="84" t="b">
        <v>0</v>
      </c>
      <c r="K196" s="84" t="b">
        <v>0</v>
      </c>
      <c r="L196" s="84" t="b">
        <v>0</v>
      </c>
    </row>
    <row r="197" spans="1:12" ht="15">
      <c r="A197" s="84" t="s">
        <v>4185</v>
      </c>
      <c r="B197" s="84" t="s">
        <v>4269</v>
      </c>
      <c r="C197" s="84">
        <v>4</v>
      </c>
      <c r="D197" s="123">
        <v>0.0018569196472398384</v>
      </c>
      <c r="E197" s="123">
        <v>2.8588979572320032</v>
      </c>
      <c r="F197" s="84" t="s">
        <v>4609</v>
      </c>
      <c r="G197" s="84" t="b">
        <v>0</v>
      </c>
      <c r="H197" s="84" t="b">
        <v>0</v>
      </c>
      <c r="I197" s="84" t="b">
        <v>0</v>
      </c>
      <c r="J197" s="84" t="b">
        <v>0</v>
      </c>
      <c r="K197" s="84" t="b">
        <v>0</v>
      </c>
      <c r="L197" s="84" t="b">
        <v>0</v>
      </c>
    </row>
    <row r="198" spans="1:12" ht="15">
      <c r="A198" s="84" t="s">
        <v>4269</v>
      </c>
      <c r="B198" s="84" t="s">
        <v>4270</v>
      </c>
      <c r="C198" s="84">
        <v>4</v>
      </c>
      <c r="D198" s="123">
        <v>0.0018569196472398384</v>
      </c>
      <c r="E198" s="123">
        <v>2.95580797024006</v>
      </c>
      <c r="F198" s="84" t="s">
        <v>4609</v>
      </c>
      <c r="G198" s="84" t="b">
        <v>0</v>
      </c>
      <c r="H198" s="84" t="b">
        <v>0</v>
      </c>
      <c r="I198" s="84" t="b">
        <v>0</v>
      </c>
      <c r="J198" s="84" t="b">
        <v>0</v>
      </c>
      <c r="K198" s="84" t="b">
        <v>0</v>
      </c>
      <c r="L198" s="84" t="b">
        <v>0</v>
      </c>
    </row>
    <row r="199" spans="1:12" ht="15">
      <c r="A199" s="84" t="s">
        <v>4270</v>
      </c>
      <c r="B199" s="84" t="s">
        <v>4271</v>
      </c>
      <c r="C199" s="84">
        <v>4</v>
      </c>
      <c r="D199" s="123">
        <v>0.0018569196472398384</v>
      </c>
      <c r="E199" s="123">
        <v>2.95580797024006</v>
      </c>
      <c r="F199" s="84" t="s">
        <v>4609</v>
      </c>
      <c r="G199" s="84" t="b">
        <v>0</v>
      </c>
      <c r="H199" s="84" t="b">
        <v>0</v>
      </c>
      <c r="I199" s="84" t="b">
        <v>0</v>
      </c>
      <c r="J199" s="84" t="b">
        <v>0</v>
      </c>
      <c r="K199" s="84" t="b">
        <v>0</v>
      </c>
      <c r="L199" s="84" t="b">
        <v>0</v>
      </c>
    </row>
    <row r="200" spans="1:12" ht="15">
      <c r="A200" s="84" t="s">
        <v>4271</v>
      </c>
      <c r="B200" s="84" t="s">
        <v>4204</v>
      </c>
      <c r="C200" s="84">
        <v>4</v>
      </c>
      <c r="D200" s="123">
        <v>0.0018569196472398384</v>
      </c>
      <c r="E200" s="123">
        <v>2.8588979572320032</v>
      </c>
      <c r="F200" s="84" t="s">
        <v>4609</v>
      </c>
      <c r="G200" s="84" t="b">
        <v>0</v>
      </c>
      <c r="H200" s="84" t="b">
        <v>0</v>
      </c>
      <c r="I200" s="84" t="b">
        <v>0</v>
      </c>
      <c r="J200" s="84" t="b">
        <v>0</v>
      </c>
      <c r="K200" s="84" t="b">
        <v>0</v>
      </c>
      <c r="L200" s="84" t="b">
        <v>0</v>
      </c>
    </row>
    <row r="201" spans="1:12" ht="15">
      <c r="A201" s="84" t="s">
        <v>4204</v>
      </c>
      <c r="B201" s="84" t="s">
        <v>4157</v>
      </c>
      <c r="C201" s="84">
        <v>4</v>
      </c>
      <c r="D201" s="123">
        <v>0.0018569196472398384</v>
      </c>
      <c r="E201" s="123">
        <v>2.682806698176322</v>
      </c>
      <c r="F201" s="84" t="s">
        <v>4609</v>
      </c>
      <c r="G201" s="84" t="b">
        <v>0</v>
      </c>
      <c r="H201" s="84" t="b">
        <v>0</v>
      </c>
      <c r="I201" s="84" t="b">
        <v>0</v>
      </c>
      <c r="J201" s="84" t="b">
        <v>1</v>
      </c>
      <c r="K201" s="84" t="b">
        <v>0</v>
      </c>
      <c r="L201" s="84" t="b">
        <v>0</v>
      </c>
    </row>
    <row r="202" spans="1:12" ht="15">
      <c r="A202" s="84" t="s">
        <v>4168</v>
      </c>
      <c r="B202" s="84" t="s">
        <v>4164</v>
      </c>
      <c r="C202" s="84">
        <v>4</v>
      </c>
      <c r="D202" s="123">
        <v>0.0018569196472398384</v>
      </c>
      <c r="E202" s="123">
        <v>2.6036254521286972</v>
      </c>
      <c r="F202" s="84" t="s">
        <v>4609</v>
      </c>
      <c r="G202" s="84" t="b">
        <v>0</v>
      </c>
      <c r="H202" s="84" t="b">
        <v>0</v>
      </c>
      <c r="I202" s="84" t="b">
        <v>0</v>
      </c>
      <c r="J202" s="84" t="b">
        <v>0</v>
      </c>
      <c r="K202" s="84" t="b">
        <v>0</v>
      </c>
      <c r="L202" s="84" t="b">
        <v>0</v>
      </c>
    </row>
    <row r="203" spans="1:12" ht="15">
      <c r="A203" s="84" t="s">
        <v>4164</v>
      </c>
      <c r="B203" s="84" t="s">
        <v>3565</v>
      </c>
      <c r="C203" s="84">
        <v>4</v>
      </c>
      <c r="D203" s="123">
        <v>0.0018569196472398384</v>
      </c>
      <c r="E203" s="123">
        <v>2.536678662498084</v>
      </c>
      <c r="F203" s="84" t="s">
        <v>4609</v>
      </c>
      <c r="G203" s="84" t="b">
        <v>0</v>
      </c>
      <c r="H203" s="84" t="b">
        <v>0</v>
      </c>
      <c r="I203" s="84" t="b">
        <v>0</v>
      </c>
      <c r="J203" s="84" t="b">
        <v>0</v>
      </c>
      <c r="K203" s="84" t="b">
        <v>0</v>
      </c>
      <c r="L203" s="84" t="b">
        <v>0</v>
      </c>
    </row>
    <row r="204" spans="1:12" ht="15">
      <c r="A204" s="84" t="s">
        <v>4198</v>
      </c>
      <c r="B204" s="84" t="s">
        <v>4186</v>
      </c>
      <c r="C204" s="84">
        <v>4</v>
      </c>
      <c r="D204" s="123">
        <v>0.0018569196472398384</v>
      </c>
      <c r="E204" s="123">
        <v>2.761987944223947</v>
      </c>
      <c r="F204" s="84" t="s">
        <v>4609</v>
      </c>
      <c r="G204" s="84" t="b">
        <v>0</v>
      </c>
      <c r="H204" s="84" t="b">
        <v>0</v>
      </c>
      <c r="I204" s="84" t="b">
        <v>0</v>
      </c>
      <c r="J204" s="84" t="b">
        <v>0</v>
      </c>
      <c r="K204" s="84" t="b">
        <v>0</v>
      </c>
      <c r="L204" s="84" t="b">
        <v>0</v>
      </c>
    </row>
    <row r="205" spans="1:12" ht="15">
      <c r="A205" s="84" t="s">
        <v>4186</v>
      </c>
      <c r="B205" s="84" t="s">
        <v>4273</v>
      </c>
      <c r="C205" s="84">
        <v>4</v>
      </c>
      <c r="D205" s="123">
        <v>0.0018569196472398384</v>
      </c>
      <c r="E205" s="123">
        <v>2.8588979572320032</v>
      </c>
      <c r="F205" s="84" t="s">
        <v>4609</v>
      </c>
      <c r="G205" s="84" t="b">
        <v>0</v>
      </c>
      <c r="H205" s="84" t="b">
        <v>0</v>
      </c>
      <c r="I205" s="84" t="b">
        <v>0</v>
      </c>
      <c r="J205" s="84" t="b">
        <v>0</v>
      </c>
      <c r="K205" s="84" t="b">
        <v>0</v>
      </c>
      <c r="L205" s="84" t="b">
        <v>0</v>
      </c>
    </row>
    <row r="206" spans="1:12" ht="15">
      <c r="A206" s="84" t="s">
        <v>4273</v>
      </c>
      <c r="B206" s="84" t="s">
        <v>4274</v>
      </c>
      <c r="C206" s="84">
        <v>4</v>
      </c>
      <c r="D206" s="123">
        <v>0.0018569196472398384</v>
      </c>
      <c r="E206" s="123">
        <v>2.95580797024006</v>
      </c>
      <c r="F206" s="84" t="s">
        <v>4609</v>
      </c>
      <c r="G206" s="84" t="b">
        <v>0</v>
      </c>
      <c r="H206" s="84" t="b">
        <v>0</v>
      </c>
      <c r="I206" s="84" t="b">
        <v>0</v>
      </c>
      <c r="J206" s="84" t="b">
        <v>0</v>
      </c>
      <c r="K206" s="84" t="b">
        <v>0</v>
      </c>
      <c r="L206" s="84" t="b">
        <v>0</v>
      </c>
    </row>
    <row r="207" spans="1:12" ht="15">
      <c r="A207" s="84" t="s">
        <v>4274</v>
      </c>
      <c r="B207" s="84" t="s">
        <v>4275</v>
      </c>
      <c r="C207" s="84">
        <v>4</v>
      </c>
      <c r="D207" s="123">
        <v>0.0018569196472398384</v>
      </c>
      <c r="E207" s="123">
        <v>2.95580797024006</v>
      </c>
      <c r="F207" s="84" t="s">
        <v>4609</v>
      </c>
      <c r="G207" s="84" t="b">
        <v>0</v>
      </c>
      <c r="H207" s="84" t="b">
        <v>0</v>
      </c>
      <c r="I207" s="84" t="b">
        <v>0</v>
      </c>
      <c r="J207" s="84" t="b">
        <v>0</v>
      </c>
      <c r="K207" s="84" t="b">
        <v>0</v>
      </c>
      <c r="L207" s="84" t="b">
        <v>0</v>
      </c>
    </row>
    <row r="208" spans="1:12" ht="15">
      <c r="A208" s="84" t="s">
        <v>4275</v>
      </c>
      <c r="B208" s="84" t="s">
        <v>4276</v>
      </c>
      <c r="C208" s="84">
        <v>4</v>
      </c>
      <c r="D208" s="123">
        <v>0.0018569196472398384</v>
      </c>
      <c r="E208" s="123">
        <v>2.95580797024006</v>
      </c>
      <c r="F208" s="84" t="s">
        <v>4609</v>
      </c>
      <c r="G208" s="84" t="b">
        <v>0</v>
      </c>
      <c r="H208" s="84" t="b">
        <v>0</v>
      </c>
      <c r="I208" s="84" t="b">
        <v>0</v>
      </c>
      <c r="J208" s="84" t="b">
        <v>0</v>
      </c>
      <c r="K208" s="84" t="b">
        <v>0</v>
      </c>
      <c r="L208" s="84" t="b">
        <v>0</v>
      </c>
    </row>
    <row r="209" spans="1:12" ht="15">
      <c r="A209" s="84" t="s">
        <v>4276</v>
      </c>
      <c r="B209" s="84" t="s">
        <v>4277</v>
      </c>
      <c r="C209" s="84">
        <v>4</v>
      </c>
      <c r="D209" s="123">
        <v>0.0018569196472398384</v>
      </c>
      <c r="E209" s="123">
        <v>2.95580797024006</v>
      </c>
      <c r="F209" s="84" t="s">
        <v>4609</v>
      </c>
      <c r="G209" s="84" t="b">
        <v>0</v>
      </c>
      <c r="H209" s="84" t="b">
        <v>0</v>
      </c>
      <c r="I209" s="84" t="b">
        <v>0</v>
      </c>
      <c r="J209" s="84" t="b">
        <v>0</v>
      </c>
      <c r="K209" s="84" t="b">
        <v>0</v>
      </c>
      <c r="L209" s="84" t="b">
        <v>0</v>
      </c>
    </row>
    <row r="210" spans="1:12" ht="15">
      <c r="A210" s="84" t="s">
        <v>4277</v>
      </c>
      <c r="B210" s="84" t="s">
        <v>4278</v>
      </c>
      <c r="C210" s="84">
        <v>4</v>
      </c>
      <c r="D210" s="123">
        <v>0.0018569196472398384</v>
      </c>
      <c r="E210" s="123">
        <v>2.95580797024006</v>
      </c>
      <c r="F210" s="84" t="s">
        <v>4609</v>
      </c>
      <c r="G210" s="84" t="b">
        <v>0</v>
      </c>
      <c r="H210" s="84" t="b">
        <v>0</v>
      </c>
      <c r="I210" s="84" t="b">
        <v>0</v>
      </c>
      <c r="J210" s="84" t="b">
        <v>0</v>
      </c>
      <c r="K210" s="84" t="b">
        <v>0</v>
      </c>
      <c r="L210" s="84" t="b">
        <v>0</v>
      </c>
    </row>
    <row r="211" spans="1:12" ht="15">
      <c r="A211" s="84" t="s">
        <v>4278</v>
      </c>
      <c r="B211" s="84" t="s">
        <v>4279</v>
      </c>
      <c r="C211" s="84">
        <v>4</v>
      </c>
      <c r="D211" s="123">
        <v>0.0018569196472398384</v>
      </c>
      <c r="E211" s="123">
        <v>2.95580797024006</v>
      </c>
      <c r="F211" s="84" t="s">
        <v>4609</v>
      </c>
      <c r="G211" s="84" t="b">
        <v>0</v>
      </c>
      <c r="H211" s="84" t="b">
        <v>0</v>
      </c>
      <c r="I211" s="84" t="b">
        <v>0</v>
      </c>
      <c r="J211" s="84" t="b">
        <v>0</v>
      </c>
      <c r="K211" s="84" t="b">
        <v>0</v>
      </c>
      <c r="L211" s="84" t="b">
        <v>0</v>
      </c>
    </row>
    <row r="212" spans="1:12" ht="15">
      <c r="A212" s="84" t="s">
        <v>4132</v>
      </c>
      <c r="B212" s="84" t="s">
        <v>738</v>
      </c>
      <c r="C212" s="84">
        <v>4</v>
      </c>
      <c r="D212" s="123">
        <v>0.0018569196472398384</v>
      </c>
      <c r="E212" s="123">
        <v>1.0153537452863683</v>
      </c>
      <c r="F212" s="84" t="s">
        <v>4609</v>
      </c>
      <c r="G212" s="84" t="b">
        <v>0</v>
      </c>
      <c r="H212" s="84" t="b">
        <v>0</v>
      </c>
      <c r="I212" s="84" t="b">
        <v>0</v>
      </c>
      <c r="J212" s="84" t="b">
        <v>0</v>
      </c>
      <c r="K212" s="84" t="b">
        <v>0</v>
      </c>
      <c r="L212" s="84" t="b">
        <v>0</v>
      </c>
    </row>
    <row r="213" spans="1:12" ht="15">
      <c r="A213" s="84" t="s">
        <v>804</v>
      </c>
      <c r="B213" s="84" t="s">
        <v>4281</v>
      </c>
      <c r="C213" s="84">
        <v>3</v>
      </c>
      <c r="D213" s="123">
        <v>0.0014897672308520232</v>
      </c>
      <c r="E213" s="123">
        <v>3.08074670684836</v>
      </c>
      <c r="F213" s="84" t="s">
        <v>4609</v>
      </c>
      <c r="G213" s="84" t="b">
        <v>0</v>
      </c>
      <c r="H213" s="84" t="b">
        <v>0</v>
      </c>
      <c r="I213" s="84" t="b">
        <v>0</v>
      </c>
      <c r="J213" s="84" t="b">
        <v>0</v>
      </c>
      <c r="K213" s="84" t="b">
        <v>0</v>
      </c>
      <c r="L213" s="84" t="b">
        <v>0</v>
      </c>
    </row>
    <row r="214" spans="1:12" ht="15">
      <c r="A214" s="84" t="s">
        <v>4104</v>
      </c>
      <c r="B214" s="84" t="s">
        <v>4144</v>
      </c>
      <c r="C214" s="84">
        <v>3</v>
      </c>
      <c r="D214" s="123">
        <v>0.0014897672308520232</v>
      </c>
      <c r="E214" s="123">
        <v>1.6335886755061406</v>
      </c>
      <c r="F214" s="84" t="s">
        <v>4609</v>
      </c>
      <c r="G214" s="84" t="b">
        <v>0</v>
      </c>
      <c r="H214" s="84" t="b">
        <v>0</v>
      </c>
      <c r="I214" s="84" t="b">
        <v>0</v>
      </c>
      <c r="J214" s="84" t="b">
        <v>0</v>
      </c>
      <c r="K214" s="84" t="b">
        <v>0</v>
      </c>
      <c r="L214" s="84" t="b">
        <v>0</v>
      </c>
    </row>
    <row r="215" spans="1:12" ht="15">
      <c r="A215" s="84" t="s">
        <v>3476</v>
      </c>
      <c r="B215" s="84" t="s">
        <v>4285</v>
      </c>
      <c r="C215" s="84">
        <v>3</v>
      </c>
      <c r="D215" s="123">
        <v>0.0014897672308520232</v>
      </c>
      <c r="E215" s="123">
        <v>2.516475276409797</v>
      </c>
      <c r="F215" s="84" t="s">
        <v>4609</v>
      </c>
      <c r="G215" s="84" t="b">
        <v>0</v>
      </c>
      <c r="H215" s="84" t="b">
        <v>0</v>
      </c>
      <c r="I215" s="84" t="b">
        <v>0</v>
      </c>
      <c r="J215" s="84" t="b">
        <v>0</v>
      </c>
      <c r="K215" s="84" t="b">
        <v>0</v>
      </c>
      <c r="L215" s="84" t="b">
        <v>0</v>
      </c>
    </row>
    <row r="216" spans="1:12" ht="15">
      <c r="A216" s="84" t="s">
        <v>348</v>
      </c>
      <c r="B216" s="84" t="s">
        <v>3526</v>
      </c>
      <c r="C216" s="84">
        <v>3</v>
      </c>
      <c r="D216" s="123">
        <v>0.0014897672308520232</v>
      </c>
      <c r="E216" s="123">
        <v>0.9353085751784346</v>
      </c>
      <c r="F216" s="84" t="s">
        <v>4609</v>
      </c>
      <c r="G216" s="84" t="b">
        <v>0</v>
      </c>
      <c r="H216" s="84" t="b">
        <v>0</v>
      </c>
      <c r="I216" s="84" t="b">
        <v>0</v>
      </c>
      <c r="J216" s="84" t="b">
        <v>0</v>
      </c>
      <c r="K216" s="84" t="b">
        <v>0</v>
      </c>
      <c r="L216" s="84" t="b">
        <v>0</v>
      </c>
    </row>
    <row r="217" spans="1:12" ht="15">
      <c r="A217" s="84" t="s">
        <v>3461</v>
      </c>
      <c r="B217" s="84" t="s">
        <v>4287</v>
      </c>
      <c r="C217" s="84">
        <v>3</v>
      </c>
      <c r="D217" s="123">
        <v>0.0014897672308520232</v>
      </c>
      <c r="E217" s="123">
        <v>2.8588979572320032</v>
      </c>
      <c r="F217" s="84" t="s">
        <v>4609</v>
      </c>
      <c r="G217" s="84" t="b">
        <v>0</v>
      </c>
      <c r="H217" s="84" t="b">
        <v>0</v>
      </c>
      <c r="I217" s="84" t="b">
        <v>0</v>
      </c>
      <c r="J217" s="84" t="b">
        <v>0</v>
      </c>
      <c r="K217" s="84" t="b">
        <v>0</v>
      </c>
      <c r="L217" s="84" t="b">
        <v>0</v>
      </c>
    </row>
    <row r="218" spans="1:12" ht="15">
      <c r="A218" s="84" t="s">
        <v>4216</v>
      </c>
      <c r="B218" s="84" t="s">
        <v>3479</v>
      </c>
      <c r="C218" s="84">
        <v>3</v>
      </c>
      <c r="D218" s="123">
        <v>0.0014897672308520232</v>
      </c>
      <c r="E218" s="123">
        <v>2.7339592206237033</v>
      </c>
      <c r="F218" s="84" t="s">
        <v>4609</v>
      </c>
      <c r="G218" s="84" t="b">
        <v>0</v>
      </c>
      <c r="H218" s="84" t="b">
        <v>0</v>
      </c>
      <c r="I218" s="84" t="b">
        <v>0</v>
      </c>
      <c r="J218" s="84" t="b">
        <v>0</v>
      </c>
      <c r="K218" s="84" t="b">
        <v>0</v>
      </c>
      <c r="L218" s="84" t="b">
        <v>0</v>
      </c>
    </row>
    <row r="219" spans="1:12" ht="15">
      <c r="A219" s="84" t="s">
        <v>3479</v>
      </c>
      <c r="B219" s="84" t="s">
        <v>438</v>
      </c>
      <c r="C219" s="84">
        <v>3</v>
      </c>
      <c r="D219" s="123">
        <v>0.0014897672308520232</v>
      </c>
      <c r="E219" s="123">
        <v>1.6547779745760787</v>
      </c>
      <c r="F219" s="84" t="s">
        <v>4609</v>
      </c>
      <c r="G219" s="84" t="b">
        <v>0</v>
      </c>
      <c r="H219" s="84" t="b">
        <v>0</v>
      </c>
      <c r="I219" s="84" t="b">
        <v>0</v>
      </c>
      <c r="J219" s="84" t="b">
        <v>0</v>
      </c>
      <c r="K219" s="84" t="b">
        <v>0</v>
      </c>
      <c r="L219" s="84" t="b">
        <v>0</v>
      </c>
    </row>
    <row r="220" spans="1:12" ht="15">
      <c r="A220" s="84" t="s">
        <v>438</v>
      </c>
      <c r="B220" s="84" t="s">
        <v>4172</v>
      </c>
      <c r="C220" s="84">
        <v>3</v>
      </c>
      <c r="D220" s="123">
        <v>0.0014897672308520232</v>
      </c>
      <c r="E220" s="123">
        <v>1.6458231319231522</v>
      </c>
      <c r="F220" s="84" t="s">
        <v>4609</v>
      </c>
      <c r="G220" s="84" t="b">
        <v>0</v>
      </c>
      <c r="H220" s="84" t="b">
        <v>0</v>
      </c>
      <c r="I220" s="84" t="b">
        <v>0</v>
      </c>
      <c r="J220" s="84" t="b">
        <v>0</v>
      </c>
      <c r="K220" s="84" t="b">
        <v>0</v>
      </c>
      <c r="L220" s="84" t="b">
        <v>0</v>
      </c>
    </row>
    <row r="221" spans="1:12" ht="15">
      <c r="A221" s="84" t="s">
        <v>4172</v>
      </c>
      <c r="B221" s="84" t="s">
        <v>4288</v>
      </c>
      <c r="C221" s="84">
        <v>3</v>
      </c>
      <c r="D221" s="123">
        <v>0.0014897672308520232</v>
      </c>
      <c r="E221" s="123">
        <v>2.8588979572320032</v>
      </c>
      <c r="F221" s="84" t="s">
        <v>4609</v>
      </c>
      <c r="G221" s="84" t="b">
        <v>0</v>
      </c>
      <c r="H221" s="84" t="b">
        <v>0</v>
      </c>
      <c r="I221" s="84" t="b">
        <v>0</v>
      </c>
      <c r="J221" s="84" t="b">
        <v>0</v>
      </c>
      <c r="K221" s="84" t="b">
        <v>0</v>
      </c>
      <c r="L221" s="84" t="b">
        <v>0</v>
      </c>
    </row>
    <row r="222" spans="1:12" ht="15">
      <c r="A222" s="84" t="s">
        <v>4288</v>
      </c>
      <c r="B222" s="84" t="s">
        <v>3478</v>
      </c>
      <c r="C222" s="84">
        <v>3</v>
      </c>
      <c r="D222" s="123">
        <v>0.0014897672308520232</v>
      </c>
      <c r="E222" s="123">
        <v>2.8588979572320032</v>
      </c>
      <c r="F222" s="84" t="s">
        <v>4609</v>
      </c>
      <c r="G222" s="84" t="b">
        <v>0</v>
      </c>
      <c r="H222" s="84" t="b">
        <v>0</v>
      </c>
      <c r="I222" s="84" t="b">
        <v>0</v>
      </c>
      <c r="J222" s="84" t="b">
        <v>0</v>
      </c>
      <c r="K222" s="84" t="b">
        <v>0</v>
      </c>
      <c r="L222" s="84" t="b">
        <v>0</v>
      </c>
    </row>
    <row r="223" spans="1:12" ht="15">
      <c r="A223" s="84" t="s">
        <v>3478</v>
      </c>
      <c r="B223" s="84" t="s">
        <v>738</v>
      </c>
      <c r="C223" s="84">
        <v>3</v>
      </c>
      <c r="D223" s="123">
        <v>0.0014897672308520232</v>
      </c>
      <c r="E223" s="123">
        <v>1.1456875137813745</v>
      </c>
      <c r="F223" s="84" t="s">
        <v>4609</v>
      </c>
      <c r="G223" s="84" t="b">
        <v>0</v>
      </c>
      <c r="H223" s="84" t="b">
        <v>0</v>
      </c>
      <c r="I223" s="84" t="b">
        <v>0</v>
      </c>
      <c r="J223" s="84" t="b">
        <v>0</v>
      </c>
      <c r="K223" s="84" t="b">
        <v>0</v>
      </c>
      <c r="L223" s="84" t="b">
        <v>0</v>
      </c>
    </row>
    <row r="224" spans="1:12" ht="15">
      <c r="A224" s="84" t="s">
        <v>738</v>
      </c>
      <c r="B224" s="84" t="s">
        <v>365</v>
      </c>
      <c r="C224" s="84">
        <v>3</v>
      </c>
      <c r="D224" s="123">
        <v>0.0014897672308520232</v>
      </c>
      <c r="E224" s="123">
        <v>1.5125449827813648</v>
      </c>
      <c r="F224" s="84" t="s">
        <v>4609</v>
      </c>
      <c r="G224" s="84" t="b">
        <v>0</v>
      </c>
      <c r="H224" s="84" t="b">
        <v>0</v>
      </c>
      <c r="I224" s="84" t="b">
        <v>0</v>
      </c>
      <c r="J224" s="84" t="b">
        <v>0</v>
      </c>
      <c r="K224" s="84" t="b">
        <v>0</v>
      </c>
      <c r="L224" s="84" t="b">
        <v>0</v>
      </c>
    </row>
    <row r="225" spans="1:12" ht="15">
      <c r="A225" s="84" t="s">
        <v>365</v>
      </c>
      <c r="B225" s="84" t="s">
        <v>398</v>
      </c>
      <c r="C225" s="84">
        <v>3</v>
      </c>
      <c r="D225" s="123">
        <v>0.0014897672308520232</v>
      </c>
      <c r="E225" s="123">
        <v>2.4329292249597225</v>
      </c>
      <c r="F225" s="84" t="s">
        <v>4609</v>
      </c>
      <c r="G225" s="84" t="b">
        <v>0</v>
      </c>
      <c r="H225" s="84" t="b">
        <v>0</v>
      </c>
      <c r="I225" s="84" t="b">
        <v>0</v>
      </c>
      <c r="J225" s="84" t="b">
        <v>0</v>
      </c>
      <c r="K225" s="84" t="b">
        <v>0</v>
      </c>
      <c r="L225" s="84" t="b">
        <v>0</v>
      </c>
    </row>
    <row r="226" spans="1:12" ht="15">
      <c r="A226" s="84" t="s">
        <v>4289</v>
      </c>
      <c r="B226" s="84" t="s">
        <v>3466</v>
      </c>
      <c r="C226" s="84">
        <v>3</v>
      </c>
      <c r="D226" s="123">
        <v>0.0014897672308520232</v>
      </c>
      <c r="E226" s="123">
        <v>2.557867961568022</v>
      </c>
      <c r="F226" s="84" t="s">
        <v>4609</v>
      </c>
      <c r="G226" s="84" t="b">
        <v>0</v>
      </c>
      <c r="H226" s="84" t="b">
        <v>1</v>
      </c>
      <c r="I226" s="84" t="b">
        <v>0</v>
      </c>
      <c r="J226" s="84" t="b">
        <v>0</v>
      </c>
      <c r="K226" s="84" t="b">
        <v>0</v>
      </c>
      <c r="L226" s="84" t="b">
        <v>0</v>
      </c>
    </row>
    <row r="227" spans="1:12" ht="15">
      <c r="A227" s="84" t="s">
        <v>4173</v>
      </c>
      <c r="B227" s="84" t="s">
        <v>4217</v>
      </c>
      <c r="C227" s="84">
        <v>3</v>
      </c>
      <c r="D227" s="123">
        <v>0.0014897672308520232</v>
      </c>
      <c r="E227" s="123">
        <v>2.7339592206237033</v>
      </c>
      <c r="F227" s="84" t="s">
        <v>4609</v>
      </c>
      <c r="G227" s="84" t="b">
        <v>0</v>
      </c>
      <c r="H227" s="84" t="b">
        <v>0</v>
      </c>
      <c r="I227" s="84" t="b">
        <v>0</v>
      </c>
      <c r="J227" s="84" t="b">
        <v>0</v>
      </c>
      <c r="K227" s="84" t="b">
        <v>0</v>
      </c>
      <c r="L227" s="84" t="b">
        <v>0</v>
      </c>
    </row>
    <row r="228" spans="1:12" ht="15">
      <c r="A228" s="84" t="s">
        <v>4217</v>
      </c>
      <c r="B228" s="84" t="s">
        <v>4290</v>
      </c>
      <c r="C228" s="84">
        <v>3</v>
      </c>
      <c r="D228" s="123">
        <v>0.0014897672308520232</v>
      </c>
      <c r="E228" s="123">
        <v>2.95580797024006</v>
      </c>
      <c r="F228" s="84" t="s">
        <v>4609</v>
      </c>
      <c r="G228" s="84" t="b">
        <v>0</v>
      </c>
      <c r="H228" s="84" t="b">
        <v>0</v>
      </c>
      <c r="I228" s="84" t="b">
        <v>0</v>
      </c>
      <c r="J228" s="84" t="b">
        <v>0</v>
      </c>
      <c r="K228" s="84" t="b">
        <v>0</v>
      </c>
      <c r="L228" s="84" t="b">
        <v>0</v>
      </c>
    </row>
    <row r="229" spans="1:12" ht="15">
      <c r="A229" s="84" t="s">
        <v>4290</v>
      </c>
      <c r="B229" s="84" t="s">
        <v>4125</v>
      </c>
      <c r="C229" s="84">
        <v>3</v>
      </c>
      <c r="D229" s="123">
        <v>0.0014897672308520232</v>
      </c>
      <c r="E229" s="123">
        <v>2.557867961568022</v>
      </c>
      <c r="F229" s="84" t="s">
        <v>4609</v>
      </c>
      <c r="G229" s="84" t="b">
        <v>0</v>
      </c>
      <c r="H229" s="84" t="b">
        <v>0</v>
      </c>
      <c r="I229" s="84" t="b">
        <v>0</v>
      </c>
      <c r="J229" s="84" t="b">
        <v>0</v>
      </c>
      <c r="K229" s="84" t="b">
        <v>0</v>
      </c>
      <c r="L229" s="84" t="b">
        <v>0</v>
      </c>
    </row>
    <row r="230" spans="1:12" ht="15">
      <c r="A230" s="84" t="s">
        <v>4125</v>
      </c>
      <c r="B230" s="84" t="s">
        <v>4218</v>
      </c>
      <c r="C230" s="84">
        <v>3</v>
      </c>
      <c r="D230" s="123">
        <v>0.0014897672308520232</v>
      </c>
      <c r="E230" s="123">
        <v>2.4329292249597225</v>
      </c>
      <c r="F230" s="84" t="s">
        <v>4609</v>
      </c>
      <c r="G230" s="84" t="b">
        <v>0</v>
      </c>
      <c r="H230" s="84" t="b">
        <v>0</v>
      </c>
      <c r="I230" s="84" t="b">
        <v>0</v>
      </c>
      <c r="J230" s="84" t="b">
        <v>0</v>
      </c>
      <c r="K230" s="84" t="b">
        <v>1</v>
      </c>
      <c r="L230" s="84" t="b">
        <v>0</v>
      </c>
    </row>
    <row r="231" spans="1:12" ht="15">
      <c r="A231" s="84" t="s">
        <v>4218</v>
      </c>
      <c r="B231" s="84" t="s">
        <v>4128</v>
      </c>
      <c r="C231" s="84">
        <v>3</v>
      </c>
      <c r="D231" s="123">
        <v>0.0014897672308520232</v>
      </c>
      <c r="E231" s="123">
        <v>2.4786867155203973</v>
      </c>
      <c r="F231" s="84" t="s">
        <v>4609</v>
      </c>
      <c r="G231" s="84" t="b">
        <v>0</v>
      </c>
      <c r="H231" s="84" t="b">
        <v>1</v>
      </c>
      <c r="I231" s="84" t="b">
        <v>0</v>
      </c>
      <c r="J231" s="84" t="b">
        <v>0</v>
      </c>
      <c r="K231" s="84" t="b">
        <v>0</v>
      </c>
      <c r="L231" s="84" t="b">
        <v>0</v>
      </c>
    </row>
    <row r="232" spans="1:12" ht="15">
      <c r="A232" s="84" t="s">
        <v>4128</v>
      </c>
      <c r="B232" s="84" t="s">
        <v>4291</v>
      </c>
      <c r="C232" s="84">
        <v>3</v>
      </c>
      <c r="D232" s="123">
        <v>0.0014897672308520232</v>
      </c>
      <c r="E232" s="123">
        <v>2.6036254521286972</v>
      </c>
      <c r="F232" s="84" t="s">
        <v>4609</v>
      </c>
      <c r="G232" s="84" t="b">
        <v>0</v>
      </c>
      <c r="H232" s="84" t="b">
        <v>0</v>
      </c>
      <c r="I232" s="84" t="b">
        <v>0</v>
      </c>
      <c r="J232" s="84" t="b">
        <v>0</v>
      </c>
      <c r="K232" s="84" t="b">
        <v>0</v>
      </c>
      <c r="L232" s="84" t="b">
        <v>0</v>
      </c>
    </row>
    <row r="233" spans="1:12" ht="15">
      <c r="A233" s="84" t="s">
        <v>4291</v>
      </c>
      <c r="B233" s="84" t="s">
        <v>4292</v>
      </c>
      <c r="C233" s="84">
        <v>3</v>
      </c>
      <c r="D233" s="123">
        <v>0.0014897672308520232</v>
      </c>
      <c r="E233" s="123">
        <v>3.08074670684836</v>
      </c>
      <c r="F233" s="84" t="s">
        <v>4609</v>
      </c>
      <c r="G233" s="84" t="b">
        <v>0</v>
      </c>
      <c r="H233" s="84" t="b">
        <v>0</v>
      </c>
      <c r="I233" s="84" t="b">
        <v>0</v>
      </c>
      <c r="J233" s="84" t="b">
        <v>0</v>
      </c>
      <c r="K233" s="84" t="b">
        <v>0</v>
      </c>
      <c r="L233" s="84" t="b">
        <v>0</v>
      </c>
    </row>
    <row r="234" spans="1:12" ht="15">
      <c r="A234" s="84" t="s">
        <v>4292</v>
      </c>
      <c r="B234" s="84" t="s">
        <v>4293</v>
      </c>
      <c r="C234" s="84">
        <v>3</v>
      </c>
      <c r="D234" s="123">
        <v>0.0014897672308520232</v>
      </c>
      <c r="E234" s="123">
        <v>3.08074670684836</v>
      </c>
      <c r="F234" s="84" t="s">
        <v>4609</v>
      </c>
      <c r="G234" s="84" t="b">
        <v>0</v>
      </c>
      <c r="H234" s="84" t="b">
        <v>0</v>
      </c>
      <c r="I234" s="84" t="b">
        <v>0</v>
      </c>
      <c r="J234" s="84" t="b">
        <v>0</v>
      </c>
      <c r="K234" s="84" t="b">
        <v>0</v>
      </c>
      <c r="L234" s="84" t="b">
        <v>0</v>
      </c>
    </row>
    <row r="235" spans="1:12" ht="15">
      <c r="A235" s="84" t="s">
        <v>4174</v>
      </c>
      <c r="B235" s="84" t="s">
        <v>4294</v>
      </c>
      <c r="C235" s="84">
        <v>3</v>
      </c>
      <c r="D235" s="123">
        <v>0.0014897672308520232</v>
      </c>
      <c r="E235" s="123">
        <v>2.8588979572320032</v>
      </c>
      <c r="F235" s="84" t="s">
        <v>4609</v>
      </c>
      <c r="G235" s="84" t="b">
        <v>0</v>
      </c>
      <c r="H235" s="84" t="b">
        <v>0</v>
      </c>
      <c r="I235" s="84" t="b">
        <v>0</v>
      </c>
      <c r="J235" s="84" t="b">
        <v>0</v>
      </c>
      <c r="K235" s="84" t="b">
        <v>0</v>
      </c>
      <c r="L235" s="84" t="b">
        <v>0</v>
      </c>
    </row>
    <row r="236" spans="1:12" ht="15">
      <c r="A236" s="84" t="s">
        <v>4294</v>
      </c>
      <c r="B236" s="84" t="s">
        <v>4295</v>
      </c>
      <c r="C236" s="84">
        <v>3</v>
      </c>
      <c r="D236" s="123">
        <v>0.0014897672308520232</v>
      </c>
      <c r="E236" s="123">
        <v>3.08074670684836</v>
      </c>
      <c r="F236" s="84" t="s">
        <v>4609</v>
      </c>
      <c r="G236" s="84" t="b">
        <v>0</v>
      </c>
      <c r="H236" s="84" t="b">
        <v>0</v>
      </c>
      <c r="I236" s="84" t="b">
        <v>0</v>
      </c>
      <c r="J236" s="84" t="b">
        <v>0</v>
      </c>
      <c r="K236" s="84" t="b">
        <v>0</v>
      </c>
      <c r="L236" s="84" t="b">
        <v>0</v>
      </c>
    </row>
    <row r="237" spans="1:12" ht="15">
      <c r="A237" s="84" t="s">
        <v>4295</v>
      </c>
      <c r="B237" s="84" t="s">
        <v>4296</v>
      </c>
      <c r="C237" s="84">
        <v>3</v>
      </c>
      <c r="D237" s="123">
        <v>0.0014897672308520232</v>
      </c>
      <c r="E237" s="123">
        <v>3.08074670684836</v>
      </c>
      <c r="F237" s="84" t="s">
        <v>4609</v>
      </c>
      <c r="G237" s="84" t="b">
        <v>0</v>
      </c>
      <c r="H237" s="84" t="b">
        <v>0</v>
      </c>
      <c r="I237" s="84" t="b">
        <v>0</v>
      </c>
      <c r="J237" s="84" t="b">
        <v>0</v>
      </c>
      <c r="K237" s="84" t="b">
        <v>0</v>
      </c>
      <c r="L237" s="84" t="b">
        <v>0</v>
      </c>
    </row>
    <row r="238" spans="1:12" ht="15">
      <c r="A238" s="84" t="s">
        <v>4296</v>
      </c>
      <c r="B238" s="84" t="s">
        <v>4297</v>
      </c>
      <c r="C238" s="84">
        <v>3</v>
      </c>
      <c r="D238" s="123">
        <v>0.0014897672308520232</v>
      </c>
      <c r="E238" s="123">
        <v>3.08074670684836</v>
      </c>
      <c r="F238" s="84" t="s">
        <v>4609</v>
      </c>
      <c r="G238" s="84" t="b">
        <v>0</v>
      </c>
      <c r="H238" s="84" t="b">
        <v>0</v>
      </c>
      <c r="I238" s="84" t="b">
        <v>0</v>
      </c>
      <c r="J238" s="84" t="b">
        <v>0</v>
      </c>
      <c r="K238" s="84" t="b">
        <v>0</v>
      </c>
      <c r="L238" s="84" t="b">
        <v>0</v>
      </c>
    </row>
    <row r="239" spans="1:12" ht="15">
      <c r="A239" s="84" t="s">
        <v>4297</v>
      </c>
      <c r="B239" s="84" t="s">
        <v>4298</v>
      </c>
      <c r="C239" s="84">
        <v>3</v>
      </c>
      <c r="D239" s="123">
        <v>0.0014897672308520232</v>
      </c>
      <c r="E239" s="123">
        <v>3.08074670684836</v>
      </c>
      <c r="F239" s="84" t="s">
        <v>4609</v>
      </c>
      <c r="G239" s="84" t="b">
        <v>0</v>
      </c>
      <c r="H239" s="84" t="b">
        <v>0</v>
      </c>
      <c r="I239" s="84" t="b">
        <v>0</v>
      </c>
      <c r="J239" s="84" t="b">
        <v>0</v>
      </c>
      <c r="K239" s="84" t="b">
        <v>0</v>
      </c>
      <c r="L239" s="84" t="b">
        <v>0</v>
      </c>
    </row>
    <row r="240" spans="1:12" ht="15">
      <c r="A240" s="84" t="s">
        <v>4298</v>
      </c>
      <c r="B240" s="84" t="s">
        <v>4299</v>
      </c>
      <c r="C240" s="84">
        <v>3</v>
      </c>
      <c r="D240" s="123">
        <v>0.0014897672308520232</v>
      </c>
      <c r="E240" s="123">
        <v>3.08074670684836</v>
      </c>
      <c r="F240" s="84" t="s">
        <v>4609</v>
      </c>
      <c r="G240" s="84" t="b">
        <v>0</v>
      </c>
      <c r="H240" s="84" t="b">
        <v>0</v>
      </c>
      <c r="I240" s="84" t="b">
        <v>0</v>
      </c>
      <c r="J240" s="84" t="b">
        <v>0</v>
      </c>
      <c r="K240" s="84" t="b">
        <v>0</v>
      </c>
      <c r="L240" s="84" t="b">
        <v>0</v>
      </c>
    </row>
    <row r="241" spans="1:12" ht="15">
      <c r="A241" s="84" t="s">
        <v>4299</v>
      </c>
      <c r="B241" s="84" t="s">
        <v>383</v>
      </c>
      <c r="C241" s="84">
        <v>3</v>
      </c>
      <c r="D241" s="123">
        <v>0.0014897672308520232</v>
      </c>
      <c r="E241" s="123">
        <v>2.95580797024006</v>
      </c>
      <c r="F241" s="84" t="s">
        <v>4609</v>
      </c>
      <c r="G241" s="84" t="b">
        <v>0</v>
      </c>
      <c r="H241" s="84" t="b">
        <v>0</v>
      </c>
      <c r="I241" s="84" t="b">
        <v>0</v>
      </c>
      <c r="J241" s="84" t="b">
        <v>0</v>
      </c>
      <c r="K241" s="84" t="b">
        <v>0</v>
      </c>
      <c r="L241" s="84" t="b">
        <v>0</v>
      </c>
    </row>
    <row r="242" spans="1:12" ht="15">
      <c r="A242" s="84" t="s">
        <v>383</v>
      </c>
      <c r="B242" s="84" t="s">
        <v>481</v>
      </c>
      <c r="C242" s="84">
        <v>3</v>
      </c>
      <c r="D242" s="123">
        <v>0.0014897672308520232</v>
      </c>
      <c r="E242" s="123">
        <v>2.95580797024006</v>
      </c>
      <c r="F242" s="84" t="s">
        <v>4609</v>
      </c>
      <c r="G242" s="84" t="b">
        <v>0</v>
      </c>
      <c r="H242" s="84" t="b">
        <v>0</v>
      </c>
      <c r="I242" s="84" t="b">
        <v>0</v>
      </c>
      <c r="J242" s="84" t="b">
        <v>0</v>
      </c>
      <c r="K242" s="84" t="b">
        <v>0</v>
      </c>
      <c r="L242" s="84" t="b">
        <v>0</v>
      </c>
    </row>
    <row r="243" spans="1:12" ht="15">
      <c r="A243" s="84" t="s">
        <v>481</v>
      </c>
      <c r="B243" s="84" t="s">
        <v>4300</v>
      </c>
      <c r="C243" s="84">
        <v>3</v>
      </c>
      <c r="D243" s="123">
        <v>0.0014897672308520232</v>
      </c>
      <c r="E243" s="123">
        <v>3.08074670684836</v>
      </c>
      <c r="F243" s="84" t="s">
        <v>4609</v>
      </c>
      <c r="G243" s="84" t="b">
        <v>0</v>
      </c>
      <c r="H243" s="84" t="b">
        <v>0</v>
      </c>
      <c r="I243" s="84" t="b">
        <v>0</v>
      </c>
      <c r="J243" s="84" t="b">
        <v>0</v>
      </c>
      <c r="K243" s="84" t="b">
        <v>0</v>
      </c>
      <c r="L243" s="84" t="b">
        <v>0</v>
      </c>
    </row>
    <row r="244" spans="1:12" ht="15">
      <c r="A244" s="84" t="s">
        <v>4300</v>
      </c>
      <c r="B244" s="84" t="s">
        <v>4219</v>
      </c>
      <c r="C244" s="84">
        <v>3</v>
      </c>
      <c r="D244" s="123">
        <v>0.0014897672308520232</v>
      </c>
      <c r="E244" s="123">
        <v>2.95580797024006</v>
      </c>
      <c r="F244" s="84" t="s">
        <v>4609</v>
      </c>
      <c r="G244" s="84" t="b">
        <v>0</v>
      </c>
      <c r="H244" s="84" t="b">
        <v>0</v>
      </c>
      <c r="I244" s="84" t="b">
        <v>0</v>
      </c>
      <c r="J244" s="84" t="b">
        <v>0</v>
      </c>
      <c r="K244" s="84" t="b">
        <v>0</v>
      </c>
      <c r="L244" s="84" t="b">
        <v>0</v>
      </c>
    </row>
    <row r="245" spans="1:12" ht="15">
      <c r="A245" s="84" t="s">
        <v>3471</v>
      </c>
      <c r="B245" s="84" t="s">
        <v>4303</v>
      </c>
      <c r="C245" s="84">
        <v>3</v>
      </c>
      <c r="D245" s="123">
        <v>0.0014897672308520232</v>
      </c>
      <c r="E245" s="123">
        <v>2.7127699215537655</v>
      </c>
      <c r="F245" s="84" t="s">
        <v>4609</v>
      </c>
      <c r="G245" s="84" t="b">
        <v>1</v>
      </c>
      <c r="H245" s="84" t="b">
        <v>0</v>
      </c>
      <c r="I245" s="84" t="b">
        <v>0</v>
      </c>
      <c r="J245" s="84" t="b">
        <v>1</v>
      </c>
      <c r="K245" s="84" t="b">
        <v>0</v>
      </c>
      <c r="L245" s="84" t="b">
        <v>0</v>
      </c>
    </row>
    <row r="246" spans="1:12" ht="15">
      <c r="A246" s="84" t="s">
        <v>4303</v>
      </c>
      <c r="B246" s="84" t="s">
        <v>4304</v>
      </c>
      <c r="C246" s="84">
        <v>3</v>
      </c>
      <c r="D246" s="123">
        <v>0.0014897672308520232</v>
      </c>
      <c r="E246" s="123">
        <v>3.08074670684836</v>
      </c>
      <c r="F246" s="84" t="s">
        <v>4609</v>
      </c>
      <c r="G246" s="84" t="b">
        <v>1</v>
      </c>
      <c r="H246" s="84" t="b">
        <v>0</v>
      </c>
      <c r="I246" s="84" t="b">
        <v>0</v>
      </c>
      <c r="J246" s="84" t="b">
        <v>0</v>
      </c>
      <c r="K246" s="84" t="b">
        <v>0</v>
      </c>
      <c r="L246" s="84" t="b">
        <v>0</v>
      </c>
    </row>
    <row r="247" spans="1:12" ht="15">
      <c r="A247" s="84" t="s">
        <v>4304</v>
      </c>
      <c r="B247" s="84" t="s">
        <v>4305</v>
      </c>
      <c r="C247" s="84">
        <v>3</v>
      </c>
      <c r="D247" s="123">
        <v>0.0014897672308520232</v>
      </c>
      <c r="E247" s="123">
        <v>3.08074670684836</v>
      </c>
      <c r="F247" s="84" t="s">
        <v>4609</v>
      </c>
      <c r="G247" s="84" t="b">
        <v>0</v>
      </c>
      <c r="H247" s="84" t="b">
        <v>0</v>
      </c>
      <c r="I247" s="84" t="b">
        <v>0</v>
      </c>
      <c r="J247" s="84" t="b">
        <v>0</v>
      </c>
      <c r="K247" s="84" t="b">
        <v>1</v>
      </c>
      <c r="L247" s="84" t="b">
        <v>0</v>
      </c>
    </row>
    <row r="248" spans="1:12" ht="15">
      <c r="A248" s="84" t="s">
        <v>4305</v>
      </c>
      <c r="B248" s="84" t="s">
        <v>4306</v>
      </c>
      <c r="C248" s="84">
        <v>3</v>
      </c>
      <c r="D248" s="123">
        <v>0.0014897672308520232</v>
      </c>
      <c r="E248" s="123">
        <v>3.08074670684836</v>
      </c>
      <c r="F248" s="84" t="s">
        <v>4609</v>
      </c>
      <c r="G248" s="84" t="b">
        <v>0</v>
      </c>
      <c r="H248" s="84" t="b">
        <v>1</v>
      </c>
      <c r="I248" s="84" t="b">
        <v>0</v>
      </c>
      <c r="J248" s="84" t="b">
        <v>1</v>
      </c>
      <c r="K248" s="84" t="b">
        <v>0</v>
      </c>
      <c r="L248" s="84" t="b">
        <v>0</v>
      </c>
    </row>
    <row r="249" spans="1:12" ht="15">
      <c r="A249" s="84" t="s">
        <v>4306</v>
      </c>
      <c r="B249" s="84" t="s">
        <v>3544</v>
      </c>
      <c r="C249" s="84">
        <v>3</v>
      </c>
      <c r="D249" s="123">
        <v>0.0014897672308520232</v>
      </c>
      <c r="E249" s="123">
        <v>2.381776702512341</v>
      </c>
      <c r="F249" s="84" t="s">
        <v>4609</v>
      </c>
      <c r="G249" s="84" t="b">
        <v>1</v>
      </c>
      <c r="H249" s="84" t="b">
        <v>0</v>
      </c>
      <c r="I249" s="84" t="b">
        <v>0</v>
      </c>
      <c r="J249" s="84" t="b">
        <v>0</v>
      </c>
      <c r="K249" s="84" t="b">
        <v>0</v>
      </c>
      <c r="L249" s="84" t="b">
        <v>0</v>
      </c>
    </row>
    <row r="250" spans="1:12" ht="15">
      <c r="A250" s="84" t="s">
        <v>738</v>
      </c>
      <c r="B250" s="84" t="s">
        <v>3545</v>
      </c>
      <c r="C250" s="84">
        <v>3</v>
      </c>
      <c r="D250" s="123">
        <v>0.0014897672308520232</v>
      </c>
      <c r="E250" s="123">
        <v>1.2906962331650085</v>
      </c>
      <c r="F250" s="84" t="s">
        <v>4609</v>
      </c>
      <c r="G250" s="84" t="b">
        <v>0</v>
      </c>
      <c r="H250" s="84" t="b">
        <v>0</v>
      </c>
      <c r="I250" s="84" t="b">
        <v>0</v>
      </c>
      <c r="J250" s="84" t="b">
        <v>1</v>
      </c>
      <c r="K250" s="84" t="b">
        <v>0</v>
      </c>
      <c r="L250" s="84" t="b">
        <v>0</v>
      </c>
    </row>
    <row r="251" spans="1:12" ht="15">
      <c r="A251" s="84" t="s">
        <v>3545</v>
      </c>
      <c r="B251" s="84" t="s">
        <v>214</v>
      </c>
      <c r="C251" s="84">
        <v>3</v>
      </c>
      <c r="D251" s="123">
        <v>0.0014897672308520232</v>
      </c>
      <c r="E251" s="123">
        <v>2.557867961568022</v>
      </c>
      <c r="F251" s="84" t="s">
        <v>4609</v>
      </c>
      <c r="G251" s="84" t="b">
        <v>1</v>
      </c>
      <c r="H251" s="84" t="b">
        <v>0</v>
      </c>
      <c r="I251" s="84" t="b">
        <v>0</v>
      </c>
      <c r="J251" s="84" t="b">
        <v>0</v>
      </c>
      <c r="K251" s="84" t="b">
        <v>0</v>
      </c>
      <c r="L251" s="84" t="b">
        <v>0</v>
      </c>
    </row>
    <row r="252" spans="1:12" ht="15">
      <c r="A252" s="84" t="s">
        <v>4175</v>
      </c>
      <c r="B252" s="84" t="s">
        <v>4176</v>
      </c>
      <c r="C252" s="84">
        <v>3</v>
      </c>
      <c r="D252" s="123">
        <v>0.0016265902759613326</v>
      </c>
      <c r="E252" s="123">
        <v>2.7339592206237033</v>
      </c>
      <c r="F252" s="84" t="s">
        <v>4609</v>
      </c>
      <c r="G252" s="84" t="b">
        <v>0</v>
      </c>
      <c r="H252" s="84" t="b">
        <v>0</v>
      </c>
      <c r="I252" s="84" t="b">
        <v>0</v>
      </c>
      <c r="J252" s="84" t="b">
        <v>0</v>
      </c>
      <c r="K252" s="84" t="b">
        <v>0</v>
      </c>
      <c r="L252" s="84" t="b">
        <v>0</v>
      </c>
    </row>
    <row r="253" spans="1:12" ht="15">
      <c r="A253" s="84" t="s">
        <v>410</v>
      </c>
      <c r="B253" s="84" t="s">
        <v>4177</v>
      </c>
      <c r="C253" s="84">
        <v>3</v>
      </c>
      <c r="D253" s="123">
        <v>0.0014897672308520232</v>
      </c>
      <c r="E253" s="123">
        <v>1.8335920919672333</v>
      </c>
      <c r="F253" s="84" t="s">
        <v>4609</v>
      </c>
      <c r="G253" s="84" t="b">
        <v>0</v>
      </c>
      <c r="H253" s="84" t="b">
        <v>0</v>
      </c>
      <c r="I253" s="84" t="b">
        <v>0</v>
      </c>
      <c r="J253" s="84" t="b">
        <v>0</v>
      </c>
      <c r="K253" s="84" t="b">
        <v>0</v>
      </c>
      <c r="L253" s="84" t="b">
        <v>0</v>
      </c>
    </row>
    <row r="254" spans="1:12" ht="15">
      <c r="A254" s="84" t="s">
        <v>3467</v>
      </c>
      <c r="B254" s="84" t="s">
        <v>4315</v>
      </c>
      <c r="C254" s="84">
        <v>3</v>
      </c>
      <c r="D254" s="123">
        <v>0.0014897672308520232</v>
      </c>
      <c r="E254" s="123">
        <v>2.6547779745760787</v>
      </c>
      <c r="F254" s="84" t="s">
        <v>4609</v>
      </c>
      <c r="G254" s="84" t="b">
        <v>0</v>
      </c>
      <c r="H254" s="84" t="b">
        <v>0</v>
      </c>
      <c r="I254" s="84" t="b">
        <v>0</v>
      </c>
      <c r="J254" s="84" t="b">
        <v>0</v>
      </c>
      <c r="K254" s="84" t="b">
        <v>0</v>
      </c>
      <c r="L254" s="84" t="b">
        <v>0</v>
      </c>
    </row>
    <row r="255" spans="1:12" ht="15">
      <c r="A255" s="84" t="s">
        <v>4315</v>
      </c>
      <c r="B255" s="84" t="s">
        <v>4316</v>
      </c>
      <c r="C255" s="84">
        <v>3</v>
      </c>
      <c r="D255" s="123">
        <v>0.0014897672308520232</v>
      </c>
      <c r="E255" s="123">
        <v>3.08074670684836</v>
      </c>
      <c r="F255" s="84" t="s">
        <v>4609</v>
      </c>
      <c r="G255" s="84" t="b">
        <v>0</v>
      </c>
      <c r="H255" s="84" t="b">
        <v>0</v>
      </c>
      <c r="I255" s="84" t="b">
        <v>0</v>
      </c>
      <c r="J255" s="84" t="b">
        <v>0</v>
      </c>
      <c r="K255" s="84" t="b">
        <v>0</v>
      </c>
      <c r="L255" s="84" t="b">
        <v>0</v>
      </c>
    </row>
    <row r="256" spans="1:12" ht="15">
      <c r="A256" s="84" t="s">
        <v>4316</v>
      </c>
      <c r="B256" s="84" t="s">
        <v>3572</v>
      </c>
      <c r="C256" s="84">
        <v>3</v>
      </c>
      <c r="D256" s="123">
        <v>0.0014897672308520232</v>
      </c>
      <c r="E256" s="123">
        <v>2.6036254521286972</v>
      </c>
      <c r="F256" s="84" t="s">
        <v>4609</v>
      </c>
      <c r="G256" s="84" t="b">
        <v>0</v>
      </c>
      <c r="H256" s="84" t="b">
        <v>0</v>
      </c>
      <c r="I256" s="84" t="b">
        <v>0</v>
      </c>
      <c r="J256" s="84" t="b">
        <v>0</v>
      </c>
      <c r="K256" s="84" t="b">
        <v>0</v>
      </c>
      <c r="L256" s="84" t="b">
        <v>0</v>
      </c>
    </row>
    <row r="257" spans="1:12" ht="15">
      <c r="A257" s="84" t="s">
        <v>3572</v>
      </c>
      <c r="B257" s="84" t="s">
        <v>4317</v>
      </c>
      <c r="C257" s="84">
        <v>3</v>
      </c>
      <c r="D257" s="123">
        <v>0.0014897672308520232</v>
      </c>
      <c r="E257" s="123">
        <v>2.6036254521286972</v>
      </c>
      <c r="F257" s="84" t="s">
        <v>4609</v>
      </c>
      <c r="G257" s="84" t="b">
        <v>0</v>
      </c>
      <c r="H257" s="84" t="b">
        <v>0</v>
      </c>
      <c r="I257" s="84" t="b">
        <v>0</v>
      </c>
      <c r="J257" s="84" t="b">
        <v>0</v>
      </c>
      <c r="K257" s="84" t="b">
        <v>0</v>
      </c>
      <c r="L257" s="84" t="b">
        <v>0</v>
      </c>
    </row>
    <row r="258" spans="1:12" ht="15">
      <c r="A258" s="84" t="s">
        <v>4317</v>
      </c>
      <c r="B258" s="84" t="s">
        <v>4318</v>
      </c>
      <c r="C258" s="84">
        <v>3</v>
      </c>
      <c r="D258" s="123">
        <v>0.0014897672308520232</v>
      </c>
      <c r="E258" s="123">
        <v>3.08074670684836</v>
      </c>
      <c r="F258" s="84" t="s">
        <v>4609</v>
      </c>
      <c r="G258" s="84" t="b">
        <v>0</v>
      </c>
      <c r="H258" s="84" t="b">
        <v>0</v>
      </c>
      <c r="I258" s="84" t="b">
        <v>0</v>
      </c>
      <c r="J258" s="84" t="b">
        <v>0</v>
      </c>
      <c r="K258" s="84" t="b">
        <v>0</v>
      </c>
      <c r="L258" s="84" t="b">
        <v>0</v>
      </c>
    </row>
    <row r="259" spans="1:12" ht="15">
      <c r="A259" s="84" t="s">
        <v>4318</v>
      </c>
      <c r="B259" s="84" t="s">
        <v>359</v>
      </c>
      <c r="C259" s="84">
        <v>3</v>
      </c>
      <c r="D259" s="123">
        <v>0.0014897672308520232</v>
      </c>
      <c r="E259" s="123">
        <v>2.6036254521286972</v>
      </c>
      <c r="F259" s="84" t="s">
        <v>4609</v>
      </c>
      <c r="G259" s="84" t="b">
        <v>0</v>
      </c>
      <c r="H259" s="84" t="b">
        <v>0</v>
      </c>
      <c r="I259" s="84" t="b">
        <v>0</v>
      </c>
      <c r="J259" s="84" t="b">
        <v>0</v>
      </c>
      <c r="K259" s="84" t="b">
        <v>0</v>
      </c>
      <c r="L259" s="84" t="b">
        <v>0</v>
      </c>
    </row>
    <row r="260" spans="1:12" ht="15">
      <c r="A260" s="84" t="s">
        <v>359</v>
      </c>
      <c r="B260" s="84" t="s">
        <v>738</v>
      </c>
      <c r="C260" s="84">
        <v>3</v>
      </c>
      <c r="D260" s="123">
        <v>0.0014897672308520232</v>
      </c>
      <c r="E260" s="123">
        <v>0.8904150086780683</v>
      </c>
      <c r="F260" s="84" t="s">
        <v>4609</v>
      </c>
      <c r="G260" s="84" t="b">
        <v>0</v>
      </c>
      <c r="H260" s="84" t="b">
        <v>0</v>
      </c>
      <c r="I260" s="84" t="b">
        <v>0</v>
      </c>
      <c r="J260" s="84" t="b">
        <v>0</v>
      </c>
      <c r="K260" s="84" t="b">
        <v>0</v>
      </c>
      <c r="L260" s="84" t="b">
        <v>0</v>
      </c>
    </row>
    <row r="261" spans="1:12" ht="15">
      <c r="A261" s="84" t="s">
        <v>4321</v>
      </c>
      <c r="B261" s="84" t="s">
        <v>4322</v>
      </c>
      <c r="C261" s="84">
        <v>3</v>
      </c>
      <c r="D261" s="123">
        <v>0.0014897672308520232</v>
      </c>
      <c r="E261" s="123">
        <v>3.08074670684836</v>
      </c>
      <c r="F261" s="84" t="s">
        <v>4609</v>
      </c>
      <c r="G261" s="84" t="b">
        <v>1</v>
      </c>
      <c r="H261" s="84" t="b">
        <v>0</v>
      </c>
      <c r="I261" s="84" t="b">
        <v>0</v>
      </c>
      <c r="J261" s="84" t="b">
        <v>1</v>
      </c>
      <c r="K261" s="84" t="b">
        <v>0</v>
      </c>
      <c r="L261" s="84" t="b">
        <v>0</v>
      </c>
    </row>
    <row r="262" spans="1:12" ht="15">
      <c r="A262" s="84" t="s">
        <v>3472</v>
      </c>
      <c r="B262" s="84" t="s">
        <v>4206</v>
      </c>
      <c r="C262" s="84">
        <v>3</v>
      </c>
      <c r="D262" s="123">
        <v>0.0014897672308520232</v>
      </c>
      <c r="E262" s="123">
        <v>2.5878311849454656</v>
      </c>
      <c r="F262" s="84" t="s">
        <v>4609</v>
      </c>
      <c r="G262" s="84" t="b">
        <v>0</v>
      </c>
      <c r="H262" s="84" t="b">
        <v>0</v>
      </c>
      <c r="I262" s="84" t="b">
        <v>0</v>
      </c>
      <c r="J262" s="84" t="b">
        <v>0</v>
      </c>
      <c r="K262" s="84" t="b">
        <v>0</v>
      </c>
      <c r="L262" s="84" t="b">
        <v>0</v>
      </c>
    </row>
    <row r="263" spans="1:12" ht="15">
      <c r="A263" s="84" t="s">
        <v>4206</v>
      </c>
      <c r="B263" s="84" t="s">
        <v>3458</v>
      </c>
      <c r="C263" s="84">
        <v>3</v>
      </c>
      <c r="D263" s="123">
        <v>0.0014897672308520232</v>
      </c>
      <c r="E263" s="123">
        <v>2.2288092423037975</v>
      </c>
      <c r="F263" s="84" t="s">
        <v>4609</v>
      </c>
      <c r="G263" s="84" t="b">
        <v>0</v>
      </c>
      <c r="H263" s="84" t="b">
        <v>0</v>
      </c>
      <c r="I263" s="84" t="b">
        <v>0</v>
      </c>
      <c r="J263" s="84" t="b">
        <v>0</v>
      </c>
      <c r="K263" s="84" t="b">
        <v>0</v>
      </c>
      <c r="L263" s="84" t="b">
        <v>0</v>
      </c>
    </row>
    <row r="264" spans="1:12" ht="15">
      <c r="A264" s="84" t="s">
        <v>3458</v>
      </c>
      <c r="B264" s="84" t="s">
        <v>4324</v>
      </c>
      <c r="C264" s="84">
        <v>3</v>
      </c>
      <c r="D264" s="123">
        <v>0.0014897672308520232</v>
      </c>
      <c r="E264" s="123">
        <v>2.3274190401897483</v>
      </c>
      <c r="F264" s="84" t="s">
        <v>4609</v>
      </c>
      <c r="G264" s="84" t="b">
        <v>0</v>
      </c>
      <c r="H264" s="84" t="b">
        <v>0</v>
      </c>
      <c r="I264" s="84" t="b">
        <v>0</v>
      </c>
      <c r="J264" s="84" t="b">
        <v>0</v>
      </c>
      <c r="K264" s="84" t="b">
        <v>0</v>
      </c>
      <c r="L264" s="84" t="b">
        <v>0</v>
      </c>
    </row>
    <row r="265" spans="1:12" ht="15">
      <c r="A265" s="84" t="s">
        <v>463</v>
      </c>
      <c r="B265" s="84" t="s">
        <v>462</v>
      </c>
      <c r="C265" s="84">
        <v>3</v>
      </c>
      <c r="D265" s="123">
        <v>0.0014897672308520232</v>
      </c>
      <c r="E265" s="123">
        <v>3.08074670684836</v>
      </c>
      <c r="F265" s="84" t="s">
        <v>4609</v>
      </c>
      <c r="G265" s="84" t="b">
        <v>0</v>
      </c>
      <c r="H265" s="84" t="b">
        <v>0</v>
      </c>
      <c r="I265" s="84" t="b">
        <v>0</v>
      </c>
      <c r="J265" s="84" t="b">
        <v>0</v>
      </c>
      <c r="K265" s="84" t="b">
        <v>0</v>
      </c>
      <c r="L265" s="84" t="b">
        <v>0</v>
      </c>
    </row>
    <row r="266" spans="1:12" ht="15">
      <c r="A266" s="84" t="s">
        <v>4325</v>
      </c>
      <c r="B266" s="84" t="s">
        <v>4326</v>
      </c>
      <c r="C266" s="84">
        <v>3</v>
      </c>
      <c r="D266" s="123">
        <v>0.0014897672308520232</v>
      </c>
      <c r="E266" s="123">
        <v>3.08074670684836</v>
      </c>
      <c r="F266" s="84" t="s">
        <v>4609</v>
      </c>
      <c r="G266" s="84" t="b">
        <v>0</v>
      </c>
      <c r="H266" s="84" t="b">
        <v>0</v>
      </c>
      <c r="I266" s="84" t="b">
        <v>0</v>
      </c>
      <c r="J266" s="84" t="b">
        <v>0</v>
      </c>
      <c r="K266" s="84" t="b">
        <v>0</v>
      </c>
      <c r="L266" s="84" t="b">
        <v>0</v>
      </c>
    </row>
    <row r="267" spans="1:12" ht="15">
      <c r="A267" s="84" t="s">
        <v>4326</v>
      </c>
      <c r="B267" s="84" t="s">
        <v>3467</v>
      </c>
      <c r="C267" s="84">
        <v>3</v>
      </c>
      <c r="D267" s="123">
        <v>0.0014897672308520232</v>
      </c>
      <c r="E267" s="123">
        <v>2.557867961568022</v>
      </c>
      <c r="F267" s="84" t="s">
        <v>4609</v>
      </c>
      <c r="G267" s="84" t="b">
        <v>0</v>
      </c>
      <c r="H267" s="84" t="b">
        <v>0</v>
      </c>
      <c r="I267" s="84" t="b">
        <v>0</v>
      </c>
      <c r="J267" s="84" t="b">
        <v>0</v>
      </c>
      <c r="K267" s="84" t="b">
        <v>0</v>
      </c>
      <c r="L267" s="84" t="b">
        <v>0</v>
      </c>
    </row>
    <row r="268" spans="1:12" ht="15">
      <c r="A268" s="84" t="s">
        <v>3467</v>
      </c>
      <c r="B268" s="84" t="s">
        <v>4160</v>
      </c>
      <c r="C268" s="84">
        <v>3</v>
      </c>
      <c r="D268" s="123">
        <v>0.0014897672308520232</v>
      </c>
      <c r="E268" s="123">
        <v>2.3537479789120974</v>
      </c>
      <c r="F268" s="84" t="s">
        <v>4609</v>
      </c>
      <c r="G268" s="84" t="b">
        <v>0</v>
      </c>
      <c r="H268" s="84" t="b">
        <v>0</v>
      </c>
      <c r="I268" s="84" t="b">
        <v>0</v>
      </c>
      <c r="J268" s="84" t="b">
        <v>0</v>
      </c>
      <c r="K268" s="84" t="b">
        <v>0</v>
      </c>
      <c r="L268" s="84" t="b">
        <v>0</v>
      </c>
    </row>
    <row r="269" spans="1:12" ht="15">
      <c r="A269" s="84" t="s">
        <v>4160</v>
      </c>
      <c r="B269" s="84" t="s">
        <v>3458</v>
      </c>
      <c r="C269" s="84">
        <v>3</v>
      </c>
      <c r="D269" s="123">
        <v>0.0014897672308520232</v>
      </c>
      <c r="E269" s="123">
        <v>2.052717983248116</v>
      </c>
      <c r="F269" s="84" t="s">
        <v>4609</v>
      </c>
      <c r="G269" s="84" t="b">
        <v>0</v>
      </c>
      <c r="H269" s="84" t="b">
        <v>0</v>
      </c>
      <c r="I269" s="84" t="b">
        <v>0</v>
      </c>
      <c r="J269" s="84" t="b">
        <v>0</v>
      </c>
      <c r="K269" s="84" t="b">
        <v>0</v>
      </c>
      <c r="L269" s="84" t="b">
        <v>0</v>
      </c>
    </row>
    <row r="270" spans="1:12" ht="15">
      <c r="A270" s="84" t="s">
        <v>3458</v>
      </c>
      <c r="B270" s="84" t="s">
        <v>4327</v>
      </c>
      <c r="C270" s="84">
        <v>3</v>
      </c>
      <c r="D270" s="123">
        <v>0.0014897672308520232</v>
      </c>
      <c r="E270" s="123">
        <v>2.3274190401897483</v>
      </c>
      <c r="F270" s="84" t="s">
        <v>4609</v>
      </c>
      <c r="G270" s="84" t="b">
        <v>0</v>
      </c>
      <c r="H270" s="84" t="b">
        <v>0</v>
      </c>
      <c r="I270" s="84" t="b">
        <v>0</v>
      </c>
      <c r="J270" s="84" t="b">
        <v>0</v>
      </c>
      <c r="K270" s="84" t="b">
        <v>0</v>
      </c>
      <c r="L270" s="84" t="b">
        <v>0</v>
      </c>
    </row>
    <row r="271" spans="1:12" ht="15">
      <c r="A271" s="84" t="s">
        <v>4327</v>
      </c>
      <c r="B271" s="84" t="s">
        <v>4328</v>
      </c>
      <c r="C271" s="84">
        <v>3</v>
      </c>
      <c r="D271" s="123">
        <v>0.0014897672308520232</v>
      </c>
      <c r="E271" s="123">
        <v>3.08074670684836</v>
      </c>
      <c r="F271" s="84" t="s">
        <v>4609</v>
      </c>
      <c r="G271" s="84" t="b">
        <v>0</v>
      </c>
      <c r="H271" s="84" t="b">
        <v>0</v>
      </c>
      <c r="I271" s="84" t="b">
        <v>0</v>
      </c>
      <c r="J271" s="84" t="b">
        <v>0</v>
      </c>
      <c r="K271" s="84" t="b">
        <v>0</v>
      </c>
      <c r="L271" s="84" t="b">
        <v>0</v>
      </c>
    </row>
    <row r="272" spans="1:12" ht="15">
      <c r="A272" s="84" t="s">
        <v>4328</v>
      </c>
      <c r="B272" s="84" t="s">
        <v>4329</v>
      </c>
      <c r="C272" s="84">
        <v>3</v>
      </c>
      <c r="D272" s="123">
        <v>0.0014897672308520232</v>
      </c>
      <c r="E272" s="123">
        <v>3.08074670684836</v>
      </c>
      <c r="F272" s="84" t="s">
        <v>4609</v>
      </c>
      <c r="G272" s="84" t="b">
        <v>0</v>
      </c>
      <c r="H272" s="84" t="b">
        <v>0</v>
      </c>
      <c r="I272" s="84" t="b">
        <v>0</v>
      </c>
      <c r="J272" s="84" t="b">
        <v>0</v>
      </c>
      <c r="K272" s="84" t="b">
        <v>0</v>
      </c>
      <c r="L272" s="84" t="b">
        <v>0</v>
      </c>
    </row>
    <row r="273" spans="1:12" ht="15">
      <c r="A273" s="84" t="s">
        <v>4329</v>
      </c>
      <c r="B273" s="84" t="s">
        <v>4330</v>
      </c>
      <c r="C273" s="84">
        <v>3</v>
      </c>
      <c r="D273" s="123">
        <v>0.0014897672308520232</v>
      </c>
      <c r="E273" s="123">
        <v>3.08074670684836</v>
      </c>
      <c r="F273" s="84" t="s">
        <v>4609</v>
      </c>
      <c r="G273" s="84" t="b">
        <v>0</v>
      </c>
      <c r="H273" s="84" t="b">
        <v>0</v>
      </c>
      <c r="I273" s="84" t="b">
        <v>0</v>
      </c>
      <c r="J273" s="84" t="b">
        <v>0</v>
      </c>
      <c r="K273" s="84" t="b">
        <v>0</v>
      </c>
      <c r="L273" s="84" t="b">
        <v>0</v>
      </c>
    </row>
    <row r="274" spans="1:12" ht="15">
      <c r="A274" s="84" t="s">
        <v>4330</v>
      </c>
      <c r="B274" s="84" t="s">
        <v>4331</v>
      </c>
      <c r="C274" s="84">
        <v>3</v>
      </c>
      <c r="D274" s="123">
        <v>0.0014897672308520232</v>
      </c>
      <c r="E274" s="123">
        <v>3.08074670684836</v>
      </c>
      <c r="F274" s="84" t="s">
        <v>4609</v>
      </c>
      <c r="G274" s="84" t="b">
        <v>0</v>
      </c>
      <c r="H274" s="84" t="b">
        <v>0</v>
      </c>
      <c r="I274" s="84" t="b">
        <v>0</v>
      </c>
      <c r="J274" s="84" t="b">
        <v>0</v>
      </c>
      <c r="K274" s="84" t="b">
        <v>0</v>
      </c>
      <c r="L274" s="84" t="b">
        <v>0</v>
      </c>
    </row>
    <row r="275" spans="1:12" ht="15">
      <c r="A275" s="84" t="s">
        <v>4331</v>
      </c>
      <c r="B275" s="84" t="s">
        <v>4162</v>
      </c>
      <c r="C275" s="84">
        <v>3</v>
      </c>
      <c r="D275" s="123">
        <v>0.0014897672308520232</v>
      </c>
      <c r="E275" s="123">
        <v>2.7797167111843786</v>
      </c>
      <c r="F275" s="84" t="s">
        <v>4609</v>
      </c>
      <c r="G275" s="84" t="b">
        <v>0</v>
      </c>
      <c r="H275" s="84" t="b">
        <v>0</v>
      </c>
      <c r="I275" s="84" t="b">
        <v>0</v>
      </c>
      <c r="J275" s="84" t="b">
        <v>0</v>
      </c>
      <c r="K275" s="84" t="b">
        <v>0</v>
      </c>
      <c r="L275" s="84" t="b">
        <v>0</v>
      </c>
    </row>
    <row r="276" spans="1:12" ht="15">
      <c r="A276" s="84" t="s">
        <v>4162</v>
      </c>
      <c r="B276" s="84" t="s">
        <v>4332</v>
      </c>
      <c r="C276" s="84">
        <v>3</v>
      </c>
      <c r="D276" s="123">
        <v>0.0014897672308520232</v>
      </c>
      <c r="E276" s="123">
        <v>2.7797167111843786</v>
      </c>
      <c r="F276" s="84" t="s">
        <v>4609</v>
      </c>
      <c r="G276" s="84" t="b">
        <v>0</v>
      </c>
      <c r="H276" s="84" t="b">
        <v>0</v>
      </c>
      <c r="I276" s="84" t="b">
        <v>0</v>
      </c>
      <c r="J276" s="84" t="b">
        <v>0</v>
      </c>
      <c r="K276" s="84" t="b">
        <v>0</v>
      </c>
      <c r="L276" s="84" t="b">
        <v>0</v>
      </c>
    </row>
    <row r="277" spans="1:12" ht="15">
      <c r="A277" s="84" t="s">
        <v>4109</v>
      </c>
      <c r="B277" s="84" t="s">
        <v>4182</v>
      </c>
      <c r="C277" s="84">
        <v>3</v>
      </c>
      <c r="D277" s="123">
        <v>0.0014897672308520232</v>
      </c>
      <c r="E277" s="123">
        <v>2.057265610998837</v>
      </c>
      <c r="F277" s="84" t="s">
        <v>4609</v>
      </c>
      <c r="G277" s="84" t="b">
        <v>1</v>
      </c>
      <c r="H277" s="84" t="b">
        <v>0</v>
      </c>
      <c r="I277" s="84" t="b">
        <v>0</v>
      </c>
      <c r="J277" s="84" t="b">
        <v>0</v>
      </c>
      <c r="K277" s="84" t="b">
        <v>0</v>
      </c>
      <c r="L277" s="84" t="b">
        <v>0</v>
      </c>
    </row>
    <row r="278" spans="1:12" ht="15">
      <c r="A278" s="84" t="s">
        <v>4339</v>
      </c>
      <c r="B278" s="84" t="s">
        <v>738</v>
      </c>
      <c r="C278" s="84">
        <v>3</v>
      </c>
      <c r="D278" s="123">
        <v>0.0014897672308520232</v>
      </c>
      <c r="E278" s="123">
        <v>1.3675362633977308</v>
      </c>
      <c r="F278" s="84" t="s">
        <v>4609</v>
      </c>
      <c r="G278" s="84" t="b">
        <v>0</v>
      </c>
      <c r="H278" s="84" t="b">
        <v>0</v>
      </c>
      <c r="I278" s="84" t="b">
        <v>0</v>
      </c>
      <c r="J278" s="84" t="b">
        <v>0</v>
      </c>
      <c r="K278" s="84" t="b">
        <v>0</v>
      </c>
      <c r="L278" s="84" t="b">
        <v>0</v>
      </c>
    </row>
    <row r="279" spans="1:12" ht="15">
      <c r="A279" s="84" t="s">
        <v>738</v>
      </c>
      <c r="B279" s="84" t="s">
        <v>4340</v>
      </c>
      <c r="C279" s="84">
        <v>3</v>
      </c>
      <c r="D279" s="123">
        <v>0.0014897672308520232</v>
      </c>
      <c r="E279" s="123">
        <v>1.5125449827813648</v>
      </c>
      <c r="F279" s="84" t="s">
        <v>4609</v>
      </c>
      <c r="G279" s="84" t="b">
        <v>0</v>
      </c>
      <c r="H279" s="84" t="b">
        <v>0</v>
      </c>
      <c r="I279" s="84" t="b">
        <v>0</v>
      </c>
      <c r="J279" s="84" t="b">
        <v>0</v>
      </c>
      <c r="K279" s="84" t="b">
        <v>0</v>
      </c>
      <c r="L279" s="84" t="b">
        <v>0</v>
      </c>
    </row>
    <row r="280" spans="1:12" ht="15">
      <c r="A280" s="84" t="s">
        <v>4340</v>
      </c>
      <c r="B280" s="84" t="s">
        <v>4140</v>
      </c>
      <c r="C280" s="84">
        <v>3</v>
      </c>
      <c r="D280" s="123">
        <v>0.0014897672308520232</v>
      </c>
      <c r="E280" s="123">
        <v>2.6547779745760787</v>
      </c>
      <c r="F280" s="84" t="s">
        <v>4609</v>
      </c>
      <c r="G280" s="84" t="b">
        <v>0</v>
      </c>
      <c r="H280" s="84" t="b">
        <v>0</v>
      </c>
      <c r="I280" s="84" t="b">
        <v>0</v>
      </c>
      <c r="J280" s="84" t="b">
        <v>0</v>
      </c>
      <c r="K280" s="84" t="b">
        <v>0</v>
      </c>
      <c r="L280" s="84" t="b">
        <v>0</v>
      </c>
    </row>
    <row r="281" spans="1:12" ht="15">
      <c r="A281" s="84" t="s">
        <v>4140</v>
      </c>
      <c r="B281" s="84" t="s">
        <v>4141</v>
      </c>
      <c r="C281" s="84">
        <v>3</v>
      </c>
      <c r="D281" s="123">
        <v>0.0014897672308520232</v>
      </c>
      <c r="E281" s="123">
        <v>2.2288092423037975</v>
      </c>
      <c r="F281" s="84" t="s">
        <v>4609</v>
      </c>
      <c r="G281" s="84" t="b">
        <v>0</v>
      </c>
      <c r="H281" s="84" t="b">
        <v>0</v>
      </c>
      <c r="I281" s="84" t="b">
        <v>0</v>
      </c>
      <c r="J281" s="84" t="b">
        <v>0</v>
      </c>
      <c r="K281" s="84" t="b">
        <v>0</v>
      </c>
      <c r="L281" s="84" t="b">
        <v>0</v>
      </c>
    </row>
    <row r="282" spans="1:12" ht="15">
      <c r="A282" s="84" t="s">
        <v>4141</v>
      </c>
      <c r="B282" s="84" t="s">
        <v>4341</v>
      </c>
      <c r="C282" s="84">
        <v>3</v>
      </c>
      <c r="D282" s="123">
        <v>0.0014897672308520232</v>
      </c>
      <c r="E282" s="123">
        <v>2.6547779745760787</v>
      </c>
      <c r="F282" s="84" t="s">
        <v>4609</v>
      </c>
      <c r="G282" s="84" t="b">
        <v>0</v>
      </c>
      <c r="H282" s="84" t="b">
        <v>0</v>
      </c>
      <c r="I282" s="84" t="b">
        <v>0</v>
      </c>
      <c r="J282" s="84" t="b">
        <v>0</v>
      </c>
      <c r="K282" s="84" t="b">
        <v>0</v>
      </c>
      <c r="L282" s="84" t="b">
        <v>0</v>
      </c>
    </row>
    <row r="283" spans="1:12" ht="15">
      <c r="A283" s="84" t="s">
        <v>4341</v>
      </c>
      <c r="B283" s="84" t="s">
        <v>4238</v>
      </c>
      <c r="C283" s="84">
        <v>3</v>
      </c>
      <c r="D283" s="123">
        <v>0.0014897672308520232</v>
      </c>
      <c r="E283" s="123">
        <v>2.95580797024006</v>
      </c>
      <c r="F283" s="84" t="s">
        <v>4609</v>
      </c>
      <c r="G283" s="84" t="b">
        <v>0</v>
      </c>
      <c r="H283" s="84" t="b">
        <v>0</v>
      </c>
      <c r="I283" s="84" t="b">
        <v>0</v>
      </c>
      <c r="J283" s="84" t="b">
        <v>0</v>
      </c>
      <c r="K283" s="84" t="b">
        <v>0</v>
      </c>
      <c r="L283" s="84" t="b">
        <v>0</v>
      </c>
    </row>
    <row r="284" spans="1:12" ht="15">
      <c r="A284" s="84" t="s">
        <v>4342</v>
      </c>
      <c r="B284" s="84" t="s">
        <v>4343</v>
      </c>
      <c r="C284" s="84">
        <v>3</v>
      </c>
      <c r="D284" s="123">
        <v>0.0014897672308520232</v>
      </c>
      <c r="E284" s="123">
        <v>3.08074670684836</v>
      </c>
      <c r="F284" s="84" t="s">
        <v>4609</v>
      </c>
      <c r="G284" s="84" t="b">
        <v>0</v>
      </c>
      <c r="H284" s="84" t="b">
        <v>0</v>
      </c>
      <c r="I284" s="84" t="b">
        <v>0</v>
      </c>
      <c r="J284" s="84" t="b">
        <v>0</v>
      </c>
      <c r="K284" s="84" t="b">
        <v>0</v>
      </c>
      <c r="L284" s="84" t="b">
        <v>0</v>
      </c>
    </row>
    <row r="285" spans="1:12" ht="15">
      <c r="A285" s="84" t="s">
        <v>4343</v>
      </c>
      <c r="B285" s="84" t="s">
        <v>4344</v>
      </c>
      <c r="C285" s="84">
        <v>3</v>
      </c>
      <c r="D285" s="123">
        <v>0.0014897672308520232</v>
      </c>
      <c r="E285" s="123">
        <v>3.08074670684836</v>
      </c>
      <c r="F285" s="84" t="s">
        <v>4609</v>
      </c>
      <c r="G285" s="84" t="b">
        <v>0</v>
      </c>
      <c r="H285" s="84" t="b">
        <v>0</v>
      </c>
      <c r="I285" s="84" t="b">
        <v>0</v>
      </c>
      <c r="J285" s="84" t="b">
        <v>0</v>
      </c>
      <c r="K285" s="84" t="b">
        <v>0</v>
      </c>
      <c r="L285" s="84" t="b">
        <v>0</v>
      </c>
    </row>
    <row r="286" spans="1:12" ht="15">
      <c r="A286" s="84" t="s">
        <v>4344</v>
      </c>
      <c r="B286" s="84" t="s">
        <v>4345</v>
      </c>
      <c r="C286" s="84">
        <v>3</v>
      </c>
      <c r="D286" s="123">
        <v>0.0014897672308520232</v>
      </c>
      <c r="E286" s="123">
        <v>3.08074670684836</v>
      </c>
      <c r="F286" s="84" t="s">
        <v>4609</v>
      </c>
      <c r="G286" s="84" t="b">
        <v>0</v>
      </c>
      <c r="H286" s="84" t="b">
        <v>0</v>
      </c>
      <c r="I286" s="84" t="b">
        <v>0</v>
      </c>
      <c r="J286" s="84" t="b">
        <v>0</v>
      </c>
      <c r="K286" s="84" t="b">
        <v>0</v>
      </c>
      <c r="L286" s="84" t="b">
        <v>0</v>
      </c>
    </row>
    <row r="287" spans="1:12" ht="15">
      <c r="A287" s="84" t="s">
        <v>4345</v>
      </c>
      <c r="B287" s="84" t="s">
        <v>4346</v>
      </c>
      <c r="C287" s="84">
        <v>3</v>
      </c>
      <c r="D287" s="123">
        <v>0.0014897672308520232</v>
      </c>
      <c r="E287" s="123">
        <v>3.08074670684836</v>
      </c>
      <c r="F287" s="84" t="s">
        <v>4609</v>
      </c>
      <c r="G287" s="84" t="b">
        <v>0</v>
      </c>
      <c r="H287" s="84" t="b">
        <v>0</v>
      </c>
      <c r="I287" s="84" t="b">
        <v>0</v>
      </c>
      <c r="J287" s="84" t="b">
        <v>0</v>
      </c>
      <c r="K287" s="84" t="b">
        <v>0</v>
      </c>
      <c r="L287" s="84" t="b">
        <v>0</v>
      </c>
    </row>
    <row r="288" spans="1:12" ht="15">
      <c r="A288" s="84" t="s">
        <v>4346</v>
      </c>
      <c r="B288" s="84" t="s">
        <v>4171</v>
      </c>
      <c r="C288" s="84">
        <v>3</v>
      </c>
      <c r="D288" s="123">
        <v>0.0014897672308520232</v>
      </c>
      <c r="E288" s="123">
        <v>2.95580797024006</v>
      </c>
      <c r="F288" s="84" t="s">
        <v>4609</v>
      </c>
      <c r="G288" s="84" t="b">
        <v>0</v>
      </c>
      <c r="H288" s="84" t="b">
        <v>0</v>
      </c>
      <c r="I288" s="84" t="b">
        <v>0</v>
      </c>
      <c r="J288" s="84" t="b">
        <v>0</v>
      </c>
      <c r="K288" s="84" t="b">
        <v>0</v>
      </c>
      <c r="L288" s="84" t="b">
        <v>0</v>
      </c>
    </row>
    <row r="289" spans="1:12" ht="15">
      <c r="A289" s="84" t="s">
        <v>4171</v>
      </c>
      <c r="B289" s="84" t="s">
        <v>738</v>
      </c>
      <c r="C289" s="84">
        <v>3</v>
      </c>
      <c r="D289" s="123">
        <v>0.0014897672308520232</v>
      </c>
      <c r="E289" s="123">
        <v>1.1456875137813745</v>
      </c>
      <c r="F289" s="84" t="s">
        <v>4609</v>
      </c>
      <c r="G289" s="84" t="b">
        <v>0</v>
      </c>
      <c r="H289" s="84" t="b">
        <v>0</v>
      </c>
      <c r="I289" s="84" t="b">
        <v>0</v>
      </c>
      <c r="J289" s="84" t="b">
        <v>0</v>
      </c>
      <c r="K289" s="84" t="b">
        <v>0</v>
      </c>
      <c r="L289" s="84" t="b">
        <v>0</v>
      </c>
    </row>
    <row r="290" spans="1:12" ht="15">
      <c r="A290" s="84" t="s">
        <v>4139</v>
      </c>
      <c r="B290" s="84" t="s">
        <v>4140</v>
      </c>
      <c r="C290" s="84">
        <v>3</v>
      </c>
      <c r="D290" s="123">
        <v>0.0014897672308520232</v>
      </c>
      <c r="E290" s="123">
        <v>2.2288092423037975</v>
      </c>
      <c r="F290" s="84" t="s">
        <v>4609</v>
      </c>
      <c r="G290" s="84" t="b">
        <v>0</v>
      </c>
      <c r="H290" s="84" t="b">
        <v>0</v>
      </c>
      <c r="I290" s="84" t="b">
        <v>0</v>
      </c>
      <c r="J290" s="84" t="b">
        <v>0</v>
      </c>
      <c r="K290" s="84" t="b">
        <v>0</v>
      </c>
      <c r="L290" s="84" t="b">
        <v>0</v>
      </c>
    </row>
    <row r="291" spans="1:12" ht="15">
      <c r="A291" s="84" t="s">
        <v>4201</v>
      </c>
      <c r="B291" s="84" t="s">
        <v>4141</v>
      </c>
      <c r="C291" s="84">
        <v>3</v>
      </c>
      <c r="D291" s="123">
        <v>0.0014897672308520232</v>
      </c>
      <c r="E291" s="123">
        <v>2.4329292249597225</v>
      </c>
      <c r="F291" s="84" t="s">
        <v>4609</v>
      </c>
      <c r="G291" s="84" t="b">
        <v>0</v>
      </c>
      <c r="H291" s="84" t="b">
        <v>0</v>
      </c>
      <c r="I291" s="84" t="b">
        <v>0</v>
      </c>
      <c r="J291" s="84" t="b">
        <v>0</v>
      </c>
      <c r="K291" s="84" t="b">
        <v>0</v>
      </c>
      <c r="L291" s="84" t="b">
        <v>0</v>
      </c>
    </row>
    <row r="292" spans="1:12" ht="15">
      <c r="A292" s="84" t="s">
        <v>4141</v>
      </c>
      <c r="B292" s="84" t="s">
        <v>4347</v>
      </c>
      <c r="C292" s="84">
        <v>3</v>
      </c>
      <c r="D292" s="123">
        <v>0.0014897672308520232</v>
      </c>
      <c r="E292" s="123">
        <v>2.6547779745760787</v>
      </c>
      <c r="F292" s="84" t="s">
        <v>4609</v>
      </c>
      <c r="G292" s="84" t="b">
        <v>0</v>
      </c>
      <c r="H292" s="84" t="b">
        <v>0</v>
      </c>
      <c r="I292" s="84" t="b">
        <v>0</v>
      </c>
      <c r="J292" s="84" t="b">
        <v>0</v>
      </c>
      <c r="K292" s="84" t="b">
        <v>0</v>
      </c>
      <c r="L292" s="84" t="b">
        <v>0</v>
      </c>
    </row>
    <row r="293" spans="1:12" ht="15">
      <c r="A293" s="84" t="s">
        <v>4347</v>
      </c>
      <c r="B293" s="84" t="s">
        <v>4165</v>
      </c>
      <c r="C293" s="84">
        <v>3</v>
      </c>
      <c r="D293" s="123">
        <v>0.0014897672308520232</v>
      </c>
      <c r="E293" s="123">
        <v>2.7797167111843786</v>
      </c>
      <c r="F293" s="84" t="s">
        <v>4609</v>
      </c>
      <c r="G293" s="84" t="b">
        <v>0</v>
      </c>
      <c r="H293" s="84" t="b">
        <v>0</v>
      </c>
      <c r="I293" s="84" t="b">
        <v>0</v>
      </c>
      <c r="J293" s="84" t="b">
        <v>0</v>
      </c>
      <c r="K293" s="84" t="b">
        <v>0</v>
      </c>
      <c r="L293" s="84" t="b">
        <v>0</v>
      </c>
    </row>
    <row r="294" spans="1:12" ht="15">
      <c r="A294" s="84" t="s">
        <v>4166</v>
      </c>
      <c r="B294" s="84" t="s">
        <v>4239</v>
      </c>
      <c r="C294" s="84">
        <v>3</v>
      </c>
      <c r="D294" s="123">
        <v>0.0014897672308520232</v>
      </c>
      <c r="E294" s="123">
        <v>2.6547779745760787</v>
      </c>
      <c r="F294" s="84" t="s">
        <v>4609</v>
      </c>
      <c r="G294" s="84" t="b">
        <v>0</v>
      </c>
      <c r="H294" s="84" t="b">
        <v>0</v>
      </c>
      <c r="I294" s="84" t="b">
        <v>0</v>
      </c>
      <c r="J294" s="84" t="b">
        <v>0</v>
      </c>
      <c r="K294" s="84" t="b">
        <v>0</v>
      </c>
      <c r="L294" s="84" t="b">
        <v>0</v>
      </c>
    </row>
    <row r="295" spans="1:12" ht="15">
      <c r="A295" s="84" t="s">
        <v>4239</v>
      </c>
      <c r="B295" s="84" t="s">
        <v>4165</v>
      </c>
      <c r="C295" s="84">
        <v>3</v>
      </c>
      <c r="D295" s="123">
        <v>0.0014897672308520232</v>
      </c>
      <c r="E295" s="123">
        <v>2.6547779745760787</v>
      </c>
      <c r="F295" s="84" t="s">
        <v>4609</v>
      </c>
      <c r="G295" s="84" t="b">
        <v>0</v>
      </c>
      <c r="H295" s="84" t="b">
        <v>0</v>
      </c>
      <c r="I295" s="84" t="b">
        <v>0</v>
      </c>
      <c r="J295" s="84" t="b">
        <v>0</v>
      </c>
      <c r="K295" s="84" t="b">
        <v>0</v>
      </c>
      <c r="L295" s="84" t="b">
        <v>0</v>
      </c>
    </row>
    <row r="296" spans="1:12" ht="15">
      <c r="A296" s="84" t="s">
        <v>4166</v>
      </c>
      <c r="B296" s="84" t="s">
        <v>4162</v>
      </c>
      <c r="C296" s="84">
        <v>3</v>
      </c>
      <c r="D296" s="123">
        <v>0.0014897672308520232</v>
      </c>
      <c r="E296" s="123">
        <v>2.4786867155203973</v>
      </c>
      <c r="F296" s="84" t="s">
        <v>4609</v>
      </c>
      <c r="G296" s="84" t="b">
        <v>0</v>
      </c>
      <c r="H296" s="84" t="b">
        <v>0</v>
      </c>
      <c r="I296" s="84" t="b">
        <v>0</v>
      </c>
      <c r="J296" s="84" t="b">
        <v>0</v>
      </c>
      <c r="K296" s="84" t="b">
        <v>0</v>
      </c>
      <c r="L296" s="84" t="b">
        <v>0</v>
      </c>
    </row>
    <row r="297" spans="1:12" ht="15">
      <c r="A297" s="84" t="s">
        <v>364</v>
      </c>
      <c r="B297" s="84" t="s">
        <v>4240</v>
      </c>
      <c r="C297" s="84">
        <v>3</v>
      </c>
      <c r="D297" s="123">
        <v>0.0014897672308520232</v>
      </c>
      <c r="E297" s="123">
        <v>3.08074670684836</v>
      </c>
      <c r="F297" s="84" t="s">
        <v>4609</v>
      </c>
      <c r="G297" s="84" t="b">
        <v>0</v>
      </c>
      <c r="H297" s="84" t="b">
        <v>0</v>
      </c>
      <c r="I297" s="84" t="b">
        <v>0</v>
      </c>
      <c r="J297" s="84" t="b">
        <v>0</v>
      </c>
      <c r="K297" s="84" t="b">
        <v>0</v>
      </c>
      <c r="L297" s="84" t="b">
        <v>0</v>
      </c>
    </row>
    <row r="298" spans="1:12" ht="15">
      <c r="A298" s="84" t="s">
        <v>4241</v>
      </c>
      <c r="B298" s="84" t="s">
        <v>4349</v>
      </c>
      <c r="C298" s="84">
        <v>3</v>
      </c>
      <c r="D298" s="123">
        <v>0.0014897672308520232</v>
      </c>
      <c r="E298" s="123">
        <v>2.95580797024006</v>
      </c>
      <c r="F298" s="84" t="s">
        <v>4609</v>
      </c>
      <c r="G298" s="84" t="b">
        <v>0</v>
      </c>
      <c r="H298" s="84" t="b">
        <v>0</v>
      </c>
      <c r="I298" s="84" t="b">
        <v>0</v>
      </c>
      <c r="J298" s="84" t="b">
        <v>0</v>
      </c>
      <c r="K298" s="84" t="b">
        <v>0</v>
      </c>
      <c r="L298" s="84" t="b">
        <v>0</v>
      </c>
    </row>
    <row r="299" spans="1:12" ht="15">
      <c r="A299" s="84" t="s">
        <v>3567</v>
      </c>
      <c r="B299" s="84" t="s">
        <v>3568</v>
      </c>
      <c r="C299" s="84">
        <v>3</v>
      </c>
      <c r="D299" s="123">
        <v>0.0014897672308520232</v>
      </c>
      <c r="E299" s="123">
        <v>2.8588979572320032</v>
      </c>
      <c r="F299" s="84" t="s">
        <v>4609</v>
      </c>
      <c r="G299" s="84" t="b">
        <v>0</v>
      </c>
      <c r="H299" s="84" t="b">
        <v>0</v>
      </c>
      <c r="I299" s="84" t="b">
        <v>0</v>
      </c>
      <c r="J299" s="84" t="b">
        <v>0</v>
      </c>
      <c r="K299" s="84" t="b">
        <v>0</v>
      </c>
      <c r="L299" s="84" t="b">
        <v>0</v>
      </c>
    </row>
    <row r="300" spans="1:12" ht="15">
      <c r="A300" s="84" t="s">
        <v>3568</v>
      </c>
      <c r="B300" s="84" t="s">
        <v>3466</v>
      </c>
      <c r="C300" s="84">
        <v>3</v>
      </c>
      <c r="D300" s="123">
        <v>0.0014897672308520232</v>
      </c>
      <c r="E300" s="123">
        <v>2.557867961568022</v>
      </c>
      <c r="F300" s="84" t="s">
        <v>4609</v>
      </c>
      <c r="G300" s="84" t="b">
        <v>0</v>
      </c>
      <c r="H300" s="84" t="b">
        <v>0</v>
      </c>
      <c r="I300" s="84" t="b">
        <v>0</v>
      </c>
      <c r="J300" s="84" t="b">
        <v>0</v>
      </c>
      <c r="K300" s="84" t="b">
        <v>0</v>
      </c>
      <c r="L300" s="84" t="b">
        <v>0</v>
      </c>
    </row>
    <row r="301" spans="1:12" ht="15">
      <c r="A301" s="84" t="s">
        <v>3466</v>
      </c>
      <c r="B301" s="84" t="s">
        <v>3531</v>
      </c>
      <c r="C301" s="84">
        <v>3</v>
      </c>
      <c r="D301" s="123">
        <v>0.0014897672308520232</v>
      </c>
      <c r="E301" s="123">
        <v>1.516475276409797</v>
      </c>
      <c r="F301" s="84" t="s">
        <v>4609</v>
      </c>
      <c r="G301" s="84" t="b">
        <v>0</v>
      </c>
      <c r="H301" s="84" t="b">
        <v>0</v>
      </c>
      <c r="I301" s="84" t="b">
        <v>0</v>
      </c>
      <c r="J301" s="84" t="b">
        <v>0</v>
      </c>
      <c r="K301" s="84" t="b">
        <v>0</v>
      </c>
      <c r="L301" s="84" t="b">
        <v>0</v>
      </c>
    </row>
    <row r="302" spans="1:12" ht="15">
      <c r="A302" s="84" t="s">
        <v>3531</v>
      </c>
      <c r="B302" s="84" t="s">
        <v>3569</v>
      </c>
      <c r="C302" s="84">
        <v>3</v>
      </c>
      <c r="D302" s="123">
        <v>0.0014897672308520232</v>
      </c>
      <c r="E302" s="123">
        <v>1.83086923363176</v>
      </c>
      <c r="F302" s="84" t="s">
        <v>4609</v>
      </c>
      <c r="G302" s="84" t="b">
        <v>0</v>
      </c>
      <c r="H302" s="84" t="b">
        <v>0</v>
      </c>
      <c r="I302" s="84" t="b">
        <v>0</v>
      </c>
      <c r="J302" s="84" t="b">
        <v>0</v>
      </c>
      <c r="K302" s="84" t="b">
        <v>0</v>
      </c>
      <c r="L302" s="84" t="b">
        <v>0</v>
      </c>
    </row>
    <row r="303" spans="1:12" ht="15">
      <c r="A303" s="84" t="s">
        <v>3569</v>
      </c>
      <c r="B303" s="84" t="s">
        <v>3570</v>
      </c>
      <c r="C303" s="84">
        <v>3</v>
      </c>
      <c r="D303" s="123">
        <v>0.0014897672308520232</v>
      </c>
      <c r="E303" s="123">
        <v>2.7339592206237033</v>
      </c>
      <c r="F303" s="84" t="s">
        <v>4609</v>
      </c>
      <c r="G303" s="84" t="b">
        <v>0</v>
      </c>
      <c r="H303" s="84" t="b">
        <v>0</v>
      </c>
      <c r="I303" s="84" t="b">
        <v>0</v>
      </c>
      <c r="J303" s="84" t="b">
        <v>0</v>
      </c>
      <c r="K303" s="84" t="b">
        <v>0</v>
      </c>
      <c r="L303" s="84" t="b">
        <v>0</v>
      </c>
    </row>
    <row r="304" spans="1:12" ht="15">
      <c r="A304" s="84" t="s">
        <v>3570</v>
      </c>
      <c r="B304" s="84" t="s">
        <v>4350</v>
      </c>
      <c r="C304" s="84">
        <v>3</v>
      </c>
      <c r="D304" s="123">
        <v>0.0014897672308520232</v>
      </c>
      <c r="E304" s="123">
        <v>2.95580797024006</v>
      </c>
      <c r="F304" s="84" t="s">
        <v>4609</v>
      </c>
      <c r="G304" s="84" t="b">
        <v>0</v>
      </c>
      <c r="H304" s="84" t="b">
        <v>0</v>
      </c>
      <c r="I304" s="84" t="b">
        <v>0</v>
      </c>
      <c r="J304" s="84" t="b">
        <v>0</v>
      </c>
      <c r="K304" s="84" t="b">
        <v>0</v>
      </c>
      <c r="L304" s="84" t="b">
        <v>0</v>
      </c>
    </row>
    <row r="305" spans="1:12" ht="15">
      <c r="A305" s="84" t="s">
        <v>4350</v>
      </c>
      <c r="B305" s="84" t="s">
        <v>4145</v>
      </c>
      <c r="C305" s="84">
        <v>3</v>
      </c>
      <c r="D305" s="123">
        <v>0.0014897672308520232</v>
      </c>
      <c r="E305" s="123">
        <v>2.7127699215537655</v>
      </c>
      <c r="F305" s="84" t="s">
        <v>4609</v>
      </c>
      <c r="G305" s="84" t="b">
        <v>0</v>
      </c>
      <c r="H305" s="84" t="b">
        <v>0</v>
      </c>
      <c r="I305" s="84" t="b">
        <v>0</v>
      </c>
      <c r="J305" s="84" t="b">
        <v>0</v>
      </c>
      <c r="K305" s="84" t="b">
        <v>0</v>
      </c>
      <c r="L305" s="84" t="b">
        <v>0</v>
      </c>
    </row>
    <row r="306" spans="1:12" ht="15">
      <c r="A306" s="84" t="s">
        <v>4145</v>
      </c>
      <c r="B306" s="84" t="s">
        <v>4351</v>
      </c>
      <c r="C306" s="84">
        <v>3</v>
      </c>
      <c r="D306" s="123">
        <v>0.0014897672308520232</v>
      </c>
      <c r="E306" s="123">
        <v>2.7797167111843786</v>
      </c>
      <c r="F306" s="84" t="s">
        <v>4609</v>
      </c>
      <c r="G306" s="84" t="b">
        <v>0</v>
      </c>
      <c r="H306" s="84" t="b">
        <v>0</v>
      </c>
      <c r="I306" s="84" t="b">
        <v>0</v>
      </c>
      <c r="J306" s="84" t="b">
        <v>0</v>
      </c>
      <c r="K306" s="84" t="b">
        <v>0</v>
      </c>
      <c r="L306" s="84" t="b">
        <v>0</v>
      </c>
    </row>
    <row r="307" spans="1:12" ht="15">
      <c r="A307" s="84" t="s">
        <v>4351</v>
      </c>
      <c r="B307" s="84" t="s">
        <v>233</v>
      </c>
      <c r="C307" s="84">
        <v>3</v>
      </c>
      <c r="D307" s="123">
        <v>0.0014897672308520232</v>
      </c>
      <c r="E307" s="123">
        <v>2.8588979572320032</v>
      </c>
      <c r="F307" s="84" t="s">
        <v>4609</v>
      </c>
      <c r="G307" s="84" t="b">
        <v>0</v>
      </c>
      <c r="H307" s="84" t="b">
        <v>0</v>
      </c>
      <c r="I307" s="84" t="b">
        <v>0</v>
      </c>
      <c r="J307" s="84" t="b">
        <v>0</v>
      </c>
      <c r="K307" s="84" t="b">
        <v>0</v>
      </c>
      <c r="L307" s="84" t="b">
        <v>0</v>
      </c>
    </row>
    <row r="308" spans="1:12" ht="15">
      <c r="A308" s="84" t="s">
        <v>233</v>
      </c>
      <c r="B308" s="84" t="s">
        <v>451</v>
      </c>
      <c r="C308" s="84">
        <v>3</v>
      </c>
      <c r="D308" s="123">
        <v>0.0014897672308520232</v>
      </c>
      <c r="E308" s="123">
        <v>2.7339592206237033</v>
      </c>
      <c r="F308" s="84" t="s">
        <v>4609</v>
      </c>
      <c r="G308" s="84" t="b">
        <v>0</v>
      </c>
      <c r="H308" s="84" t="b">
        <v>0</v>
      </c>
      <c r="I308" s="84" t="b">
        <v>0</v>
      </c>
      <c r="J308" s="84" t="b">
        <v>0</v>
      </c>
      <c r="K308" s="84" t="b">
        <v>0</v>
      </c>
      <c r="L308" s="84" t="b">
        <v>0</v>
      </c>
    </row>
    <row r="309" spans="1:12" ht="15">
      <c r="A309" s="84" t="s">
        <v>298</v>
      </c>
      <c r="B309" s="84" t="s">
        <v>746</v>
      </c>
      <c r="C309" s="84">
        <v>3</v>
      </c>
      <c r="D309" s="123">
        <v>0.0014897672308520232</v>
      </c>
      <c r="E309" s="123">
        <v>1.7005354651367537</v>
      </c>
      <c r="F309" s="84" t="s">
        <v>4609</v>
      </c>
      <c r="G309" s="84" t="b">
        <v>0</v>
      </c>
      <c r="H309" s="84" t="b">
        <v>0</v>
      </c>
      <c r="I309" s="84" t="b">
        <v>0</v>
      </c>
      <c r="J309" s="84" t="b">
        <v>0</v>
      </c>
      <c r="K309" s="84" t="b">
        <v>0</v>
      </c>
      <c r="L309" s="84" t="b">
        <v>0</v>
      </c>
    </row>
    <row r="310" spans="1:12" ht="15">
      <c r="A310" s="84" t="s">
        <v>4256</v>
      </c>
      <c r="B310" s="84" t="s">
        <v>429</v>
      </c>
      <c r="C310" s="84">
        <v>3</v>
      </c>
      <c r="D310" s="123">
        <v>0.0014897672308520232</v>
      </c>
      <c r="E310" s="123">
        <v>2.4329292249597225</v>
      </c>
      <c r="F310" s="84" t="s">
        <v>4609</v>
      </c>
      <c r="G310" s="84" t="b">
        <v>0</v>
      </c>
      <c r="H310" s="84" t="b">
        <v>0</v>
      </c>
      <c r="I310" s="84" t="b">
        <v>0</v>
      </c>
      <c r="J310" s="84" t="b">
        <v>0</v>
      </c>
      <c r="K310" s="84" t="b">
        <v>0</v>
      </c>
      <c r="L310" s="84" t="b">
        <v>0</v>
      </c>
    </row>
    <row r="311" spans="1:12" ht="15">
      <c r="A311" s="84" t="s">
        <v>296</v>
      </c>
      <c r="B311" s="84" t="s">
        <v>4257</v>
      </c>
      <c r="C311" s="84">
        <v>3</v>
      </c>
      <c r="D311" s="123">
        <v>0.0014897672308520232</v>
      </c>
      <c r="E311" s="123">
        <v>3.08074670684836</v>
      </c>
      <c r="F311" s="84" t="s">
        <v>4609</v>
      </c>
      <c r="G311" s="84" t="b">
        <v>0</v>
      </c>
      <c r="H311" s="84" t="b">
        <v>0</v>
      </c>
      <c r="I311" s="84" t="b">
        <v>0</v>
      </c>
      <c r="J311" s="84" t="b">
        <v>0</v>
      </c>
      <c r="K311" s="84" t="b">
        <v>0</v>
      </c>
      <c r="L311" s="84" t="b">
        <v>0</v>
      </c>
    </row>
    <row r="312" spans="1:12" ht="15">
      <c r="A312" s="84" t="s">
        <v>4265</v>
      </c>
      <c r="B312" s="84" t="s">
        <v>4225</v>
      </c>
      <c r="C312" s="84">
        <v>3</v>
      </c>
      <c r="D312" s="123">
        <v>0.0014897672308520232</v>
      </c>
      <c r="E312" s="123">
        <v>2.83086923363176</v>
      </c>
      <c r="F312" s="84" t="s">
        <v>4609</v>
      </c>
      <c r="G312" s="84" t="b">
        <v>0</v>
      </c>
      <c r="H312" s="84" t="b">
        <v>0</v>
      </c>
      <c r="I312" s="84" t="b">
        <v>0</v>
      </c>
      <c r="J312" s="84" t="b">
        <v>0</v>
      </c>
      <c r="K312" s="84" t="b">
        <v>0</v>
      </c>
      <c r="L312" s="84" t="b">
        <v>0</v>
      </c>
    </row>
    <row r="313" spans="1:12" ht="15">
      <c r="A313" s="84" t="s">
        <v>289</v>
      </c>
      <c r="B313" s="84" t="s">
        <v>4120</v>
      </c>
      <c r="C313" s="84">
        <v>3</v>
      </c>
      <c r="D313" s="123">
        <v>0.0014897672308520232</v>
      </c>
      <c r="E313" s="123">
        <v>2.557867961568022</v>
      </c>
      <c r="F313" s="84" t="s">
        <v>4609</v>
      </c>
      <c r="G313" s="84" t="b">
        <v>0</v>
      </c>
      <c r="H313" s="84" t="b">
        <v>0</v>
      </c>
      <c r="I313" s="84" t="b">
        <v>0</v>
      </c>
      <c r="J313" s="84" t="b">
        <v>0</v>
      </c>
      <c r="K313" s="84" t="b">
        <v>0</v>
      </c>
      <c r="L313" s="84" t="b">
        <v>0</v>
      </c>
    </row>
    <row r="314" spans="1:12" ht="15">
      <c r="A314" s="84" t="s">
        <v>4157</v>
      </c>
      <c r="B314" s="84" t="s">
        <v>4221</v>
      </c>
      <c r="C314" s="84">
        <v>3</v>
      </c>
      <c r="D314" s="123">
        <v>0.0014897672308520232</v>
      </c>
      <c r="E314" s="123">
        <v>2.5878311849454656</v>
      </c>
      <c r="F314" s="84" t="s">
        <v>4609</v>
      </c>
      <c r="G314" s="84" t="b">
        <v>1</v>
      </c>
      <c r="H314" s="84" t="b">
        <v>0</v>
      </c>
      <c r="I314" s="84" t="b">
        <v>0</v>
      </c>
      <c r="J314" s="84" t="b">
        <v>0</v>
      </c>
      <c r="K314" s="84" t="b">
        <v>0</v>
      </c>
      <c r="L314" s="84" t="b">
        <v>0</v>
      </c>
    </row>
    <row r="315" spans="1:12" ht="15">
      <c r="A315" s="84" t="s">
        <v>269</v>
      </c>
      <c r="B315" s="84" t="s">
        <v>4168</v>
      </c>
      <c r="C315" s="84">
        <v>3</v>
      </c>
      <c r="D315" s="123">
        <v>0.0014897672308520232</v>
      </c>
      <c r="E315" s="123">
        <v>2.8588979572320032</v>
      </c>
      <c r="F315" s="84" t="s">
        <v>4609</v>
      </c>
      <c r="G315" s="84" t="b">
        <v>0</v>
      </c>
      <c r="H315" s="84" t="b">
        <v>0</v>
      </c>
      <c r="I315" s="84" t="b">
        <v>0</v>
      </c>
      <c r="J315" s="84" t="b">
        <v>0</v>
      </c>
      <c r="K315" s="84" t="b">
        <v>0</v>
      </c>
      <c r="L315" s="84" t="b">
        <v>0</v>
      </c>
    </row>
    <row r="316" spans="1:12" ht="15">
      <c r="A316" s="84" t="s">
        <v>4356</v>
      </c>
      <c r="B316" s="84" t="s">
        <v>4123</v>
      </c>
      <c r="C316" s="84">
        <v>3</v>
      </c>
      <c r="D316" s="123">
        <v>0.0014897672308520232</v>
      </c>
      <c r="E316" s="123">
        <v>2.516475276409797</v>
      </c>
      <c r="F316" s="84" t="s">
        <v>4609</v>
      </c>
      <c r="G316" s="84" t="b">
        <v>0</v>
      </c>
      <c r="H316" s="84" t="b">
        <v>0</v>
      </c>
      <c r="I316" s="84" t="b">
        <v>0</v>
      </c>
      <c r="J316" s="84" t="b">
        <v>0</v>
      </c>
      <c r="K316" s="84" t="b">
        <v>0</v>
      </c>
      <c r="L316" s="84" t="b">
        <v>0</v>
      </c>
    </row>
    <row r="317" spans="1:12" ht="15">
      <c r="A317" s="84" t="s">
        <v>4123</v>
      </c>
      <c r="B317" s="84" t="s">
        <v>4357</v>
      </c>
      <c r="C317" s="84">
        <v>3</v>
      </c>
      <c r="D317" s="123">
        <v>0.0014897672308520232</v>
      </c>
      <c r="E317" s="123">
        <v>2.516475276409797</v>
      </c>
      <c r="F317" s="84" t="s">
        <v>4609</v>
      </c>
      <c r="G317" s="84" t="b">
        <v>0</v>
      </c>
      <c r="H317" s="84" t="b">
        <v>0</v>
      </c>
      <c r="I317" s="84" t="b">
        <v>0</v>
      </c>
      <c r="J317" s="84" t="b">
        <v>0</v>
      </c>
      <c r="K317" s="84" t="b">
        <v>0</v>
      </c>
      <c r="L317" s="84" t="b">
        <v>0</v>
      </c>
    </row>
    <row r="318" spans="1:12" ht="15">
      <c r="A318" s="84" t="s">
        <v>4357</v>
      </c>
      <c r="B318" s="84" t="s">
        <v>4119</v>
      </c>
      <c r="C318" s="84">
        <v>3</v>
      </c>
      <c r="D318" s="123">
        <v>0.0014897672308520232</v>
      </c>
      <c r="E318" s="123">
        <v>2.4786867155203973</v>
      </c>
      <c r="F318" s="84" t="s">
        <v>4609</v>
      </c>
      <c r="G318" s="84" t="b">
        <v>0</v>
      </c>
      <c r="H318" s="84" t="b">
        <v>0</v>
      </c>
      <c r="I318" s="84" t="b">
        <v>0</v>
      </c>
      <c r="J318" s="84" t="b">
        <v>0</v>
      </c>
      <c r="K318" s="84" t="b">
        <v>0</v>
      </c>
      <c r="L318" s="84" t="b">
        <v>0</v>
      </c>
    </row>
    <row r="319" spans="1:12" ht="15">
      <c r="A319" s="84" t="s">
        <v>4119</v>
      </c>
      <c r="B319" s="84" t="s">
        <v>4280</v>
      </c>
      <c r="C319" s="84">
        <v>3</v>
      </c>
      <c r="D319" s="123">
        <v>0.0014897672308520232</v>
      </c>
      <c r="E319" s="123">
        <v>2.83086923363176</v>
      </c>
      <c r="F319" s="84" t="s">
        <v>4609</v>
      </c>
      <c r="G319" s="84" t="b">
        <v>0</v>
      </c>
      <c r="H319" s="84" t="b">
        <v>0</v>
      </c>
      <c r="I319" s="84" t="b">
        <v>0</v>
      </c>
      <c r="J319" s="84" t="b">
        <v>0</v>
      </c>
      <c r="K319" s="84" t="b">
        <v>0</v>
      </c>
      <c r="L319" s="84" t="b">
        <v>0</v>
      </c>
    </row>
    <row r="320" spans="1:12" ht="15">
      <c r="A320" s="84" t="s">
        <v>4280</v>
      </c>
      <c r="B320" s="84" t="s">
        <v>3480</v>
      </c>
      <c r="C320" s="84">
        <v>3</v>
      </c>
      <c r="D320" s="123">
        <v>0.0014897672308520232</v>
      </c>
      <c r="E320" s="123">
        <v>1.8647275008927273</v>
      </c>
      <c r="F320" s="84" t="s">
        <v>4609</v>
      </c>
      <c r="G320" s="84" t="b">
        <v>0</v>
      </c>
      <c r="H320" s="84" t="b">
        <v>0</v>
      </c>
      <c r="I320" s="84" t="b">
        <v>0</v>
      </c>
      <c r="J320" s="84" t="b">
        <v>0</v>
      </c>
      <c r="K320" s="84" t="b">
        <v>0</v>
      </c>
      <c r="L320" s="84" t="b">
        <v>0</v>
      </c>
    </row>
    <row r="321" spans="1:12" ht="15">
      <c r="A321" s="84" t="s">
        <v>438</v>
      </c>
      <c r="B321" s="84" t="s">
        <v>4358</v>
      </c>
      <c r="C321" s="84">
        <v>3</v>
      </c>
      <c r="D321" s="123">
        <v>0.0014897672308520232</v>
      </c>
      <c r="E321" s="123">
        <v>1.8676718815395086</v>
      </c>
      <c r="F321" s="84" t="s">
        <v>4609</v>
      </c>
      <c r="G321" s="84" t="b">
        <v>0</v>
      </c>
      <c r="H321" s="84" t="b">
        <v>0</v>
      </c>
      <c r="I321" s="84" t="b">
        <v>0</v>
      </c>
      <c r="J321" s="84" t="b">
        <v>0</v>
      </c>
      <c r="K321" s="84" t="b">
        <v>0</v>
      </c>
      <c r="L321" s="84" t="b">
        <v>0</v>
      </c>
    </row>
    <row r="322" spans="1:12" ht="15">
      <c r="A322" s="84" t="s">
        <v>4358</v>
      </c>
      <c r="B322" s="84" t="s">
        <v>4359</v>
      </c>
      <c r="C322" s="84">
        <v>3</v>
      </c>
      <c r="D322" s="123">
        <v>0.0014897672308520232</v>
      </c>
      <c r="E322" s="123">
        <v>3.08074670684836</v>
      </c>
      <c r="F322" s="84" t="s">
        <v>4609</v>
      </c>
      <c r="G322" s="84" t="b">
        <v>0</v>
      </c>
      <c r="H322" s="84" t="b">
        <v>0</v>
      </c>
      <c r="I322" s="84" t="b">
        <v>0</v>
      </c>
      <c r="J322" s="84" t="b">
        <v>0</v>
      </c>
      <c r="K322" s="84" t="b">
        <v>0</v>
      </c>
      <c r="L322" s="84" t="b">
        <v>0</v>
      </c>
    </row>
    <row r="323" spans="1:12" ht="15">
      <c r="A323" s="84" t="s">
        <v>4359</v>
      </c>
      <c r="B323" s="84" t="s">
        <v>4360</v>
      </c>
      <c r="C323" s="84">
        <v>3</v>
      </c>
      <c r="D323" s="123">
        <v>0.0014897672308520232</v>
      </c>
      <c r="E323" s="123">
        <v>3.08074670684836</v>
      </c>
      <c r="F323" s="84" t="s">
        <v>4609</v>
      </c>
      <c r="G323" s="84" t="b">
        <v>0</v>
      </c>
      <c r="H323" s="84" t="b">
        <v>0</v>
      </c>
      <c r="I323" s="84" t="b">
        <v>0</v>
      </c>
      <c r="J323" s="84" t="b">
        <v>0</v>
      </c>
      <c r="K323" s="84" t="b">
        <v>0</v>
      </c>
      <c r="L323" s="84" t="b">
        <v>0</v>
      </c>
    </row>
    <row r="324" spans="1:12" ht="15">
      <c r="A324" s="84" t="s">
        <v>4360</v>
      </c>
      <c r="B324" s="84" t="s">
        <v>4361</v>
      </c>
      <c r="C324" s="84">
        <v>3</v>
      </c>
      <c r="D324" s="123">
        <v>0.0014897672308520232</v>
      </c>
      <c r="E324" s="123">
        <v>3.08074670684836</v>
      </c>
      <c r="F324" s="84" t="s">
        <v>4609</v>
      </c>
      <c r="G324" s="84" t="b">
        <v>0</v>
      </c>
      <c r="H324" s="84" t="b">
        <v>0</v>
      </c>
      <c r="I324" s="84" t="b">
        <v>0</v>
      </c>
      <c r="J324" s="84" t="b">
        <v>0</v>
      </c>
      <c r="K324" s="84" t="b">
        <v>0</v>
      </c>
      <c r="L324" s="84" t="b">
        <v>0</v>
      </c>
    </row>
    <row r="325" spans="1:12" ht="15">
      <c r="A325" s="84" t="s">
        <v>4361</v>
      </c>
      <c r="B325" s="84" t="s">
        <v>4362</v>
      </c>
      <c r="C325" s="84">
        <v>3</v>
      </c>
      <c r="D325" s="123">
        <v>0.0014897672308520232</v>
      </c>
      <c r="E325" s="123">
        <v>3.08074670684836</v>
      </c>
      <c r="F325" s="84" t="s">
        <v>4609</v>
      </c>
      <c r="G325" s="84" t="b">
        <v>0</v>
      </c>
      <c r="H325" s="84" t="b">
        <v>0</v>
      </c>
      <c r="I325" s="84" t="b">
        <v>0</v>
      </c>
      <c r="J325" s="84" t="b">
        <v>0</v>
      </c>
      <c r="K325" s="84" t="b">
        <v>0</v>
      </c>
      <c r="L325" s="84" t="b">
        <v>0</v>
      </c>
    </row>
    <row r="326" spans="1:12" ht="15">
      <c r="A326" s="84" t="s">
        <v>4362</v>
      </c>
      <c r="B326" s="84" t="s">
        <v>4363</v>
      </c>
      <c r="C326" s="84">
        <v>3</v>
      </c>
      <c r="D326" s="123">
        <v>0.0014897672308520232</v>
      </c>
      <c r="E326" s="123">
        <v>3.08074670684836</v>
      </c>
      <c r="F326" s="84" t="s">
        <v>4609</v>
      </c>
      <c r="G326" s="84" t="b">
        <v>0</v>
      </c>
      <c r="H326" s="84" t="b">
        <v>0</v>
      </c>
      <c r="I326" s="84" t="b">
        <v>0</v>
      </c>
      <c r="J326" s="84" t="b">
        <v>0</v>
      </c>
      <c r="K326" s="84" t="b">
        <v>0</v>
      </c>
      <c r="L326" s="84" t="b">
        <v>0</v>
      </c>
    </row>
    <row r="327" spans="1:12" ht="15">
      <c r="A327" s="84" t="s">
        <v>4363</v>
      </c>
      <c r="B327" s="84" t="s">
        <v>4364</v>
      </c>
      <c r="C327" s="84">
        <v>3</v>
      </c>
      <c r="D327" s="123">
        <v>0.0014897672308520232</v>
      </c>
      <c r="E327" s="123">
        <v>3.08074670684836</v>
      </c>
      <c r="F327" s="84" t="s">
        <v>4609</v>
      </c>
      <c r="G327" s="84" t="b">
        <v>0</v>
      </c>
      <c r="H327" s="84" t="b">
        <v>0</v>
      </c>
      <c r="I327" s="84" t="b">
        <v>0</v>
      </c>
      <c r="J327" s="84" t="b">
        <v>0</v>
      </c>
      <c r="K327" s="84" t="b">
        <v>0</v>
      </c>
      <c r="L327" s="84" t="b">
        <v>0</v>
      </c>
    </row>
    <row r="328" spans="1:12" ht="15">
      <c r="A328" s="84" t="s">
        <v>4364</v>
      </c>
      <c r="B328" s="84" t="s">
        <v>4365</v>
      </c>
      <c r="C328" s="84">
        <v>3</v>
      </c>
      <c r="D328" s="123">
        <v>0.0014897672308520232</v>
      </c>
      <c r="E328" s="123">
        <v>3.08074670684836</v>
      </c>
      <c r="F328" s="84" t="s">
        <v>4609</v>
      </c>
      <c r="G328" s="84" t="b">
        <v>0</v>
      </c>
      <c r="H328" s="84" t="b">
        <v>0</v>
      </c>
      <c r="I328" s="84" t="b">
        <v>0</v>
      </c>
      <c r="J328" s="84" t="b">
        <v>0</v>
      </c>
      <c r="K328" s="84" t="b">
        <v>0</v>
      </c>
      <c r="L328" s="84" t="b">
        <v>0</v>
      </c>
    </row>
    <row r="329" spans="1:12" ht="15">
      <c r="A329" s="84" t="s">
        <v>4365</v>
      </c>
      <c r="B329" s="84" t="s">
        <v>4366</v>
      </c>
      <c r="C329" s="84">
        <v>3</v>
      </c>
      <c r="D329" s="123">
        <v>0.0014897672308520232</v>
      </c>
      <c r="E329" s="123">
        <v>3.08074670684836</v>
      </c>
      <c r="F329" s="84" t="s">
        <v>4609</v>
      </c>
      <c r="G329" s="84" t="b">
        <v>0</v>
      </c>
      <c r="H329" s="84" t="b">
        <v>0</v>
      </c>
      <c r="I329" s="84" t="b">
        <v>0</v>
      </c>
      <c r="J329" s="84" t="b">
        <v>0</v>
      </c>
      <c r="K329" s="84" t="b">
        <v>0</v>
      </c>
      <c r="L329" s="84" t="b">
        <v>0</v>
      </c>
    </row>
    <row r="330" spans="1:12" ht="15">
      <c r="A330" s="84" t="s">
        <v>4366</v>
      </c>
      <c r="B330" s="84" t="s">
        <v>434</v>
      </c>
      <c r="C330" s="84">
        <v>3</v>
      </c>
      <c r="D330" s="123">
        <v>0.0014897672308520232</v>
      </c>
      <c r="E330" s="123">
        <v>3.08074670684836</v>
      </c>
      <c r="F330" s="84" t="s">
        <v>4609</v>
      </c>
      <c r="G330" s="84" t="b">
        <v>0</v>
      </c>
      <c r="H330" s="84" t="b">
        <v>0</v>
      </c>
      <c r="I330" s="84" t="b">
        <v>0</v>
      </c>
      <c r="J330" s="84" t="b">
        <v>0</v>
      </c>
      <c r="K330" s="84" t="b">
        <v>0</v>
      </c>
      <c r="L330" s="84" t="b">
        <v>0</v>
      </c>
    </row>
    <row r="331" spans="1:12" ht="15">
      <c r="A331" s="84" t="s">
        <v>434</v>
      </c>
      <c r="B331" s="84" t="s">
        <v>433</v>
      </c>
      <c r="C331" s="84">
        <v>3</v>
      </c>
      <c r="D331" s="123">
        <v>0.0014897672308520232</v>
      </c>
      <c r="E331" s="123">
        <v>3.08074670684836</v>
      </c>
      <c r="F331" s="84" t="s">
        <v>4609</v>
      </c>
      <c r="G331" s="84" t="b">
        <v>0</v>
      </c>
      <c r="H331" s="84" t="b">
        <v>0</v>
      </c>
      <c r="I331" s="84" t="b">
        <v>0</v>
      </c>
      <c r="J331" s="84" t="b">
        <v>0</v>
      </c>
      <c r="K331" s="84" t="b">
        <v>0</v>
      </c>
      <c r="L331" s="84" t="b">
        <v>0</v>
      </c>
    </row>
    <row r="332" spans="1:12" ht="15">
      <c r="A332" s="84" t="s">
        <v>433</v>
      </c>
      <c r="B332" s="84" t="s">
        <v>738</v>
      </c>
      <c r="C332" s="84">
        <v>3</v>
      </c>
      <c r="D332" s="123">
        <v>0.0014897672308520232</v>
      </c>
      <c r="E332" s="123">
        <v>1.3675362633977308</v>
      </c>
      <c r="F332" s="84" t="s">
        <v>4609</v>
      </c>
      <c r="G332" s="84" t="b">
        <v>0</v>
      </c>
      <c r="H332" s="84" t="b">
        <v>0</v>
      </c>
      <c r="I332" s="84" t="b">
        <v>0</v>
      </c>
      <c r="J332" s="84" t="b">
        <v>0</v>
      </c>
      <c r="K332" s="84" t="b">
        <v>0</v>
      </c>
      <c r="L332" s="84" t="b">
        <v>0</v>
      </c>
    </row>
    <row r="333" spans="1:12" ht="15">
      <c r="A333" s="84" t="s">
        <v>738</v>
      </c>
      <c r="B333" s="84" t="s">
        <v>4367</v>
      </c>
      <c r="C333" s="84">
        <v>3</v>
      </c>
      <c r="D333" s="123">
        <v>0.0014897672308520232</v>
      </c>
      <c r="E333" s="123">
        <v>1.5125449827813648</v>
      </c>
      <c r="F333" s="84" t="s">
        <v>4609</v>
      </c>
      <c r="G333" s="84" t="b">
        <v>0</v>
      </c>
      <c r="H333" s="84" t="b">
        <v>0</v>
      </c>
      <c r="I333" s="84" t="b">
        <v>0</v>
      </c>
      <c r="J333" s="84" t="b">
        <v>0</v>
      </c>
      <c r="K333" s="84" t="b">
        <v>0</v>
      </c>
      <c r="L333" s="84" t="b">
        <v>0</v>
      </c>
    </row>
    <row r="334" spans="1:12" ht="15">
      <c r="A334" s="84" t="s">
        <v>4109</v>
      </c>
      <c r="B334" s="84" t="s">
        <v>4158</v>
      </c>
      <c r="C334" s="84">
        <v>2</v>
      </c>
      <c r="D334" s="123">
        <v>0.0010843935173075552</v>
      </c>
      <c r="E334" s="123">
        <v>1.8811743519431556</v>
      </c>
      <c r="F334" s="84" t="s">
        <v>4609</v>
      </c>
      <c r="G334" s="84" t="b">
        <v>1</v>
      </c>
      <c r="H334" s="84" t="b">
        <v>0</v>
      </c>
      <c r="I334" s="84" t="b">
        <v>0</v>
      </c>
      <c r="J334" s="84" t="b">
        <v>1</v>
      </c>
      <c r="K334" s="84" t="b">
        <v>0</v>
      </c>
      <c r="L334" s="84" t="b">
        <v>0</v>
      </c>
    </row>
    <row r="335" spans="1:12" ht="15">
      <c r="A335" s="84" t="s">
        <v>4158</v>
      </c>
      <c r="B335" s="84" t="s">
        <v>4368</v>
      </c>
      <c r="C335" s="84">
        <v>2</v>
      </c>
      <c r="D335" s="123">
        <v>0.0010843935173075552</v>
      </c>
      <c r="E335" s="123">
        <v>2.7797167111843786</v>
      </c>
      <c r="F335" s="84" t="s">
        <v>4609</v>
      </c>
      <c r="G335" s="84" t="b">
        <v>1</v>
      </c>
      <c r="H335" s="84" t="b">
        <v>0</v>
      </c>
      <c r="I335" s="84" t="b">
        <v>0</v>
      </c>
      <c r="J335" s="84" t="b">
        <v>0</v>
      </c>
      <c r="K335" s="84" t="b">
        <v>0</v>
      </c>
      <c r="L335" s="84" t="b">
        <v>0</v>
      </c>
    </row>
    <row r="336" spans="1:12" ht="15">
      <c r="A336" s="84" t="s">
        <v>4368</v>
      </c>
      <c r="B336" s="84" t="s">
        <v>804</v>
      </c>
      <c r="C336" s="84">
        <v>2</v>
      </c>
      <c r="D336" s="123">
        <v>0.0010843935173075552</v>
      </c>
      <c r="E336" s="123">
        <v>3.08074670684836</v>
      </c>
      <c r="F336" s="84" t="s">
        <v>4609</v>
      </c>
      <c r="G336" s="84" t="b">
        <v>0</v>
      </c>
      <c r="H336" s="84" t="b">
        <v>0</v>
      </c>
      <c r="I336" s="84" t="b">
        <v>0</v>
      </c>
      <c r="J336" s="84" t="b">
        <v>0</v>
      </c>
      <c r="K336" s="84" t="b">
        <v>0</v>
      </c>
      <c r="L336" s="84" t="b">
        <v>0</v>
      </c>
    </row>
    <row r="337" spans="1:12" ht="15">
      <c r="A337" s="84" t="s">
        <v>4281</v>
      </c>
      <c r="B337" s="84" t="s">
        <v>4282</v>
      </c>
      <c r="C337" s="84">
        <v>2</v>
      </c>
      <c r="D337" s="123">
        <v>0.0010843935173075552</v>
      </c>
      <c r="E337" s="123">
        <v>3.08074670684836</v>
      </c>
      <c r="F337" s="84" t="s">
        <v>4609</v>
      </c>
      <c r="G337" s="84" t="b">
        <v>0</v>
      </c>
      <c r="H337" s="84" t="b">
        <v>0</v>
      </c>
      <c r="I337" s="84" t="b">
        <v>0</v>
      </c>
      <c r="J337" s="84" t="b">
        <v>1</v>
      </c>
      <c r="K337" s="84" t="b">
        <v>0</v>
      </c>
      <c r="L337" s="84" t="b">
        <v>0</v>
      </c>
    </row>
    <row r="338" spans="1:12" ht="15">
      <c r="A338" s="84" t="s">
        <v>4282</v>
      </c>
      <c r="B338" s="84" t="s">
        <v>3569</v>
      </c>
      <c r="C338" s="84">
        <v>2</v>
      </c>
      <c r="D338" s="123">
        <v>0.0010843935173075552</v>
      </c>
      <c r="E338" s="123">
        <v>2.682806698176322</v>
      </c>
      <c r="F338" s="84" t="s">
        <v>4609</v>
      </c>
      <c r="G338" s="84" t="b">
        <v>1</v>
      </c>
      <c r="H338" s="84" t="b">
        <v>0</v>
      </c>
      <c r="I338" s="84" t="b">
        <v>0</v>
      </c>
      <c r="J338" s="84" t="b">
        <v>0</v>
      </c>
      <c r="K338" s="84" t="b">
        <v>0</v>
      </c>
      <c r="L338" s="84" t="b">
        <v>0</v>
      </c>
    </row>
    <row r="339" spans="1:12" ht="15">
      <c r="A339" s="84" t="s">
        <v>3569</v>
      </c>
      <c r="B339" s="84" t="s">
        <v>4369</v>
      </c>
      <c r="C339" s="84">
        <v>2</v>
      </c>
      <c r="D339" s="123">
        <v>0.0010843935173075552</v>
      </c>
      <c r="E339" s="123">
        <v>2.8588979572320032</v>
      </c>
      <c r="F339" s="84" t="s">
        <v>4609</v>
      </c>
      <c r="G339" s="84" t="b">
        <v>0</v>
      </c>
      <c r="H339" s="84" t="b">
        <v>0</v>
      </c>
      <c r="I339" s="84" t="b">
        <v>0</v>
      </c>
      <c r="J339" s="84" t="b">
        <v>0</v>
      </c>
      <c r="K339" s="84" t="b">
        <v>0</v>
      </c>
      <c r="L339" s="84" t="b">
        <v>0</v>
      </c>
    </row>
    <row r="340" spans="1:12" ht="15">
      <c r="A340" s="84" t="s">
        <v>4369</v>
      </c>
      <c r="B340" s="84" t="s">
        <v>479</v>
      </c>
      <c r="C340" s="84">
        <v>2</v>
      </c>
      <c r="D340" s="123">
        <v>0.0010843935173075552</v>
      </c>
      <c r="E340" s="123">
        <v>2.95580797024006</v>
      </c>
      <c r="F340" s="84" t="s">
        <v>4609</v>
      </c>
      <c r="G340" s="84" t="b">
        <v>0</v>
      </c>
      <c r="H340" s="84" t="b">
        <v>0</v>
      </c>
      <c r="I340" s="84" t="b">
        <v>0</v>
      </c>
      <c r="J340" s="84" t="b">
        <v>0</v>
      </c>
      <c r="K340" s="84" t="b">
        <v>0</v>
      </c>
      <c r="L340" s="84" t="b">
        <v>0</v>
      </c>
    </row>
    <row r="341" spans="1:12" ht="15">
      <c r="A341" s="84" t="s">
        <v>479</v>
      </c>
      <c r="B341" s="84" t="s">
        <v>484</v>
      </c>
      <c r="C341" s="84">
        <v>2</v>
      </c>
      <c r="D341" s="123">
        <v>0.0010843935173075552</v>
      </c>
      <c r="E341" s="123">
        <v>2.95580797024006</v>
      </c>
      <c r="F341" s="84" t="s">
        <v>4609</v>
      </c>
      <c r="G341" s="84" t="b">
        <v>0</v>
      </c>
      <c r="H341" s="84" t="b">
        <v>0</v>
      </c>
      <c r="I341" s="84" t="b">
        <v>0</v>
      </c>
      <c r="J341" s="84" t="b">
        <v>0</v>
      </c>
      <c r="K341" s="84" t="b">
        <v>0</v>
      </c>
      <c r="L341" s="84" t="b">
        <v>0</v>
      </c>
    </row>
    <row r="342" spans="1:12" ht="15">
      <c r="A342" s="84" t="s">
        <v>738</v>
      </c>
      <c r="B342" s="84" t="s">
        <v>4170</v>
      </c>
      <c r="C342" s="84">
        <v>2</v>
      </c>
      <c r="D342" s="123">
        <v>0.0010843935173075552</v>
      </c>
      <c r="E342" s="123">
        <v>1.1146049741093271</v>
      </c>
      <c r="F342" s="84" t="s">
        <v>4609</v>
      </c>
      <c r="G342" s="84" t="b">
        <v>0</v>
      </c>
      <c r="H342" s="84" t="b">
        <v>0</v>
      </c>
      <c r="I342" s="84" t="b">
        <v>0</v>
      </c>
      <c r="J342" s="84" t="b">
        <v>0</v>
      </c>
      <c r="K342" s="84" t="b">
        <v>0</v>
      </c>
      <c r="L342" s="84" t="b">
        <v>0</v>
      </c>
    </row>
    <row r="343" spans="1:12" ht="15">
      <c r="A343" s="84" t="s">
        <v>4170</v>
      </c>
      <c r="B343" s="84" t="s">
        <v>4370</v>
      </c>
      <c r="C343" s="84">
        <v>2</v>
      </c>
      <c r="D343" s="123">
        <v>0.0010843935173075552</v>
      </c>
      <c r="E343" s="123">
        <v>2.8588979572320032</v>
      </c>
      <c r="F343" s="84" t="s">
        <v>4609</v>
      </c>
      <c r="G343" s="84" t="b">
        <v>0</v>
      </c>
      <c r="H343" s="84" t="b">
        <v>0</v>
      </c>
      <c r="I343" s="84" t="b">
        <v>0</v>
      </c>
      <c r="J343" s="84" t="b">
        <v>0</v>
      </c>
      <c r="K343" s="84" t="b">
        <v>0</v>
      </c>
      <c r="L343" s="84" t="b">
        <v>0</v>
      </c>
    </row>
    <row r="344" spans="1:12" ht="15">
      <c r="A344" s="84" t="s">
        <v>4370</v>
      </c>
      <c r="B344" s="84" t="s">
        <v>4371</v>
      </c>
      <c r="C344" s="84">
        <v>2</v>
      </c>
      <c r="D344" s="123">
        <v>0.0010843935173075552</v>
      </c>
      <c r="E344" s="123">
        <v>3.256837965904041</v>
      </c>
      <c r="F344" s="84" t="s">
        <v>4609</v>
      </c>
      <c r="G344" s="84" t="b">
        <v>0</v>
      </c>
      <c r="H344" s="84" t="b">
        <v>0</v>
      </c>
      <c r="I344" s="84" t="b">
        <v>0</v>
      </c>
      <c r="J344" s="84" t="b">
        <v>0</v>
      </c>
      <c r="K344" s="84" t="b">
        <v>0</v>
      </c>
      <c r="L344" s="84" t="b">
        <v>0</v>
      </c>
    </row>
    <row r="345" spans="1:12" ht="15">
      <c r="A345" s="84" t="s">
        <v>4371</v>
      </c>
      <c r="B345" s="84" t="s">
        <v>4372</v>
      </c>
      <c r="C345" s="84">
        <v>2</v>
      </c>
      <c r="D345" s="123">
        <v>0.0010843935173075552</v>
      </c>
      <c r="E345" s="123">
        <v>3.256837965904041</v>
      </c>
      <c r="F345" s="84" t="s">
        <v>4609</v>
      </c>
      <c r="G345" s="84" t="b">
        <v>0</v>
      </c>
      <c r="H345" s="84" t="b">
        <v>0</v>
      </c>
      <c r="I345" s="84" t="b">
        <v>0</v>
      </c>
      <c r="J345" s="84" t="b">
        <v>0</v>
      </c>
      <c r="K345" s="84" t="b">
        <v>0</v>
      </c>
      <c r="L345" s="84" t="b">
        <v>0</v>
      </c>
    </row>
    <row r="346" spans="1:12" ht="15">
      <c r="A346" s="84" t="s">
        <v>4372</v>
      </c>
      <c r="B346" s="84" t="s">
        <v>4373</v>
      </c>
      <c r="C346" s="84">
        <v>2</v>
      </c>
      <c r="D346" s="123">
        <v>0.0010843935173075552</v>
      </c>
      <c r="E346" s="123">
        <v>3.256837965904041</v>
      </c>
      <c r="F346" s="84" t="s">
        <v>4609</v>
      </c>
      <c r="G346" s="84" t="b">
        <v>0</v>
      </c>
      <c r="H346" s="84" t="b">
        <v>0</v>
      </c>
      <c r="I346" s="84" t="b">
        <v>0</v>
      </c>
      <c r="J346" s="84" t="b">
        <v>0</v>
      </c>
      <c r="K346" s="84" t="b">
        <v>0</v>
      </c>
      <c r="L346" s="84" t="b">
        <v>0</v>
      </c>
    </row>
    <row r="347" spans="1:12" ht="15">
      <c r="A347" s="84" t="s">
        <v>4373</v>
      </c>
      <c r="B347" s="84" t="s">
        <v>4374</v>
      </c>
      <c r="C347" s="84">
        <v>2</v>
      </c>
      <c r="D347" s="123">
        <v>0.0010843935173075552</v>
      </c>
      <c r="E347" s="123">
        <v>3.256837965904041</v>
      </c>
      <c r="F347" s="84" t="s">
        <v>4609</v>
      </c>
      <c r="G347" s="84" t="b">
        <v>0</v>
      </c>
      <c r="H347" s="84" t="b">
        <v>0</v>
      </c>
      <c r="I347" s="84" t="b">
        <v>0</v>
      </c>
      <c r="J347" s="84" t="b">
        <v>0</v>
      </c>
      <c r="K347" s="84" t="b">
        <v>0</v>
      </c>
      <c r="L347" s="84" t="b">
        <v>0</v>
      </c>
    </row>
    <row r="348" spans="1:12" ht="15">
      <c r="A348" s="84" t="s">
        <v>4374</v>
      </c>
      <c r="B348" s="84" t="s">
        <v>4375</v>
      </c>
      <c r="C348" s="84">
        <v>2</v>
      </c>
      <c r="D348" s="123">
        <v>0.0010843935173075552</v>
      </c>
      <c r="E348" s="123">
        <v>3.256837965904041</v>
      </c>
      <c r="F348" s="84" t="s">
        <v>4609</v>
      </c>
      <c r="G348" s="84" t="b">
        <v>0</v>
      </c>
      <c r="H348" s="84" t="b">
        <v>0</v>
      </c>
      <c r="I348" s="84" t="b">
        <v>0</v>
      </c>
      <c r="J348" s="84" t="b">
        <v>0</v>
      </c>
      <c r="K348" s="84" t="b">
        <v>0</v>
      </c>
      <c r="L348" s="84" t="b">
        <v>0</v>
      </c>
    </row>
    <row r="349" spans="1:12" ht="15">
      <c r="A349" s="84" t="s">
        <v>4375</v>
      </c>
      <c r="B349" s="84" t="s">
        <v>3488</v>
      </c>
      <c r="C349" s="84">
        <v>2</v>
      </c>
      <c r="D349" s="123">
        <v>0.0010843935173075552</v>
      </c>
      <c r="E349" s="123">
        <v>2.95580797024006</v>
      </c>
      <c r="F349" s="84" t="s">
        <v>4609</v>
      </c>
      <c r="G349" s="84" t="b">
        <v>0</v>
      </c>
      <c r="H349" s="84" t="b">
        <v>0</v>
      </c>
      <c r="I349" s="84" t="b">
        <v>0</v>
      </c>
      <c r="J349" s="84" t="b">
        <v>0</v>
      </c>
      <c r="K349" s="84" t="b">
        <v>0</v>
      </c>
      <c r="L349" s="84" t="b">
        <v>0</v>
      </c>
    </row>
    <row r="350" spans="1:12" ht="15">
      <c r="A350" s="84" t="s">
        <v>3488</v>
      </c>
      <c r="B350" s="84" t="s">
        <v>4205</v>
      </c>
      <c r="C350" s="84">
        <v>2</v>
      </c>
      <c r="D350" s="123">
        <v>0.0010843935173075552</v>
      </c>
      <c r="E350" s="123">
        <v>2.7797167111843786</v>
      </c>
      <c r="F350" s="84" t="s">
        <v>4609</v>
      </c>
      <c r="G350" s="84" t="b">
        <v>0</v>
      </c>
      <c r="H350" s="84" t="b">
        <v>0</v>
      </c>
      <c r="I350" s="84" t="b">
        <v>0</v>
      </c>
      <c r="J350" s="84" t="b">
        <v>0</v>
      </c>
      <c r="K350" s="84" t="b">
        <v>0</v>
      </c>
      <c r="L350" s="84" t="b">
        <v>0</v>
      </c>
    </row>
    <row r="351" spans="1:12" ht="15">
      <c r="A351" s="84" t="s">
        <v>4205</v>
      </c>
      <c r="B351" s="84" t="s">
        <v>4283</v>
      </c>
      <c r="C351" s="84">
        <v>2</v>
      </c>
      <c r="D351" s="123">
        <v>0.0010843935173075552</v>
      </c>
      <c r="E351" s="123">
        <v>2.7797167111843786</v>
      </c>
      <c r="F351" s="84" t="s">
        <v>4609</v>
      </c>
      <c r="G351" s="84" t="b">
        <v>0</v>
      </c>
      <c r="H351" s="84" t="b">
        <v>0</v>
      </c>
      <c r="I351" s="84" t="b">
        <v>0</v>
      </c>
      <c r="J351" s="84" t="b">
        <v>0</v>
      </c>
      <c r="K351" s="84" t="b">
        <v>0</v>
      </c>
      <c r="L351" s="84" t="b">
        <v>0</v>
      </c>
    </row>
    <row r="352" spans="1:12" ht="15">
      <c r="A352" s="84" t="s">
        <v>4283</v>
      </c>
      <c r="B352" s="84" t="s">
        <v>4122</v>
      </c>
      <c r="C352" s="84">
        <v>2</v>
      </c>
      <c r="D352" s="123">
        <v>0.0010843935173075552</v>
      </c>
      <c r="E352" s="123">
        <v>2.3403840173541157</v>
      </c>
      <c r="F352" s="84" t="s">
        <v>4609</v>
      </c>
      <c r="G352" s="84" t="b">
        <v>0</v>
      </c>
      <c r="H352" s="84" t="b">
        <v>0</v>
      </c>
      <c r="I352" s="84" t="b">
        <v>0</v>
      </c>
      <c r="J352" s="84" t="b">
        <v>0</v>
      </c>
      <c r="K352" s="84" t="b">
        <v>0</v>
      </c>
      <c r="L352" s="84" t="b">
        <v>0</v>
      </c>
    </row>
    <row r="353" spans="1:12" ht="15">
      <c r="A353" s="84" t="s">
        <v>4122</v>
      </c>
      <c r="B353" s="84" t="s">
        <v>4284</v>
      </c>
      <c r="C353" s="84">
        <v>2</v>
      </c>
      <c r="D353" s="123">
        <v>0.0010843935173075552</v>
      </c>
      <c r="E353" s="123">
        <v>2.381776702512341</v>
      </c>
      <c r="F353" s="84" t="s">
        <v>4609</v>
      </c>
      <c r="G353" s="84" t="b">
        <v>0</v>
      </c>
      <c r="H353" s="84" t="b">
        <v>0</v>
      </c>
      <c r="I353" s="84" t="b">
        <v>0</v>
      </c>
      <c r="J353" s="84" t="b">
        <v>0</v>
      </c>
      <c r="K353" s="84" t="b">
        <v>0</v>
      </c>
      <c r="L353" s="84" t="b">
        <v>0</v>
      </c>
    </row>
    <row r="354" spans="1:12" ht="15">
      <c r="A354" s="84" t="s">
        <v>4284</v>
      </c>
      <c r="B354" s="84" t="s">
        <v>483</v>
      </c>
      <c r="C354" s="84">
        <v>2</v>
      </c>
      <c r="D354" s="123">
        <v>0.0010843935173075552</v>
      </c>
      <c r="E354" s="123">
        <v>3.08074670684836</v>
      </c>
      <c r="F354" s="84" t="s">
        <v>4609</v>
      </c>
      <c r="G354" s="84" t="b">
        <v>0</v>
      </c>
      <c r="H354" s="84" t="b">
        <v>0</v>
      </c>
      <c r="I354" s="84" t="b">
        <v>0</v>
      </c>
      <c r="J354" s="84" t="b">
        <v>0</v>
      </c>
      <c r="K354" s="84" t="b">
        <v>0</v>
      </c>
      <c r="L354" s="84" t="b">
        <v>0</v>
      </c>
    </row>
    <row r="355" spans="1:12" ht="15">
      <c r="A355" s="84" t="s">
        <v>4104</v>
      </c>
      <c r="B355" s="84" t="s">
        <v>4376</v>
      </c>
      <c r="C355" s="84">
        <v>2</v>
      </c>
      <c r="D355" s="123">
        <v>0.0010843935173075552</v>
      </c>
      <c r="E355" s="123">
        <v>2.001565460800735</v>
      </c>
      <c r="F355" s="84" t="s">
        <v>4609</v>
      </c>
      <c r="G355" s="84" t="b">
        <v>0</v>
      </c>
      <c r="H355" s="84" t="b">
        <v>0</v>
      </c>
      <c r="I355" s="84" t="b">
        <v>0</v>
      </c>
      <c r="J355" s="84" t="b">
        <v>0</v>
      </c>
      <c r="K355" s="84" t="b">
        <v>0</v>
      </c>
      <c r="L355" s="84" t="b">
        <v>0</v>
      </c>
    </row>
    <row r="356" spans="1:12" ht="15">
      <c r="A356" s="84" t="s">
        <v>4376</v>
      </c>
      <c r="B356" s="84" t="s">
        <v>4377</v>
      </c>
      <c r="C356" s="84">
        <v>2</v>
      </c>
      <c r="D356" s="123">
        <v>0.0010843935173075552</v>
      </c>
      <c r="E356" s="123">
        <v>3.256837965904041</v>
      </c>
      <c r="F356" s="84" t="s">
        <v>4609</v>
      </c>
      <c r="G356" s="84" t="b">
        <v>0</v>
      </c>
      <c r="H356" s="84" t="b">
        <v>0</v>
      </c>
      <c r="I356" s="84" t="b">
        <v>0</v>
      </c>
      <c r="J356" s="84" t="b">
        <v>0</v>
      </c>
      <c r="K356" s="84" t="b">
        <v>1</v>
      </c>
      <c r="L356" s="84" t="b">
        <v>0</v>
      </c>
    </row>
    <row r="357" spans="1:12" ht="15">
      <c r="A357" s="84" t="s">
        <v>4377</v>
      </c>
      <c r="B357" s="84" t="s">
        <v>4378</v>
      </c>
      <c r="C357" s="84">
        <v>2</v>
      </c>
      <c r="D357" s="123">
        <v>0.0010843935173075552</v>
      </c>
      <c r="E357" s="123">
        <v>3.256837965904041</v>
      </c>
      <c r="F357" s="84" t="s">
        <v>4609</v>
      </c>
      <c r="G357" s="84" t="b">
        <v>0</v>
      </c>
      <c r="H357" s="84" t="b">
        <v>1</v>
      </c>
      <c r="I357" s="84" t="b">
        <v>0</v>
      </c>
      <c r="J357" s="84" t="b">
        <v>0</v>
      </c>
      <c r="K357" s="84" t="b">
        <v>0</v>
      </c>
      <c r="L357" s="84" t="b">
        <v>0</v>
      </c>
    </row>
    <row r="358" spans="1:12" ht="15">
      <c r="A358" s="84" t="s">
        <v>4378</v>
      </c>
      <c r="B358" s="84" t="s">
        <v>4207</v>
      </c>
      <c r="C358" s="84">
        <v>2</v>
      </c>
      <c r="D358" s="123">
        <v>0.0010843935173075552</v>
      </c>
      <c r="E358" s="123">
        <v>2.95580797024006</v>
      </c>
      <c r="F358" s="84" t="s">
        <v>4609</v>
      </c>
      <c r="G358" s="84" t="b">
        <v>0</v>
      </c>
      <c r="H358" s="84" t="b">
        <v>0</v>
      </c>
      <c r="I358" s="84" t="b">
        <v>0</v>
      </c>
      <c r="J358" s="84" t="b">
        <v>0</v>
      </c>
      <c r="K358" s="84" t="b">
        <v>0</v>
      </c>
      <c r="L358" s="84" t="b">
        <v>0</v>
      </c>
    </row>
    <row r="359" spans="1:12" ht="15">
      <c r="A359" s="84" t="s">
        <v>4207</v>
      </c>
      <c r="B359" s="84" t="s">
        <v>4379</v>
      </c>
      <c r="C359" s="84">
        <v>2</v>
      </c>
      <c r="D359" s="123">
        <v>0.0010843935173075552</v>
      </c>
      <c r="E359" s="123">
        <v>2.95580797024006</v>
      </c>
      <c r="F359" s="84" t="s">
        <v>4609</v>
      </c>
      <c r="G359" s="84" t="b">
        <v>0</v>
      </c>
      <c r="H359" s="84" t="b">
        <v>0</v>
      </c>
      <c r="I359" s="84" t="b">
        <v>0</v>
      </c>
      <c r="J359" s="84" t="b">
        <v>0</v>
      </c>
      <c r="K359" s="84" t="b">
        <v>0</v>
      </c>
      <c r="L359" s="84" t="b">
        <v>0</v>
      </c>
    </row>
    <row r="360" spans="1:12" ht="15">
      <c r="A360" s="84" t="s">
        <v>4379</v>
      </c>
      <c r="B360" s="84" t="s">
        <v>4380</v>
      </c>
      <c r="C360" s="84">
        <v>2</v>
      </c>
      <c r="D360" s="123">
        <v>0.0010843935173075552</v>
      </c>
      <c r="E360" s="123">
        <v>3.256837965904041</v>
      </c>
      <c r="F360" s="84" t="s">
        <v>4609</v>
      </c>
      <c r="G360" s="84" t="b">
        <v>0</v>
      </c>
      <c r="H360" s="84" t="b">
        <v>0</v>
      </c>
      <c r="I360" s="84" t="b">
        <v>0</v>
      </c>
      <c r="J360" s="84" t="b">
        <v>0</v>
      </c>
      <c r="K360" s="84" t="b">
        <v>1</v>
      </c>
      <c r="L360" s="84" t="b">
        <v>0</v>
      </c>
    </row>
    <row r="361" spans="1:12" ht="15">
      <c r="A361" s="84" t="s">
        <v>4380</v>
      </c>
      <c r="B361" s="84" t="s">
        <v>4381</v>
      </c>
      <c r="C361" s="84">
        <v>2</v>
      </c>
      <c r="D361" s="123">
        <v>0.0010843935173075552</v>
      </c>
      <c r="E361" s="123">
        <v>3.256837965904041</v>
      </c>
      <c r="F361" s="84" t="s">
        <v>4609</v>
      </c>
      <c r="G361" s="84" t="b">
        <v>0</v>
      </c>
      <c r="H361" s="84" t="b">
        <v>1</v>
      </c>
      <c r="I361" s="84" t="b">
        <v>0</v>
      </c>
      <c r="J361" s="84" t="b">
        <v>0</v>
      </c>
      <c r="K361" s="84" t="b">
        <v>0</v>
      </c>
      <c r="L361" s="84" t="b">
        <v>0</v>
      </c>
    </row>
    <row r="362" spans="1:12" ht="15">
      <c r="A362" s="84" t="s">
        <v>4381</v>
      </c>
      <c r="B362" s="84" t="s">
        <v>3471</v>
      </c>
      <c r="C362" s="84">
        <v>2</v>
      </c>
      <c r="D362" s="123">
        <v>0.0010843935173075552</v>
      </c>
      <c r="E362" s="123">
        <v>2.6547779745760787</v>
      </c>
      <c r="F362" s="84" t="s">
        <v>4609</v>
      </c>
      <c r="G362" s="84" t="b">
        <v>0</v>
      </c>
      <c r="H362" s="84" t="b">
        <v>0</v>
      </c>
      <c r="I362" s="84" t="b">
        <v>0</v>
      </c>
      <c r="J362" s="84" t="b">
        <v>1</v>
      </c>
      <c r="K362" s="84" t="b">
        <v>0</v>
      </c>
      <c r="L362" s="84" t="b">
        <v>0</v>
      </c>
    </row>
    <row r="363" spans="1:12" ht="15">
      <c r="A363" s="84" t="s">
        <v>3471</v>
      </c>
      <c r="B363" s="84" t="s">
        <v>4382</v>
      </c>
      <c r="C363" s="84">
        <v>2</v>
      </c>
      <c r="D363" s="123">
        <v>0.0010843935173075552</v>
      </c>
      <c r="E363" s="123">
        <v>2.7127699215537655</v>
      </c>
      <c r="F363" s="84" t="s">
        <v>4609</v>
      </c>
      <c r="G363" s="84" t="b">
        <v>1</v>
      </c>
      <c r="H363" s="84" t="b">
        <v>0</v>
      </c>
      <c r="I363" s="84" t="b">
        <v>0</v>
      </c>
      <c r="J363" s="84" t="b">
        <v>0</v>
      </c>
      <c r="K363" s="84" t="b">
        <v>0</v>
      </c>
      <c r="L363" s="84" t="b">
        <v>0</v>
      </c>
    </row>
    <row r="364" spans="1:12" ht="15">
      <c r="A364" s="84" t="s">
        <v>4382</v>
      </c>
      <c r="B364" s="84" t="s">
        <v>4208</v>
      </c>
      <c r="C364" s="84">
        <v>2</v>
      </c>
      <c r="D364" s="123">
        <v>0.0010843935173075552</v>
      </c>
      <c r="E364" s="123">
        <v>2.95580797024006</v>
      </c>
      <c r="F364" s="84" t="s">
        <v>4609</v>
      </c>
      <c r="G364" s="84" t="b">
        <v>0</v>
      </c>
      <c r="H364" s="84" t="b">
        <v>0</v>
      </c>
      <c r="I364" s="84" t="b">
        <v>0</v>
      </c>
      <c r="J364" s="84" t="b">
        <v>0</v>
      </c>
      <c r="K364" s="84" t="b">
        <v>0</v>
      </c>
      <c r="L364" s="84" t="b">
        <v>0</v>
      </c>
    </row>
    <row r="365" spans="1:12" ht="15">
      <c r="A365" s="84" t="s">
        <v>410</v>
      </c>
      <c r="B365" s="84" t="s">
        <v>3476</v>
      </c>
      <c r="C365" s="84">
        <v>2</v>
      </c>
      <c r="D365" s="123">
        <v>0.0010843935173075552</v>
      </c>
      <c r="E365" s="123">
        <v>1.0932294024729894</v>
      </c>
      <c r="F365" s="84" t="s">
        <v>4609</v>
      </c>
      <c r="G365" s="84" t="b">
        <v>0</v>
      </c>
      <c r="H365" s="84" t="b">
        <v>0</v>
      </c>
      <c r="I365" s="84" t="b">
        <v>0</v>
      </c>
      <c r="J365" s="84" t="b">
        <v>0</v>
      </c>
      <c r="K365" s="84" t="b">
        <v>0</v>
      </c>
      <c r="L365" s="84" t="b">
        <v>0</v>
      </c>
    </row>
    <row r="366" spans="1:12" ht="15">
      <c r="A366" s="84" t="s">
        <v>4285</v>
      </c>
      <c r="B366" s="84" t="s">
        <v>4205</v>
      </c>
      <c r="C366" s="84">
        <v>2</v>
      </c>
      <c r="D366" s="123">
        <v>0.0010843935173075552</v>
      </c>
      <c r="E366" s="123">
        <v>2.7797167111843786</v>
      </c>
      <c r="F366" s="84" t="s">
        <v>4609</v>
      </c>
      <c r="G366" s="84" t="b">
        <v>0</v>
      </c>
      <c r="H366" s="84" t="b">
        <v>0</v>
      </c>
      <c r="I366" s="84" t="b">
        <v>0</v>
      </c>
      <c r="J366" s="84" t="b">
        <v>0</v>
      </c>
      <c r="K366" s="84" t="b">
        <v>0</v>
      </c>
      <c r="L366" s="84" t="b">
        <v>0</v>
      </c>
    </row>
    <row r="367" spans="1:12" ht="15">
      <c r="A367" s="84" t="s">
        <v>4205</v>
      </c>
      <c r="B367" s="84" t="s">
        <v>4385</v>
      </c>
      <c r="C367" s="84">
        <v>2</v>
      </c>
      <c r="D367" s="123">
        <v>0.0010843935173075552</v>
      </c>
      <c r="E367" s="123">
        <v>2.95580797024006</v>
      </c>
      <c r="F367" s="84" t="s">
        <v>4609</v>
      </c>
      <c r="G367" s="84" t="b">
        <v>0</v>
      </c>
      <c r="H367" s="84" t="b">
        <v>0</v>
      </c>
      <c r="I367" s="84" t="b">
        <v>0</v>
      </c>
      <c r="J367" s="84" t="b">
        <v>0</v>
      </c>
      <c r="K367" s="84" t="b">
        <v>0</v>
      </c>
      <c r="L367" s="84" t="b">
        <v>0</v>
      </c>
    </row>
    <row r="368" spans="1:12" ht="15">
      <c r="A368" s="84" t="s">
        <v>4385</v>
      </c>
      <c r="B368" s="84" t="s">
        <v>4286</v>
      </c>
      <c r="C368" s="84">
        <v>2</v>
      </c>
      <c r="D368" s="123">
        <v>0.0010843935173075552</v>
      </c>
      <c r="E368" s="123">
        <v>3.08074670684836</v>
      </c>
      <c r="F368" s="84" t="s">
        <v>4609</v>
      </c>
      <c r="G368" s="84" t="b">
        <v>0</v>
      </c>
      <c r="H368" s="84" t="b">
        <v>0</v>
      </c>
      <c r="I368" s="84" t="b">
        <v>0</v>
      </c>
      <c r="J368" s="84" t="b">
        <v>0</v>
      </c>
      <c r="K368" s="84" t="b">
        <v>0</v>
      </c>
      <c r="L368" s="84" t="b">
        <v>0</v>
      </c>
    </row>
    <row r="369" spans="1:12" ht="15">
      <c r="A369" s="84" t="s">
        <v>4286</v>
      </c>
      <c r="B369" s="84" t="s">
        <v>4386</v>
      </c>
      <c r="C369" s="84">
        <v>2</v>
      </c>
      <c r="D369" s="123">
        <v>0.0010843935173075552</v>
      </c>
      <c r="E369" s="123">
        <v>3.08074670684836</v>
      </c>
      <c r="F369" s="84" t="s">
        <v>4609</v>
      </c>
      <c r="G369" s="84" t="b">
        <v>0</v>
      </c>
      <c r="H369" s="84" t="b">
        <v>0</v>
      </c>
      <c r="I369" s="84" t="b">
        <v>0</v>
      </c>
      <c r="J369" s="84" t="b">
        <v>0</v>
      </c>
      <c r="K369" s="84" t="b">
        <v>0</v>
      </c>
      <c r="L369" s="84" t="b">
        <v>0</v>
      </c>
    </row>
    <row r="370" spans="1:12" ht="15">
      <c r="A370" s="84" t="s">
        <v>4386</v>
      </c>
      <c r="B370" s="84" t="s">
        <v>4387</v>
      </c>
      <c r="C370" s="84">
        <v>2</v>
      </c>
      <c r="D370" s="123">
        <v>0.0010843935173075552</v>
      </c>
      <c r="E370" s="123">
        <v>3.256837965904041</v>
      </c>
      <c r="F370" s="84" t="s">
        <v>4609</v>
      </c>
      <c r="G370" s="84" t="b">
        <v>0</v>
      </c>
      <c r="H370" s="84" t="b">
        <v>0</v>
      </c>
      <c r="I370" s="84" t="b">
        <v>0</v>
      </c>
      <c r="J370" s="84" t="b">
        <v>0</v>
      </c>
      <c r="K370" s="84" t="b">
        <v>0</v>
      </c>
      <c r="L370" s="84" t="b">
        <v>0</v>
      </c>
    </row>
    <row r="371" spans="1:12" ht="15">
      <c r="A371" s="84" t="s">
        <v>4387</v>
      </c>
      <c r="B371" s="84" t="s">
        <v>4159</v>
      </c>
      <c r="C371" s="84">
        <v>2</v>
      </c>
      <c r="D371" s="123">
        <v>0.0010843935173075552</v>
      </c>
      <c r="E371" s="123">
        <v>2.7797167111843786</v>
      </c>
      <c r="F371" s="84" t="s">
        <v>4609</v>
      </c>
      <c r="G371" s="84" t="b">
        <v>0</v>
      </c>
      <c r="H371" s="84" t="b">
        <v>0</v>
      </c>
      <c r="I371" s="84" t="b">
        <v>0</v>
      </c>
      <c r="J371" s="84" t="b">
        <v>0</v>
      </c>
      <c r="K371" s="84" t="b">
        <v>0</v>
      </c>
      <c r="L371" s="84" t="b">
        <v>0</v>
      </c>
    </row>
    <row r="372" spans="1:12" ht="15">
      <c r="A372" s="84" t="s">
        <v>4159</v>
      </c>
      <c r="B372" s="84" t="s">
        <v>4388</v>
      </c>
      <c r="C372" s="84">
        <v>2</v>
      </c>
      <c r="D372" s="123">
        <v>0.0010843935173075552</v>
      </c>
      <c r="E372" s="123">
        <v>2.7797167111843786</v>
      </c>
      <c r="F372" s="84" t="s">
        <v>4609</v>
      </c>
      <c r="G372" s="84" t="b">
        <v>0</v>
      </c>
      <c r="H372" s="84" t="b">
        <v>0</v>
      </c>
      <c r="I372" s="84" t="b">
        <v>0</v>
      </c>
      <c r="J372" s="84" t="b">
        <v>0</v>
      </c>
      <c r="K372" s="84" t="b">
        <v>1</v>
      </c>
      <c r="L372" s="84" t="b">
        <v>0</v>
      </c>
    </row>
    <row r="373" spans="1:12" ht="15">
      <c r="A373" s="84" t="s">
        <v>4388</v>
      </c>
      <c r="B373" s="84" t="s">
        <v>4389</v>
      </c>
      <c r="C373" s="84">
        <v>2</v>
      </c>
      <c r="D373" s="123">
        <v>0.0010843935173075552</v>
      </c>
      <c r="E373" s="123">
        <v>3.256837965904041</v>
      </c>
      <c r="F373" s="84" t="s">
        <v>4609</v>
      </c>
      <c r="G373" s="84" t="b">
        <v>0</v>
      </c>
      <c r="H373" s="84" t="b">
        <v>1</v>
      </c>
      <c r="I373" s="84" t="b">
        <v>0</v>
      </c>
      <c r="J373" s="84" t="b">
        <v>0</v>
      </c>
      <c r="K373" s="84" t="b">
        <v>1</v>
      </c>
      <c r="L373" s="84" t="b">
        <v>0</v>
      </c>
    </row>
    <row r="374" spans="1:12" ht="15">
      <c r="A374" s="84" t="s">
        <v>4389</v>
      </c>
      <c r="B374" s="84" t="s">
        <v>3469</v>
      </c>
      <c r="C374" s="84">
        <v>2</v>
      </c>
      <c r="D374" s="123">
        <v>0.0010843935173075552</v>
      </c>
      <c r="E374" s="123">
        <v>2.95580797024006</v>
      </c>
      <c r="F374" s="84" t="s">
        <v>4609</v>
      </c>
      <c r="G374" s="84" t="b">
        <v>0</v>
      </c>
      <c r="H374" s="84" t="b">
        <v>1</v>
      </c>
      <c r="I374" s="84" t="b">
        <v>0</v>
      </c>
      <c r="J374" s="84" t="b">
        <v>1</v>
      </c>
      <c r="K374" s="84" t="b">
        <v>0</v>
      </c>
      <c r="L374" s="84" t="b">
        <v>0</v>
      </c>
    </row>
    <row r="375" spans="1:12" ht="15">
      <c r="A375" s="84" t="s">
        <v>4390</v>
      </c>
      <c r="B375" s="84" t="s">
        <v>738</v>
      </c>
      <c r="C375" s="84">
        <v>2</v>
      </c>
      <c r="D375" s="123">
        <v>0.0010843935173075552</v>
      </c>
      <c r="E375" s="123">
        <v>1.3675362633977308</v>
      </c>
      <c r="F375" s="84" t="s">
        <v>4609</v>
      </c>
      <c r="G375" s="84" t="b">
        <v>0</v>
      </c>
      <c r="H375" s="84" t="b">
        <v>0</v>
      </c>
      <c r="I375" s="84" t="b">
        <v>0</v>
      </c>
      <c r="J375" s="84" t="b">
        <v>0</v>
      </c>
      <c r="K375" s="84" t="b">
        <v>0</v>
      </c>
      <c r="L375" s="84" t="b">
        <v>0</v>
      </c>
    </row>
    <row r="376" spans="1:12" ht="15">
      <c r="A376" s="84" t="s">
        <v>4171</v>
      </c>
      <c r="B376" s="84" t="s">
        <v>4391</v>
      </c>
      <c r="C376" s="84">
        <v>2</v>
      </c>
      <c r="D376" s="123">
        <v>0.0010843935173075552</v>
      </c>
      <c r="E376" s="123">
        <v>2.8588979572320032</v>
      </c>
      <c r="F376" s="84" t="s">
        <v>4609</v>
      </c>
      <c r="G376" s="84" t="b">
        <v>0</v>
      </c>
      <c r="H376" s="84" t="b">
        <v>0</v>
      </c>
      <c r="I376" s="84" t="b">
        <v>0</v>
      </c>
      <c r="J376" s="84" t="b">
        <v>1</v>
      </c>
      <c r="K376" s="84" t="b">
        <v>0</v>
      </c>
      <c r="L376" s="84" t="b">
        <v>0</v>
      </c>
    </row>
    <row r="377" spans="1:12" ht="15">
      <c r="A377" s="84" t="s">
        <v>4391</v>
      </c>
      <c r="B377" s="84" t="s">
        <v>4392</v>
      </c>
      <c r="C377" s="84">
        <v>2</v>
      </c>
      <c r="D377" s="123">
        <v>0.0010843935173075552</v>
      </c>
      <c r="E377" s="123">
        <v>3.256837965904041</v>
      </c>
      <c r="F377" s="84" t="s">
        <v>4609</v>
      </c>
      <c r="G377" s="84" t="b">
        <v>1</v>
      </c>
      <c r="H377" s="84" t="b">
        <v>0</v>
      </c>
      <c r="I377" s="84" t="b">
        <v>0</v>
      </c>
      <c r="J377" s="84" t="b">
        <v>0</v>
      </c>
      <c r="K377" s="84" t="b">
        <v>0</v>
      </c>
      <c r="L377" s="84" t="b">
        <v>0</v>
      </c>
    </row>
    <row r="378" spans="1:12" ht="15">
      <c r="A378" s="84" t="s">
        <v>4392</v>
      </c>
      <c r="B378" s="84" t="s">
        <v>4393</v>
      </c>
      <c r="C378" s="84">
        <v>2</v>
      </c>
      <c r="D378" s="123">
        <v>0.0010843935173075552</v>
      </c>
      <c r="E378" s="123">
        <v>3.256837965904041</v>
      </c>
      <c r="F378" s="84" t="s">
        <v>4609</v>
      </c>
      <c r="G378" s="84" t="b">
        <v>0</v>
      </c>
      <c r="H378" s="84" t="b">
        <v>0</v>
      </c>
      <c r="I378" s="84" t="b">
        <v>0</v>
      </c>
      <c r="J378" s="84" t="b">
        <v>0</v>
      </c>
      <c r="K378" s="84" t="b">
        <v>0</v>
      </c>
      <c r="L378" s="84" t="b">
        <v>0</v>
      </c>
    </row>
    <row r="379" spans="1:12" ht="15">
      <c r="A379" s="84" t="s">
        <v>4393</v>
      </c>
      <c r="B379" s="84" t="s">
        <v>3458</v>
      </c>
      <c r="C379" s="84">
        <v>2</v>
      </c>
      <c r="D379" s="123">
        <v>0.0010843935173075552</v>
      </c>
      <c r="E379" s="123">
        <v>2.3537479789120974</v>
      </c>
      <c r="F379" s="84" t="s">
        <v>4609</v>
      </c>
      <c r="G379" s="84" t="b">
        <v>0</v>
      </c>
      <c r="H379" s="84" t="b">
        <v>0</v>
      </c>
      <c r="I379" s="84" t="b">
        <v>0</v>
      </c>
      <c r="J379" s="84" t="b">
        <v>0</v>
      </c>
      <c r="K379" s="84" t="b">
        <v>0</v>
      </c>
      <c r="L379" s="84" t="b">
        <v>0</v>
      </c>
    </row>
    <row r="380" spans="1:12" ht="15">
      <c r="A380" s="84" t="s">
        <v>3458</v>
      </c>
      <c r="B380" s="84" t="s">
        <v>4394</v>
      </c>
      <c r="C380" s="84">
        <v>2</v>
      </c>
      <c r="D380" s="123">
        <v>0.0010843935173075552</v>
      </c>
      <c r="E380" s="123">
        <v>2.3274190401897483</v>
      </c>
      <c r="F380" s="84" t="s">
        <v>4609</v>
      </c>
      <c r="G380" s="84" t="b">
        <v>0</v>
      </c>
      <c r="H380" s="84" t="b">
        <v>0</v>
      </c>
      <c r="I380" s="84" t="b">
        <v>0</v>
      </c>
      <c r="J380" s="84" t="b">
        <v>0</v>
      </c>
      <c r="K380" s="84" t="b">
        <v>0</v>
      </c>
      <c r="L380" s="84" t="b">
        <v>0</v>
      </c>
    </row>
    <row r="381" spans="1:12" ht="15">
      <c r="A381" s="84" t="s">
        <v>4394</v>
      </c>
      <c r="B381" s="84" t="s">
        <v>4395</v>
      </c>
      <c r="C381" s="84">
        <v>2</v>
      </c>
      <c r="D381" s="123">
        <v>0.0010843935173075552</v>
      </c>
      <c r="E381" s="123">
        <v>3.256837965904041</v>
      </c>
      <c r="F381" s="84" t="s">
        <v>4609</v>
      </c>
      <c r="G381" s="84" t="b">
        <v>0</v>
      </c>
      <c r="H381" s="84" t="b">
        <v>0</v>
      </c>
      <c r="I381" s="84" t="b">
        <v>0</v>
      </c>
      <c r="J381" s="84" t="b">
        <v>0</v>
      </c>
      <c r="K381" s="84" t="b">
        <v>0</v>
      </c>
      <c r="L381" s="84" t="b">
        <v>0</v>
      </c>
    </row>
    <row r="382" spans="1:12" ht="15">
      <c r="A382" s="84" t="s">
        <v>4395</v>
      </c>
      <c r="B382" s="84" t="s">
        <v>4396</v>
      </c>
      <c r="C382" s="84">
        <v>2</v>
      </c>
      <c r="D382" s="123">
        <v>0.0010843935173075552</v>
      </c>
      <c r="E382" s="123">
        <v>3.256837965904041</v>
      </c>
      <c r="F382" s="84" t="s">
        <v>4609</v>
      </c>
      <c r="G382" s="84" t="b">
        <v>0</v>
      </c>
      <c r="H382" s="84" t="b">
        <v>0</v>
      </c>
      <c r="I382" s="84" t="b">
        <v>0</v>
      </c>
      <c r="J382" s="84" t="b">
        <v>0</v>
      </c>
      <c r="K382" s="84" t="b">
        <v>0</v>
      </c>
      <c r="L382" s="84" t="b">
        <v>0</v>
      </c>
    </row>
    <row r="383" spans="1:12" ht="15">
      <c r="A383" s="84" t="s">
        <v>4396</v>
      </c>
      <c r="B383" s="84" t="s">
        <v>4397</v>
      </c>
      <c r="C383" s="84">
        <v>2</v>
      </c>
      <c r="D383" s="123">
        <v>0.0010843935173075552</v>
      </c>
      <c r="E383" s="123">
        <v>3.256837965904041</v>
      </c>
      <c r="F383" s="84" t="s">
        <v>4609</v>
      </c>
      <c r="G383" s="84" t="b">
        <v>0</v>
      </c>
      <c r="H383" s="84" t="b">
        <v>0</v>
      </c>
      <c r="I383" s="84" t="b">
        <v>0</v>
      </c>
      <c r="J383" s="84" t="b">
        <v>0</v>
      </c>
      <c r="K383" s="84" t="b">
        <v>0</v>
      </c>
      <c r="L383" s="84" t="b">
        <v>0</v>
      </c>
    </row>
    <row r="384" spans="1:12" ht="15">
      <c r="A384" s="84" t="s">
        <v>4397</v>
      </c>
      <c r="B384" s="84" t="s">
        <v>4398</v>
      </c>
      <c r="C384" s="84">
        <v>2</v>
      </c>
      <c r="D384" s="123">
        <v>0.0010843935173075552</v>
      </c>
      <c r="E384" s="123">
        <v>3.256837965904041</v>
      </c>
      <c r="F384" s="84" t="s">
        <v>4609</v>
      </c>
      <c r="G384" s="84" t="b">
        <v>0</v>
      </c>
      <c r="H384" s="84" t="b">
        <v>0</v>
      </c>
      <c r="I384" s="84" t="b">
        <v>0</v>
      </c>
      <c r="J384" s="84" t="b">
        <v>0</v>
      </c>
      <c r="K384" s="84" t="b">
        <v>0</v>
      </c>
      <c r="L384" s="84" t="b">
        <v>0</v>
      </c>
    </row>
    <row r="385" spans="1:12" ht="15">
      <c r="A385" s="84" t="s">
        <v>4398</v>
      </c>
      <c r="B385" s="84" t="s">
        <v>4399</v>
      </c>
      <c r="C385" s="84">
        <v>2</v>
      </c>
      <c r="D385" s="123">
        <v>0.0010843935173075552</v>
      </c>
      <c r="E385" s="123">
        <v>3.256837965904041</v>
      </c>
      <c r="F385" s="84" t="s">
        <v>4609</v>
      </c>
      <c r="G385" s="84" t="b">
        <v>0</v>
      </c>
      <c r="H385" s="84" t="b">
        <v>0</v>
      </c>
      <c r="I385" s="84" t="b">
        <v>0</v>
      </c>
      <c r="J385" s="84" t="b">
        <v>0</v>
      </c>
      <c r="K385" s="84" t="b">
        <v>0</v>
      </c>
      <c r="L385" s="84" t="b">
        <v>0</v>
      </c>
    </row>
    <row r="386" spans="1:12" ht="15">
      <c r="A386" s="84" t="s">
        <v>348</v>
      </c>
      <c r="B386" s="84" t="s">
        <v>4289</v>
      </c>
      <c r="C386" s="84">
        <v>2</v>
      </c>
      <c r="D386" s="123">
        <v>0.0010843935173075552</v>
      </c>
      <c r="E386" s="123">
        <v>2.026389044525767</v>
      </c>
      <c r="F386" s="84" t="s">
        <v>4609</v>
      </c>
      <c r="G386" s="84" t="b">
        <v>0</v>
      </c>
      <c r="H386" s="84" t="b">
        <v>0</v>
      </c>
      <c r="I386" s="84" t="b">
        <v>0</v>
      </c>
      <c r="J386" s="84" t="b">
        <v>0</v>
      </c>
      <c r="K386" s="84" t="b">
        <v>1</v>
      </c>
      <c r="L386" s="84" t="b">
        <v>0</v>
      </c>
    </row>
    <row r="387" spans="1:12" ht="15">
      <c r="A387" s="84" t="s">
        <v>394</v>
      </c>
      <c r="B387" s="84" t="s">
        <v>4174</v>
      </c>
      <c r="C387" s="84">
        <v>2</v>
      </c>
      <c r="D387" s="123">
        <v>0.0010843935173075552</v>
      </c>
      <c r="E387" s="123">
        <v>2.95580797024006</v>
      </c>
      <c r="F387" s="84" t="s">
        <v>4609</v>
      </c>
      <c r="G387" s="84" t="b">
        <v>0</v>
      </c>
      <c r="H387" s="84" t="b">
        <v>0</v>
      </c>
      <c r="I387" s="84" t="b">
        <v>0</v>
      </c>
      <c r="J387" s="84" t="b">
        <v>0</v>
      </c>
      <c r="K387" s="84" t="b">
        <v>0</v>
      </c>
      <c r="L387" s="84" t="b">
        <v>0</v>
      </c>
    </row>
    <row r="388" spans="1:12" ht="15">
      <c r="A388" s="84" t="s">
        <v>4301</v>
      </c>
      <c r="B388" s="84" t="s">
        <v>4400</v>
      </c>
      <c r="C388" s="84">
        <v>2</v>
      </c>
      <c r="D388" s="123">
        <v>0.0010843935173075552</v>
      </c>
      <c r="E388" s="123">
        <v>3.08074670684836</v>
      </c>
      <c r="F388" s="84" t="s">
        <v>4609</v>
      </c>
      <c r="G388" s="84" t="b">
        <v>0</v>
      </c>
      <c r="H388" s="84" t="b">
        <v>0</v>
      </c>
      <c r="I388" s="84" t="b">
        <v>0</v>
      </c>
      <c r="J388" s="84" t="b">
        <v>0</v>
      </c>
      <c r="K388" s="84" t="b">
        <v>0</v>
      </c>
      <c r="L388" s="84" t="b">
        <v>0</v>
      </c>
    </row>
    <row r="389" spans="1:12" ht="15">
      <c r="A389" s="84" t="s">
        <v>4400</v>
      </c>
      <c r="B389" s="84" t="s">
        <v>4401</v>
      </c>
      <c r="C389" s="84">
        <v>2</v>
      </c>
      <c r="D389" s="123">
        <v>0.0010843935173075552</v>
      </c>
      <c r="E389" s="123">
        <v>3.256837965904041</v>
      </c>
      <c r="F389" s="84" t="s">
        <v>4609</v>
      </c>
      <c r="G389" s="84" t="b">
        <v>0</v>
      </c>
      <c r="H389" s="84" t="b">
        <v>0</v>
      </c>
      <c r="I389" s="84" t="b">
        <v>0</v>
      </c>
      <c r="J389" s="84" t="b">
        <v>0</v>
      </c>
      <c r="K389" s="84" t="b">
        <v>0</v>
      </c>
      <c r="L389" s="84" t="b">
        <v>0</v>
      </c>
    </row>
    <row r="390" spans="1:12" ht="15">
      <c r="A390" s="84" t="s">
        <v>4401</v>
      </c>
      <c r="B390" s="84" t="s">
        <v>4402</v>
      </c>
      <c r="C390" s="84">
        <v>2</v>
      </c>
      <c r="D390" s="123">
        <v>0.0010843935173075552</v>
      </c>
      <c r="E390" s="123">
        <v>3.256837965904041</v>
      </c>
      <c r="F390" s="84" t="s">
        <v>4609</v>
      </c>
      <c r="G390" s="84" t="b">
        <v>0</v>
      </c>
      <c r="H390" s="84" t="b">
        <v>0</v>
      </c>
      <c r="I390" s="84" t="b">
        <v>0</v>
      </c>
      <c r="J390" s="84" t="b">
        <v>0</v>
      </c>
      <c r="K390" s="84" t="b">
        <v>0</v>
      </c>
      <c r="L390" s="84" t="b">
        <v>0</v>
      </c>
    </row>
    <row r="391" spans="1:12" ht="15">
      <c r="A391" s="84" t="s">
        <v>4402</v>
      </c>
      <c r="B391" s="84" t="s">
        <v>4139</v>
      </c>
      <c r="C391" s="84">
        <v>2</v>
      </c>
      <c r="D391" s="123">
        <v>0.0010843935173075552</v>
      </c>
      <c r="E391" s="123">
        <v>2.6547779745760787</v>
      </c>
      <c r="F391" s="84" t="s">
        <v>4609</v>
      </c>
      <c r="G391" s="84" t="b">
        <v>0</v>
      </c>
      <c r="H391" s="84" t="b">
        <v>0</v>
      </c>
      <c r="I391" s="84" t="b">
        <v>0</v>
      </c>
      <c r="J391" s="84" t="b">
        <v>0</v>
      </c>
      <c r="K391" s="84" t="b">
        <v>0</v>
      </c>
      <c r="L391" s="84" t="b">
        <v>0</v>
      </c>
    </row>
    <row r="392" spans="1:12" ht="15">
      <c r="A392" s="84" t="s">
        <v>4139</v>
      </c>
      <c r="B392" s="84" t="s">
        <v>3458</v>
      </c>
      <c r="C392" s="84">
        <v>2</v>
      </c>
      <c r="D392" s="123">
        <v>0.0010843935173075552</v>
      </c>
      <c r="E392" s="123">
        <v>1.7516879875841351</v>
      </c>
      <c r="F392" s="84" t="s">
        <v>4609</v>
      </c>
      <c r="G392" s="84" t="b">
        <v>0</v>
      </c>
      <c r="H392" s="84" t="b">
        <v>0</v>
      </c>
      <c r="I392" s="84" t="b">
        <v>0</v>
      </c>
      <c r="J392" s="84" t="b">
        <v>0</v>
      </c>
      <c r="K392" s="84" t="b">
        <v>0</v>
      </c>
      <c r="L392" s="84" t="b">
        <v>0</v>
      </c>
    </row>
    <row r="393" spans="1:12" ht="15">
      <c r="A393" s="84" t="s">
        <v>3458</v>
      </c>
      <c r="B393" s="84" t="s">
        <v>4140</v>
      </c>
      <c r="C393" s="84">
        <v>2</v>
      </c>
      <c r="D393" s="123">
        <v>0.0010843935173075552</v>
      </c>
      <c r="E393" s="123">
        <v>1.7253590488617858</v>
      </c>
      <c r="F393" s="84" t="s">
        <v>4609</v>
      </c>
      <c r="G393" s="84" t="b">
        <v>0</v>
      </c>
      <c r="H393" s="84" t="b">
        <v>0</v>
      </c>
      <c r="I393" s="84" t="b">
        <v>0</v>
      </c>
      <c r="J393" s="84" t="b">
        <v>0</v>
      </c>
      <c r="K393" s="84" t="b">
        <v>0</v>
      </c>
      <c r="L393" s="84" t="b">
        <v>0</v>
      </c>
    </row>
    <row r="394" spans="1:12" ht="15">
      <c r="A394" s="84" t="s">
        <v>4140</v>
      </c>
      <c r="B394" s="84" t="s">
        <v>4403</v>
      </c>
      <c r="C394" s="84">
        <v>2</v>
      </c>
      <c r="D394" s="123">
        <v>0.0010843935173075552</v>
      </c>
      <c r="E394" s="123">
        <v>2.6547779745760787</v>
      </c>
      <c r="F394" s="84" t="s">
        <v>4609</v>
      </c>
      <c r="G394" s="84" t="b">
        <v>0</v>
      </c>
      <c r="H394" s="84" t="b">
        <v>0</v>
      </c>
      <c r="I394" s="84" t="b">
        <v>0</v>
      </c>
      <c r="J394" s="84" t="b">
        <v>0</v>
      </c>
      <c r="K394" s="84" t="b">
        <v>0</v>
      </c>
      <c r="L394" s="84" t="b">
        <v>0</v>
      </c>
    </row>
    <row r="395" spans="1:12" ht="15">
      <c r="A395" s="84" t="s">
        <v>4403</v>
      </c>
      <c r="B395" s="84" t="s">
        <v>4404</v>
      </c>
      <c r="C395" s="84">
        <v>2</v>
      </c>
      <c r="D395" s="123">
        <v>0.0010843935173075552</v>
      </c>
      <c r="E395" s="123">
        <v>3.256837965904041</v>
      </c>
      <c r="F395" s="84" t="s">
        <v>4609</v>
      </c>
      <c r="G395" s="84" t="b">
        <v>0</v>
      </c>
      <c r="H395" s="84" t="b">
        <v>0</v>
      </c>
      <c r="I395" s="84" t="b">
        <v>0</v>
      </c>
      <c r="J395" s="84" t="b">
        <v>0</v>
      </c>
      <c r="K395" s="84" t="b">
        <v>0</v>
      </c>
      <c r="L395" s="84" t="b">
        <v>0</v>
      </c>
    </row>
    <row r="396" spans="1:12" ht="15">
      <c r="A396" s="84" t="s">
        <v>4404</v>
      </c>
      <c r="B396" s="84" t="s">
        <v>4405</v>
      </c>
      <c r="C396" s="84">
        <v>2</v>
      </c>
      <c r="D396" s="123">
        <v>0.0010843935173075552</v>
      </c>
      <c r="E396" s="123">
        <v>3.256837965904041</v>
      </c>
      <c r="F396" s="84" t="s">
        <v>4609</v>
      </c>
      <c r="G396" s="84" t="b">
        <v>0</v>
      </c>
      <c r="H396" s="84" t="b">
        <v>0</v>
      </c>
      <c r="I396" s="84" t="b">
        <v>0</v>
      </c>
      <c r="J396" s="84" t="b">
        <v>0</v>
      </c>
      <c r="K396" s="84" t="b">
        <v>0</v>
      </c>
      <c r="L396" s="84" t="b">
        <v>0</v>
      </c>
    </row>
    <row r="397" spans="1:12" ht="15">
      <c r="A397" s="84" t="s">
        <v>4405</v>
      </c>
      <c r="B397" s="84" t="s">
        <v>4110</v>
      </c>
      <c r="C397" s="84">
        <v>2</v>
      </c>
      <c r="D397" s="123">
        <v>0.0010843935173075552</v>
      </c>
      <c r="E397" s="123">
        <v>2.3274190401897483</v>
      </c>
      <c r="F397" s="84" t="s">
        <v>4609</v>
      </c>
      <c r="G397" s="84" t="b">
        <v>0</v>
      </c>
      <c r="H397" s="84" t="b">
        <v>0</v>
      </c>
      <c r="I397" s="84" t="b">
        <v>0</v>
      </c>
      <c r="J397" s="84" t="b">
        <v>0</v>
      </c>
      <c r="K397" s="84" t="b">
        <v>0</v>
      </c>
      <c r="L397" s="84" t="b">
        <v>0</v>
      </c>
    </row>
    <row r="398" spans="1:12" ht="15">
      <c r="A398" s="84" t="s">
        <v>4110</v>
      </c>
      <c r="B398" s="84" t="s">
        <v>4406</v>
      </c>
      <c r="C398" s="84">
        <v>2</v>
      </c>
      <c r="D398" s="123">
        <v>0.0010843935173075552</v>
      </c>
      <c r="E398" s="123">
        <v>2.3274190401897483</v>
      </c>
      <c r="F398" s="84" t="s">
        <v>4609</v>
      </c>
      <c r="G398" s="84" t="b">
        <v>0</v>
      </c>
      <c r="H398" s="84" t="b">
        <v>0</v>
      </c>
      <c r="I398" s="84" t="b">
        <v>0</v>
      </c>
      <c r="J398" s="84" t="b">
        <v>0</v>
      </c>
      <c r="K398" s="84" t="b">
        <v>0</v>
      </c>
      <c r="L398" s="84" t="b">
        <v>0</v>
      </c>
    </row>
    <row r="399" spans="1:12" ht="15">
      <c r="A399" s="84" t="s">
        <v>4406</v>
      </c>
      <c r="B399" s="84" t="s">
        <v>4407</v>
      </c>
      <c r="C399" s="84">
        <v>2</v>
      </c>
      <c r="D399" s="123">
        <v>0.0010843935173075552</v>
      </c>
      <c r="E399" s="123">
        <v>3.256837965904041</v>
      </c>
      <c r="F399" s="84" t="s">
        <v>4609</v>
      </c>
      <c r="G399" s="84" t="b">
        <v>0</v>
      </c>
      <c r="H399" s="84" t="b">
        <v>0</v>
      </c>
      <c r="I399" s="84" t="b">
        <v>0</v>
      </c>
      <c r="J399" s="84" t="b">
        <v>0</v>
      </c>
      <c r="K399" s="84" t="b">
        <v>0</v>
      </c>
      <c r="L399" s="84" t="b">
        <v>0</v>
      </c>
    </row>
    <row r="400" spans="1:12" ht="15">
      <c r="A400" s="84" t="s">
        <v>4407</v>
      </c>
      <c r="B400" s="84" t="s">
        <v>4141</v>
      </c>
      <c r="C400" s="84">
        <v>2</v>
      </c>
      <c r="D400" s="123">
        <v>0.0010843935173075552</v>
      </c>
      <c r="E400" s="123">
        <v>2.6547779745760787</v>
      </c>
      <c r="F400" s="84" t="s">
        <v>4609</v>
      </c>
      <c r="G400" s="84" t="b">
        <v>0</v>
      </c>
      <c r="H400" s="84" t="b">
        <v>0</v>
      </c>
      <c r="I400" s="84" t="b">
        <v>0</v>
      </c>
      <c r="J400" s="84" t="b">
        <v>0</v>
      </c>
      <c r="K400" s="84" t="b">
        <v>0</v>
      </c>
      <c r="L400" s="84" t="b">
        <v>0</v>
      </c>
    </row>
    <row r="401" spans="1:12" ht="15">
      <c r="A401" s="84" t="s">
        <v>4141</v>
      </c>
      <c r="B401" s="84" t="s">
        <v>4220</v>
      </c>
      <c r="C401" s="84">
        <v>2</v>
      </c>
      <c r="D401" s="123">
        <v>0.0010843935173075552</v>
      </c>
      <c r="E401" s="123">
        <v>2.3537479789120974</v>
      </c>
      <c r="F401" s="84" t="s">
        <v>4609</v>
      </c>
      <c r="G401" s="84" t="b">
        <v>0</v>
      </c>
      <c r="H401" s="84" t="b">
        <v>0</v>
      </c>
      <c r="I401" s="84" t="b">
        <v>0</v>
      </c>
      <c r="J401" s="84" t="b">
        <v>0</v>
      </c>
      <c r="K401" s="84" t="b">
        <v>0</v>
      </c>
      <c r="L401" s="84" t="b">
        <v>0</v>
      </c>
    </row>
    <row r="402" spans="1:12" ht="15">
      <c r="A402" s="84" t="s">
        <v>4220</v>
      </c>
      <c r="B402" s="84" t="s">
        <v>4408</v>
      </c>
      <c r="C402" s="84">
        <v>2</v>
      </c>
      <c r="D402" s="123">
        <v>0.0010843935173075552</v>
      </c>
      <c r="E402" s="123">
        <v>2.95580797024006</v>
      </c>
      <c r="F402" s="84" t="s">
        <v>4609</v>
      </c>
      <c r="G402" s="84" t="b">
        <v>0</v>
      </c>
      <c r="H402" s="84" t="b">
        <v>0</v>
      </c>
      <c r="I402" s="84" t="b">
        <v>0</v>
      </c>
      <c r="J402" s="84" t="b">
        <v>0</v>
      </c>
      <c r="K402" s="84" t="b">
        <v>0</v>
      </c>
      <c r="L402" s="84" t="b">
        <v>0</v>
      </c>
    </row>
    <row r="403" spans="1:12" ht="15">
      <c r="A403" s="84" t="s">
        <v>4408</v>
      </c>
      <c r="B403" s="84" t="s">
        <v>4409</v>
      </c>
      <c r="C403" s="84">
        <v>2</v>
      </c>
      <c r="D403" s="123">
        <v>0.0010843935173075552</v>
      </c>
      <c r="E403" s="123">
        <v>3.256837965904041</v>
      </c>
      <c r="F403" s="84" t="s">
        <v>4609</v>
      </c>
      <c r="G403" s="84" t="b">
        <v>0</v>
      </c>
      <c r="H403" s="84" t="b">
        <v>0</v>
      </c>
      <c r="I403" s="84" t="b">
        <v>0</v>
      </c>
      <c r="J403" s="84" t="b">
        <v>1</v>
      </c>
      <c r="K403" s="84" t="b">
        <v>0</v>
      </c>
      <c r="L403" s="84" t="b">
        <v>0</v>
      </c>
    </row>
    <row r="404" spans="1:12" ht="15">
      <c r="A404" s="84" t="s">
        <v>4409</v>
      </c>
      <c r="B404" s="84" t="s">
        <v>4410</v>
      </c>
      <c r="C404" s="84">
        <v>2</v>
      </c>
      <c r="D404" s="123">
        <v>0.0010843935173075552</v>
      </c>
      <c r="E404" s="123">
        <v>3.256837965904041</v>
      </c>
      <c r="F404" s="84" t="s">
        <v>4609</v>
      </c>
      <c r="G404" s="84" t="b">
        <v>1</v>
      </c>
      <c r="H404" s="84" t="b">
        <v>0</v>
      </c>
      <c r="I404" s="84" t="b">
        <v>0</v>
      </c>
      <c r="J404" s="84" t="b">
        <v>0</v>
      </c>
      <c r="K404" s="84" t="b">
        <v>0</v>
      </c>
      <c r="L404" s="84" t="b">
        <v>0</v>
      </c>
    </row>
    <row r="405" spans="1:12" ht="15">
      <c r="A405" s="84" t="s">
        <v>4410</v>
      </c>
      <c r="B405" s="84" t="s">
        <v>4411</v>
      </c>
      <c r="C405" s="84">
        <v>2</v>
      </c>
      <c r="D405" s="123">
        <v>0.0010843935173075552</v>
      </c>
      <c r="E405" s="123">
        <v>3.256837965904041</v>
      </c>
      <c r="F405" s="84" t="s">
        <v>4609</v>
      </c>
      <c r="G405" s="84" t="b">
        <v>0</v>
      </c>
      <c r="H405" s="84" t="b">
        <v>0</v>
      </c>
      <c r="I405" s="84" t="b">
        <v>0</v>
      </c>
      <c r="J405" s="84" t="b">
        <v>0</v>
      </c>
      <c r="K405" s="84" t="b">
        <v>0</v>
      </c>
      <c r="L405" s="84" t="b">
        <v>0</v>
      </c>
    </row>
    <row r="406" spans="1:12" ht="15">
      <c r="A406" s="84" t="s">
        <v>4411</v>
      </c>
      <c r="B406" s="84" t="s">
        <v>4220</v>
      </c>
      <c r="C406" s="84">
        <v>2</v>
      </c>
      <c r="D406" s="123">
        <v>0.0010843935173075552</v>
      </c>
      <c r="E406" s="123">
        <v>2.95580797024006</v>
      </c>
      <c r="F406" s="84" t="s">
        <v>4609</v>
      </c>
      <c r="G406" s="84" t="b">
        <v>0</v>
      </c>
      <c r="H406" s="84" t="b">
        <v>0</v>
      </c>
      <c r="I406" s="84" t="b">
        <v>0</v>
      </c>
      <c r="J406" s="84" t="b">
        <v>0</v>
      </c>
      <c r="K406" s="84" t="b">
        <v>0</v>
      </c>
      <c r="L406" s="84" t="b">
        <v>0</v>
      </c>
    </row>
    <row r="407" spans="1:12" ht="15">
      <c r="A407" s="84" t="s">
        <v>4220</v>
      </c>
      <c r="B407" s="84" t="s">
        <v>4302</v>
      </c>
      <c r="C407" s="84">
        <v>2</v>
      </c>
      <c r="D407" s="123">
        <v>0.0010843935173075552</v>
      </c>
      <c r="E407" s="123">
        <v>2.95580797024006</v>
      </c>
      <c r="F407" s="84" t="s">
        <v>4609</v>
      </c>
      <c r="G407" s="84" t="b">
        <v>0</v>
      </c>
      <c r="H407" s="84" t="b">
        <v>0</v>
      </c>
      <c r="I407" s="84" t="b">
        <v>0</v>
      </c>
      <c r="J407" s="84" t="b">
        <v>0</v>
      </c>
      <c r="K407" s="84" t="b">
        <v>0</v>
      </c>
      <c r="L407" s="84" t="b">
        <v>0</v>
      </c>
    </row>
    <row r="408" spans="1:12" ht="15">
      <c r="A408" s="84" t="s">
        <v>3458</v>
      </c>
      <c r="B408" s="84" t="s">
        <v>4412</v>
      </c>
      <c r="C408" s="84">
        <v>2</v>
      </c>
      <c r="D408" s="123">
        <v>0.0010843935173075552</v>
      </c>
      <c r="E408" s="123">
        <v>2.3274190401897483</v>
      </c>
      <c r="F408" s="84" t="s">
        <v>4609</v>
      </c>
      <c r="G408" s="84" t="b">
        <v>0</v>
      </c>
      <c r="H408" s="84" t="b">
        <v>0</v>
      </c>
      <c r="I408" s="84" t="b">
        <v>0</v>
      </c>
      <c r="J408" s="84" t="b">
        <v>0</v>
      </c>
      <c r="K408" s="84" t="b">
        <v>0</v>
      </c>
      <c r="L408" s="84" t="b">
        <v>0</v>
      </c>
    </row>
    <row r="409" spans="1:12" ht="15">
      <c r="A409" s="84" t="s">
        <v>4412</v>
      </c>
      <c r="B409" s="84" t="s">
        <v>4104</v>
      </c>
      <c r="C409" s="84">
        <v>2</v>
      </c>
      <c r="D409" s="123">
        <v>0.0010843935173075552</v>
      </c>
      <c r="E409" s="123">
        <v>2.0137999172177463</v>
      </c>
      <c r="F409" s="84" t="s">
        <v>4609</v>
      </c>
      <c r="G409" s="84" t="b">
        <v>0</v>
      </c>
      <c r="H409" s="84" t="b">
        <v>0</v>
      </c>
      <c r="I409" s="84" t="b">
        <v>0</v>
      </c>
      <c r="J409" s="84" t="b">
        <v>0</v>
      </c>
      <c r="K409" s="84" t="b">
        <v>0</v>
      </c>
      <c r="L409" s="84" t="b">
        <v>0</v>
      </c>
    </row>
    <row r="410" spans="1:12" ht="15">
      <c r="A410" s="84" t="s">
        <v>4104</v>
      </c>
      <c r="B410" s="84" t="s">
        <v>4133</v>
      </c>
      <c r="C410" s="84">
        <v>2</v>
      </c>
      <c r="D410" s="123">
        <v>0.0010843935173075552</v>
      </c>
      <c r="E410" s="123">
        <v>1.3995054694727727</v>
      </c>
      <c r="F410" s="84" t="s">
        <v>4609</v>
      </c>
      <c r="G410" s="84" t="b">
        <v>0</v>
      </c>
      <c r="H410" s="84" t="b">
        <v>0</v>
      </c>
      <c r="I410" s="84" t="b">
        <v>0</v>
      </c>
      <c r="J410" s="84" t="b">
        <v>0</v>
      </c>
      <c r="K410" s="84" t="b">
        <v>0</v>
      </c>
      <c r="L410" s="84" t="b">
        <v>0</v>
      </c>
    </row>
    <row r="411" spans="1:12" ht="15">
      <c r="A411" s="84" t="s">
        <v>4133</v>
      </c>
      <c r="B411" s="84" t="s">
        <v>4142</v>
      </c>
      <c r="C411" s="84">
        <v>2</v>
      </c>
      <c r="D411" s="123">
        <v>0.0010843935173075552</v>
      </c>
      <c r="E411" s="123">
        <v>2.110709930225803</v>
      </c>
      <c r="F411" s="84" t="s">
        <v>4609</v>
      </c>
      <c r="G411" s="84" t="b">
        <v>0</v>
      </c>
      <c r="H411" s="84" t="b">
        <v>0</v>
      </c>
      <c r="I411" s="84" t="b">
        <v>0</v>
      </c>
      <c r="J411" s="84" t="b">
        <v>0</v>
      </c>
      <c r="K411" s="84" t="b">
        <v>0</v>
      </c>
      <c r="L411" s="84" t="b">
        <v>0</v>
      </c>
    </row>
    <row r="412" spans="1:12" ht="15">
      <c r="A412" s="84" t="s">
        <v>4142</v>
      </c>
      <c r="B412" s="84" t="s">
        <v>4413</v>
      </c>
      <c r="C412" s="84">
        <v>2</v>
      </c>
      <c r="D412" s="123">
        <v>0.0010843935173075552</v>
      </c>
      <c r="E412" s="123">
        <v>2.6547779745760787</v>
      </c>
      <c r="F412" s="84" t="s">
        <v>4609</v>
      </c>
      <c r="G412" s="84" t="b">
        <v>0</v>
      </c>
      <c r="H412" s="84" t="b">
        <v>0</v>
      </c>
      <c r="I412" s="84" t="b">
        <v>0</v>
      </c>
      <c r="J412" s="84" t="b">
        <v>0</v>
      </c>
      <c r="K412" s="84" t="b">
        <v>0</v>
      </c>
      <c r="L412" s="84" t="b">
        <v>0</v>
      </c>
    </row>
    <row r="413" spans="1:12" ht="15">
      <c r="A413" s="84" t="s">
        <v>4413</v>
      </c>
      <c r="B413" s="84" t="s">
        <v>4414</v>
      </c>
      <c r="C413" s="84">
        <v>2</v>
      </c>
      <c r="D413" s="123">
        <v>0.0010843935173075552</v>
      </c>
      <c r="E413" s="123">
        <v>3.256837965904041</v>
      </c>
      <c r="F413" s="84" t="s">
        <v>4609</v>
      </c>
      <c r="G413" s="84" t="b">
        <v>0</v>
      </c>
      <c r="H413" s="84" t="b">
        <v>0</v>
      </c>
      <c r="I413" s="84" t="b">
        <v>0</v>
      </c>
      <c r="J413" s="84" t="b">
        <v>0</v>
      </c>
      <c r="K413" s="84" t="b">
        <v>0</v>
      </c>
      <c r="L413" s="84" t="b">
        <v>0</v>
      </c>
    </row>
    <row r="414" spans="1:12" ht="15">
      <c r="A414" s="84" t="s">
        <v>4414</v>
      </c>
      <c r="B414" s="84" t="s">
        <v>4124</v>
      </c>
      <c r="C414" s="84">
        <v>2</v>
      </c>
      <c r="D414" s="123">
        <v>0.0010843935173075552</v>
      </c>
      <c r="E414" s="123">
        <v>2.557867961568022</v>
      </c>
      <c r="F414" s="84" t="s">
        <v>4609</v>
      </c>
      <c r="G414" s="84" t="b">
        <v>0</v>
      </c>
      <c r="H414" s="84" t="b">
        <v>0</v>
      </c>
      <c r="I414" s="84" t="b">
        <v>0</v>
      </c>
      <c r="J414" s="84" t="b">
        <v>0</v>
      </c>
      <c r="K414" s="84" t="b">
        <v>0</v>
      </c>
      <c r="L414" s="84" t="b">
        <v>0</v>
      </c>
    </row>
    <row r="415" spans="1:12" ht="15">
      <c r="A415" s="84" t="s">
        <v>4124</v>
      </c>
      <c r="B415" s="84" t="s">
        <v>4415</v>
      </c>
      <c r="C415" s="84">
        <v>2</v>
      </c>
      <c r="D415" s="123">
        <v>0.0010843935173075552</v>
      </c>
      <c r="E415" s="123">
        <v>2.557867961568022</v>
      </c>
      <c r="F415" s="84" t="s">
        <v>4609</v>
      </c>
      <c r="G415" s="84" t="b">
        <v>0</v>
      </c>
      <c r="H415" s="84" t="b">
        <v>0</v>
      </c>
      <c r="I415" s="84" t="b">
        <v>0</v>
      </c>
      <c r="J415" s="84" t="b">
        <v>0</v>
      </c>
      <c r="K415" s="84" t="b">
        <v>0</v>
      </c>
      <c r="L415" s="84" t="b">
        <v>0</v>
      </c>
    </row>
    <row r="416" spans="1:12" ht="15">
      <c r="A416" s="84" t="s">
        <v>4415</v>
      </c>
      <c r="B416" s="84" t="s">
        <v>480</v>
      </c>
      <c r="C416" s="84">
        <v>2</v>
      </c>
      <c r="D416" s="123">
        <v>0.0010843935173075552</v>
      </c>
      <c r="E416" s="123">
        <v>3.256837965904041</v>
      </c>
      <c r="F416" s="84" t="s">
        <v>4609</v>
      </c>
      <c r="G416" s="84" t="b">
        <v>0</v>
      </c>
      <c r="H416" s="84" t="b">
        <v>0</v>
      </c>
      <c r="I416" s="84" t="b">
        <v>0</v>
      </c>
      <c r="J416" s="84" t="b">
        <v>0</v>
      </c>
      <c r="K416" s="84" t="b">
        <v>0</v>
      </c>
      <c r="L416" s="84" t="b">
        <v>0</v>
      </c>
    </row>
    <row r="417" spans="1:12" ht="15">
      <c r="A417" s="84" t="s">
        <v>480</v>
      </c>
      <c r="B417" s="84" t="s">
        <v>4416</v>
      </c>
      <c r="C417" s="84">
        <v>2</v>
      </c>
      <c r="D417" s="123">
        <v>0.0010843935173075552</v>
      </c>
      <c r="E417" s="123">
        <v>3.256837965904041</v>
      </c>
      <c r="F417" s="84" t="s">
        <v>4609</v>
      </c>
      <c r="G417" s="84" t="b">
        <v>0</v>
      </c>
      <c r="H417" s="84" t="b">
        <v>0</v>
      </c>
      <c r="I417" s="84" t="b">
        <v>0</v>
      </c>
      <c r="J417" s="84" t="b">
        <v>0</v>
      </c>
      <c r="K417" s="84" t="b">
        <v>0</v>
      </c>
      <c r="L417" s="84" t="b">
        <v>0</v>
      </c>
    </row>
    <row r="418" spans="1:12" ht="15">
      <c r="A418" s="84" t="s">
        <v>4416</v>
      </c>
      <c r="B418" s="84" t="s">
        <v>4417</v>
      </c>
      <c r="C418" s="84">
        <v>2</v>
      </c>
      <c r="D418" s="123">
        <v>0.0010843935173075552</v>
      </c>
      <c r="E418" s="123">
        <v>3.256837965904041</v>
      </c>
      <c r="F418" s="84" t="s">
        <v>4609</v>
      </c>
      <c r="G418" s="84" t="b">
        <v>0</v>
      </c>
      <c r="H418" s="84" t="b">
        <v>0</v>
      </c>
      <c r="I418" s="84" t="b">
        <v>0</v>
      </c>
      <c r="J418" s="84" t="b">
        <v>0</v>
      </c>
      <c r="K418" s="84" t="b">
        <v>0</v>
      </c>
      <c r="L418" s="84" t="b">
        <v>0</v>
      </c>
    </row>
    <row r="419" spans="1:12" ht="15">
      <c r="A419" s="84" t="s">
        <v>4417</v>
      </c>
      <c r="B419" s="84" t="s">
        <v>4418</v>
      </c>
      <c r="C419" s="84">
        <v>2</v>
      </c>
      <c r="D419" s="123">
        <v>0.0010843935173075552</v>
      </c>
      <c r="E419" s="123">
        <v>3.256837965904041</v>
      </c>
      <c r="F419" s="84" t="s">
        <v>4609</v>
      </c>
      <c r="G419" s="84" t="b">
        <v>0</v>
      </c>
      <c r="H419" s="84" t="b">
        <v>0</v>
      </c>
      <c r="I419" s="84" t="b">
        <v>0</v>
      </c>
      <c r="J419" s="84" t="b">
        <v>0</v>
      </c>
      <c r="K419" s="84" t="b">
        <v>0</v>
      </c>
      <c r="L419" s="84" t="b">
        <v>0</v>
      </c>
    </row>
    <row r="420" spans="1:12" ht="15">
      <c r="A420" s="84" t="s">
        <v>386</v>
      </c>
      <c r="B420" s="84" t="s">
        <v>3471</v>
      </c>
      <c r="C420" s="84">
        <v>2</v>
      </c>
      <c r="D420" s="123">
        <v>0.0010843935173075552</v>
      </c>
      <c r="E420" s="123">
        <v>2.6547779745760787</v>
      </c>
      <c r="F420" s="84" t="s">
        <v>4609</v>
      </c>
      <c r="G420" s="84" t="b">
        <v>0</v>
      </c>
      <c r="H420" s="84" t="b">
        <v>0</v>
      </c>
      <c r="I420" s="84" t="b">
        <v>0</v>
      </c>
      <c r="J420" s="84" t="b">
        <v>1</v>
      </c>
      <c r="K420" s="84" t="b">
        <v>0</v>
      </c>
      <c r="L420" s="84" t="b">
        <v>0</v>
      </c>
    </row>
    <row r="421" spans="1:12" ht="15">
      <c r="A421" s="84" t="s">
        <v>214</v>
      </c>
      <c r="B421" s="84" t="s">
        <v>4419</v>
      </c>
      <c r="C421" s="84">
        <v>2</v>
      </c>
      <c r="D421" s="123">
        <v>0.0010843935173075552</v>
      </c>
      <c r="E421" s="123">
        <v>2.6547779745760787</v>
      </c>
      <c r="F421" s="84" t="s">
        <v>4609</v>
      </c>
      <c r="G421" s="84" t="b">
        <v>0</v>
      </c>
      <c r="H421" s="84" t="b">
        <v>0</v>
      </c>
      <c r="I421" s="84" t="b">
        <v>0</v>
      </c>
      <c r="J421" s="84" t="b">
        <v>0</v>
      </c>
      <c r="K421" s="84" t="b">
        <v>0</v>
      </c>
      <c r="L421" s="84" t="b">
        <v>0</v>
      </c>
    </row>
    <row r="422" spans="1:12" ht="15">
      <c r="A422" s="84" t="s">
        <v>4420</v>
      </c>
      <c r="B422" s="84" t="s">
        <v>4421</v>
      </c>
      <c r="C422" s="84">
        <v>2</v>
      </c>
      <c r="D422" s="123">
        <v>0.0010843935173075552</v>
      </c>
      <c r="E422" s="123">
        <v>3.256837965904041</v>
      </c>
      <c r="F422" s="84" t="s">
        <v>4609</v>
      </c>
      <c r="G422" s="84" t="b">
        <v>0</v>
      </c>
      <c r="H422" s="84" t="b">
        <v>0</v>
      </c>
      <c r="I422" s="84" t="b">
        <v>0</v>
      </c>
      <c r="J422" s="84" t="b">
        <v>0</v>
      </c>
      <c r="K422" s="84" t="b">
        <v>0</v>
      </c>
      <c r="L422" s="84" t="b">
        <v>0</v>
      </c>
    </row>
    <row r="423" spans="1:12" ht="15">
      <c r="A423" s="84" t="s">
        <v>4421</v>
      </c>
      <c r="B423" s="84" t="s">
        <v>4307</v>
      </c>
      <c r="C423" s="84">
        <v>2</v>
      </c>
      <c r="D423" s="123">
        <v>0.0010843935173075552</v>
      </c>
      <c r="E423" s="123">
        <v>3.08074670684836</v>
      </c>
      <c r="F423" s="84" t="s">
        <v>4609</v>
      </c>
      <c r="G423" s="84" t="b">
        <v>0</v>
      </c>
      <c r="H423" s="84" t="b">
        <v>0</v>
      </c>
      <c r="I423" s="84" t="b">
        <v>0</v>
      </c>
      <c r="J423" s="84" t="b">
        <v>0</v>
      </c>
      <c r="K423" s="84" t="b">
        <v>0</v>
      </c>
      <c r="L423" s="84" t="b">
        <v>0</v>
      </c>
    </row>
    <row r="424" spans="1:12" ht="15">
      <c r="A424" s="84" t="s">
        <v>4307</v>
      </c>
      <c r="B424" s="84" t="s">
        <v>4175</v>
      </c>
      <c r="C424" s="84">
        <v>2</v>
      </c>
      <c r="D424" s="123">
        <v>0.0010843935173075552</v>
      </c>
      <c r="E424" s="123">
        <v>2.682806698176322</v>
      </c>
      <c r="F424" s="84" t="s">
        <v>4609</v>
      </c>
      <c r="G424" s="84" t="b">
        <v>0</v>
      </c>
      <c r="H424" s="84" t="b">
        <v>0</v>
      </c>
      <c r="I424" s="84" t="b">
        <v>0</v>
      </c>
      <c r="J424" s="84" t="b">
        <v>0</v>
      </c>
      <c r="K424" s="84" t="b">
        <v>0</v>
      </c>
      <c r="L424" s="84" t="b">
        <v>0</v>
      </c>
    </row>
    <row r="425" spans="1:12" ht="15">
      <c r="A425" s="84" t="s">
        <v>4176</v>
      </c>
      <c r="B425" s="84" t="s">
        <v>4160</v>
      </c>
      <c r="C425" s="84">
        <v>2</v>
      </c>
      <c r="D425" s="123">
        <v>0.0010843935173075552</v>
      </c>
      <c r="E425" s="123">
        <v>2.381776702512341</v>
      </c>
      <c r="F425" s="84" t="s">
        <v>4609</v>
      </c>
      <c r="G425" s="84" t="b">
        <v>0</v>
      </c>
      <c r="H425" s="84" t="b">
        <v>0</v>
      </c>
      <c r="I425" s="84" t="b">
        <v>0</v>
      </c>
      <c r="J425" s="84" t="b">
        <v>0</v>
      </c>
      <c r="K425" s="84" t="b">
        <v>0</v>
      </c>
      <c r="L425" s="84" t="b">
        <v>0</v>
      </c>
    </row>
    <row r="426" spans="1:12" ht="15">
      <c r="A426" s="84" t="s">
        <v>4160</v>
      </c>
      <c r="B426" s="84" t="s">
        <v>4222</v>
      </c>
      <c r="C426" s="84">
        <v>2</v>
      </c>
      <c r="D426" s="123">
        <v>0.0010843935173075552</v>
      </c>
      <c r="E426" s="123">
        <v>2.4786867155203973</v>
      </c>
      <c r="F426" s="84" t="s">
        <v>4609</v>
      </c>
      <c r="G426" s="84" t="b">
        <v>0</v>
      </c>
      <c r="H426" s="84" t="b">
        <v>0</v>
      </c>
      <c r="I426" s="84" t="b">
        <v>0</v>
      </c>
      <c r="J426" s="84" t="b">
        <v>0</v>
      </c>
      <c r="K426" s="84" t="b">
        <v>0</v>
      </c>
      <c r="L426" s="84" t="b">
        <v>0</v>
      </c>
    </row>
    <row r="427" spans="1:12" ht="15">
      <c r="A427" s="84" t="s">
        <v>4222</v>
      </c>
      <c r="B427" s="84" t="s">
        <v>4308</v>
      </c>
      <c r="C427" s="84">
        <v>2</v>
      </c>
      <c r="D427" s="123">
        <v>0.0010843935173075552</v>
      </c>
      <c r="E427" s="123">
        <v>2.9046554477926785</v>
      </c>
      <c r="F427" s="84" t="s">
        <v>4609</v>
      </c>
      <c r="G427" s="84" t="b">
        <v>0</v>
      </c>
      <c r="H427" s="84" t="b">
        <v>0</v>
      </c>
      <c r="I427" s="84" t="b">
        <v>0</v>
      </c>
      <c r="J427" s="84" t="b">
        <v>0</v>
      </c>
      <c r="K427" s="84" t="b">
        <v>0</v>
      </c>
      <c r="L427" s="84" t="b">
        <v>0</v>
      </c>
    </row>
    <row r="428" spans="1:12" ht="15">
      <c r="A428" s="84" t="s">
        <v>4308</v>
      </c>
      <c r="B428" s="84" t="s">
        <v>4422</v>
      </c>
      <c r="C428" s="84">
        <v>2</v>
      </c>
      <c r="D428" s="123">
        <v>0.0010843935173075552</v>
      </c>
      <c r="E428" s="123">
        <v>3.08074670684836</v>
      </c>
      <c r="F428" s="84" t="s">
        <v>4609</v>
      </c>
      <c r="G428" s="84" t="b">
        <v>0</v>
      </c>
      <c r="H428" s="84" t="b">
        <v>0</v>
      </c>
      <c r="I428" s="84" t="b">
        <v>0</v>
      </c>
      <c r="J428" s="84" t="b">
        <v>0</v>
      </c>
      <c r="K428" s="84" t="b">
        <v>0</v>
      </c>
      <c r="L428" s="84" t="b">
        <v>0</v>
      </c>
    </row>
    <row r="429" spans="1:12" ht="15">
      <c r="A429" s="84" t="s">
        <v>4422</v>
      </c>
      <c r="B429" s="84" t="s">
        <v>4423</v>
      </c>
      <c r="C429" s="84">
        <v>2</v>
      </c>
      <c r="D429" s="123">
        <v>0.0010843935173075552</v>
      </c>
      <c r="E429" s="123">
        <v>3.256837965904041</v>
      </c>
      <c r="F429" s="84" t="s">
        <v>4609</v>
      </c>
      <c r="G429" s="84" t="b">
        <v>0</v>
      </c>
      <c r="H429" s="84" t="b">
        <v>0</v>
      </c>
      <c r="I429" s="84" t="b">
        <v>0</v>
      </c>
      <c r="J429" s="84" t="b">
        <v>0</v>
      </c>
      <c r="K429" s="84" t="b">
        <v>0</v>
      </c>
      <c r="L429" s="84" t="b">
        <v>0</v>
      </c>
    </row>
    <row r="430" spans="1:12" ht="15">
      <c r="A430" s="84" t="s">
        <v>4423</v>
      </c>
      <c r="B430" s="84" t="s">
        <v>4222</v>
      </c>
      <c r="C430" s="84">
        <v>2</v>
      </c>
      <c r="D430" s="123">
        <v>0.0010843935173075552</v>
      </c>
      <c r="E430" s="123">
        <v>2.95580797024006</v>
      </c>
      <c r="F430" s="84" t="s">
        <v>4609</v>
      </c>
      <c r="G430" s="84" t="b">
        <v>0</v>
      </c>
      <c r="H430" s="84" t="b">
        <v>0</v>
      </c>
      <c r="I430" s="84" t="b">
        <v>0</v>
      </c>
      <c r="J430" s="84" t="b">
        <v>0</v>
      </c>
      <c r="K430" s="84" t="b">
        <v>0</v>
      </c>
      <c r="L430" s="84" t="b">
        <v>0</v>
      </c>
    </row>
    <row r="431" spans="1:12" ht="15">
      <c r="A431" s="84" t="s">
        <v>4309</v>
      </c>
      <c r="B431" s="84" t="s">
        <v>4424</v>
      </c>
      <c r="C431" s="84">
        <v>2</v>
      </c>
      <c r="D431" s="123">
        <v>0.0010843935173075552</v>
      </c>
      <c r="E431" s="123">
        <v>3.08074670684836</v>
      </c>
      <c r="F431" s="84" t="s">
        <v>4609</v>
      </c>
      <c r="G431" s="84" t="b">
        <v>1</v>
      </c>
      <c r="H431" s="84" t="b">
        <v>0</v>
      </c>
      <c r="I431" s="84" t="b">
        <v>0</v>
      </c>
      <c r="J431" s="84" t="b">
        <v>0</v>
      </c>
      <c r="K431" s="84" t="b">
        <v>0</v>
      </c>
      <c r="L431" s="84" t="b">
        <v>0</v>
      </c>
    </row>
    <row r="432" spans="1:12" ht="15">
      <c r="A432" s="84" t="s">
        <v>4424</v>
      </c>
      <c r="B432" s="84" t="s">
        <v>738</v>
      </c>
      <c r="C432" s="84">
        <v>2</v>
      </c>
      <c r="D432" s="123">
        <v>0.0010843935173075552</v>
      </c>
      <c r="E432" s="123">
        <v>1.3675362633977308</v>
      </c>
      <c r="F432" s="84" t="s">
        <v>4609</v>
      </c>
      <c r="G432" s="84" t="b">
        <v>0</v>
      </c>
      <c r="H432" s="84" t="b">
        <v>0</v>
      </c>
      <c r="I432" s="84" t="b">
        <v>0</v>
      </c>
      <c r="J432" s="84" t="b">
        <v>0</v>
      </c>
      <c r="K432" s="84" t="b">
        <v>0</v>
      </c>
      <c r="L432" s="84" t="b">
        <v>0</v>
      </c>
    </row>
    <row r="433" spans="1:12" ht="15">
      <c r="A433" s="84" t="s">
        <v>738</v>
      </c>
      <c r="B433" s="84" t="s">
        <v>4425</v>
      </c>
      <c r="C433" s="84">
        <v>2</v>
      </c>
      <c r="D433" s="123">
        <v>0.0010843935173075552</v>
      </c>
      <c r="E433" s="123">
        <v>1.5125449827813648</v>
      </c>
      <c r="F433" s="84" t="s">
        <v>4609</v>
      </c>
      <c r="G433" s="84" t="b">
        <v>0</v>
      </c>
      <c r="H433" s="84" t="b">
        <v>0</v>
      </c>
      <c r="I433" s="84" t="b">
        <v>0</v>
      </c>
      <c r="J433" s="84" t="b">
        <v>0</v>
      </c>
      <c r="K433" s="84" t="b">
        <v>0</v>
      </c>
      <c r="L433" s="84" t="b">
        <v>0</v>
      </c>
    </row>
    <row r="434" spans="1:12" ht="15">
      <c r="A434" s="84" t="s">
        <v>4425</v>
      </c>
      <c r="B434" s="84" t="s">
        <v>4128</v>
      </c>
      <c r="C434" s="84">
        <v>2</v>
      </c>
      <c r="D434" s="123">
        <v>0.0010843935173075552</v>
      </c>
      <c r="E434" s="123">
        <v>2.6036254521286972</v>
      </c>
      <c r="F434" s="84" t="s">
        <v>4609</v>
      </c>
      <c r="G434" s="84" t="b">
        <v>0</v>
      </c>
      <c r="H434" s="84" t="b">
        <v>0</v>
      </c>
      <c r="I434" s="84" t="b">
        <v>0</v>
      </c>
      <c r="J434" s="84" t="b">
        <v>0</v>
      </c>
      <c r="K434" s="84" t="b">
        <v>0</v>
      </c>
      <c r="L434" s="84" t="b">
        <v>0</v>
      </c>
    </row>
    <row r="435" spans="1:12" ht="15">
      <c r="A435" s="84" t="s">
        <v>4128</v>
      </c>
      <c r="B435" s="84" t="s">
        <v>4158</v>
      </c>
      <c r="C435" s="84">
        <v>2</v>
      </c>
      <c r="D435" s="123">
        <v>0.0010843935173075552</v>
      </c>
      <c r="E435" s="123">
        <v>2.2056854434566597</v>
      </c>
      <c r="F435" s="84" t="s">
        <v>4609</v>
      </c>
      <c r="G435" s="84" t="b">
        <v>0</v>
      </c>
      <c r="H435" s="84" t="b">
        <v>0</v>
      </c>
      <c r="I435" s="84" t="b">
        <v>0</v>
      </c>
      <c r="J435" s="84" t="b">
        <v>1</v>
      </c>
      <c r="K435" s="84" t="b">
        <v>0</v>
      </c>
      <c r="L435" s="84" t="b">
        <v>0</v>
      </c>
    </row>
    <row r="436" spans="1:12" ht="15">
      <c r="A436" s="84" t="s">
        <v>4158</v>
      </c>
      <c r="B436" s="84" t="s">
        <v>4310</v>
      </c>
      <c r="C436" s="84">
        <v>2</v>
      </c>
      <c r="D436" s="123">
        <v>0.0010843935173075552</v>
      </c>
      <c r="E436" s="123">
        <v>2.6036254521286972</v>
      </c>
      <c r="F436" s="84" t="s">
        <v>4609</v>
      </c>
      <c r="G436" s="84" t="b">
        <v>1</v>
      </c>
      <c r="H436" s="84" t="b">
        <v>0</v>
      </c>
      <c r="I436" s="84" t="b">
        <v>0</v>
      </c>
      <c r="J436" s="84" t="b">
        <v>0</v>
      </c>
      <c r="K436" s="84" t="b">
        <v>0</v>
      </c>
      <c r="L436" s="84" t="b">
        <v>0</v>
      </c>
    </row>
    <row r="437" spans="1:12" ht="15">
      <c r="A437" s="84" t="s">
        <v>4310</v>
      </c>
      <c r="B437" s="84" t="s">
        <v>3540</v>
      </c>
      <c r="C437" s="84">
        <v>2</v>
      </c>
      <c r="D437" s="123">
        <v>0.0010843935173075552</v>
      </c>
      <c r="E437" s="123">
        <v>2.4786867155203973</v>
      </c>
      <c r="F437" s="84" t="s">
        <v>4609</v>
      </c>
      <c r="G437" s="84" t="b">
        <v>0</v>
      </c>
      <c r="H437" s="84" t="b">
        <v>0</v>
      </c>
      <c r="I437" s="84" t="b">
        <v>0</v>
      </c>
      <c r="J437" s="84" t="b">
        <v>0</v>
      </c>
      <c r="K437" s="84" t="b">
        <v>0</v>
      </c>
      <c r="L437" s="84" t="b">
        <v>0</v>
      </c>
    </row>
    <row r="438" spans="1:12" ht="15">
      <c r="A438" s="84" t="s">
        <v>3540</v>
      </c>
      <c r="B438" s="84" t="s">
        <v>4426</v>
      </c>
      <c r="C438" s="84">
        <v>2</v>
      </c>
      <c r="D438" s="123">
        <v>0.0010843935173075552</v>
      </c>
      <c r="E438" s="123">
        <v>2.6547779745760787</v>
      </c>
      <c r="F438" s="84" t="s">
        <v>4609</v>
      </c>
      <c r="G438" s="84" t="b">
        <v>0</v>
      </c>
      <c r="H438" s="84" t="b">
        <v>0</v>
      </c>
      <c r="I438" s="84" t="b">
        <v>0</v>
      </c>
      <c r="J438" s="84" t="b">
        <v>1</v>
      </c>
      <c r="K438" s="84" t="b">
        <v>0</v>
      </c>
      <c r="L438" s="84" t="b">
        <v>0</v>
      </c>
    </row>
    <row r="439" spans="1:12" ht="15">
      <c r="A439" s="84" t="s">
        <v>4426</v>
      </c>
      <c r="B439" s="84" t="s">
        <v>478</v>
      </c>
      <c r="C439" s="84">
        <v>2</v>
      </c>
      <c r="D439" s="123">
        <v>0.0010843935173075552</v>
      </c>
      <c r="E439" s="123">
        <v>3.256837965904041</v>
      </c>
      <c r="F439" s="84" t="s">
        <v>4609</v>
      </c>
      <c r="G439" s="84" t="b">
        <v>1</v>
      </c>
      <c r="H439" s="84" t="b">
        <v>0</v>
      </c>
      <c r="I439" s="84" t="b">
        <v>0</v>
      </c>
      <c r="J439" s="84" t="b">
        <v>0</v>
      </c>
      <c r="K439" s="84" t="b">
        <v>0</v>
      </c>
      <c r="L439" s="84" t="b">
        <v>0</v>
      </c>
    </row>
    <row r="440" spans="1:12" ht="15">
      <c r="A440" s="84" t="s">
        <v>478</v>
      </c>
      <c r="B440" s="84" t="s">
        <v>214</v>
      </c>
      <c r="C440" s="84">
        <v>2</v>
      </c>
      <c r="D440" s="123">
        <v>0.0010843935173075552</v>
      </c>
      <c r="E440" s="123">
        <v>2.7797167111843786</v>
      </c>
      <c r="F440" s="84" t="s">
        <v>4609</v>
      </c>
      <c r="G440" s="84" t="b">
        <v>0</v>
      </c>
      <c r="H440" s="84" t="b">
        <v>0</v>
      </c>
      <c r="I440" s="84" t="b">
        <v>0</v>
      </c>
      <c r="J440" s="84" t="b">
        <v>0</v>
      </c>
      <c r="K440" s="84" t="b">
        <v>0</v>
      </c>
      <c r="L440" s="84" t="b">
        <v>0</v>
      </c>
    </row>
    <row r="441" spans="1:12" ht="15">
      <c r="A441" s="84" t="s">
        <v>214</v>
      </c>
      <c r="B441" s="84" t="s">
        <v>479</v>
      </c>
      <c r="C441" s="84">
        <v>2</v>
      </c>
      <c r="D441" s="123">
        <v>0.0010843935173075552</v>
      </c>
      <c r="E441" s="123">
        <v>2.3537479789120974</v>
      </c>
      <c r="F441" s="84" t="s">
        <v>4609</v>
      </c>
      <c r="G441" s="84" t="b">
        <v>0</v>
      </c>
      <c r="H441" s="84" t="b">
        <v>0</v>
      </c>
      <c r="I441" s="84" t="b">
        <v>0</v>
      </c>
      <c r="J441" s="84" t="b">
        <v>0</v>
      </c>
      <c r="K441" s="84" t="b">
        <v>0</v>
      </c>
      <c r="L441" s="84" t="b">
        <v>0</v>
      </c>
    </row>
    <row r="442" spans="1:12" ht="15">
      <c r="A442" s="84" t="s">
        <v>4311</v>
      </c>
      <c r="B442" s="84" t="s">
        <v>4427</v>
      </c>
      <c r="C442" s="84">
        <v>2</v>
      </c>
      <c r="D442" s="123">
        <v>0.0010843935173075552</v>
      </c>
      <c r="E442" s="123">
        <v>3.08074670684836</v>
      </c>
      <c r="F442" s="84" t="s">
        <v>4609</v>
      </c>
      <c r="G442" s="84" t="b">
        <v>0</v>
      </c>
      <c r="H442" s="84" t="b">
        <v>0</v>
      </c>
      <c r="I442" s="84" t="b">
        <v>0</v>
      </c>
      <c r="J442" s="84" t="b">
        <v>0</v>
      </c>
      <c r="K442" s="84" t="b">
        <v>0</v>
      </c>
      <c r="L442" s="84" t="b">
        <v>0</v>
      </c>
    </row>
    <row r="443" spans="1:12" ht="15">
      <c r="A443" s="84" t="s">
        <v>4427</v>
      </c>
      <c r="B443" s="84" t="s">
        <v>4428</v>
      </c>
      <c r="C443" s="84">
        <v>2</v>
      </c>
      <c r="D443" s="123">
        <v>0.0010843935173075552</v>
      </c>
      <c r="E443" s="123">
        <v>3.256837965904041</v>
      </c>
      <c r="F443" s="84" t="s">
        <v>4609</v>
      </c>
      <c r="G443" s="84" t="b">
        <v>0</v>
      </c>
      <c r="H443" s="84" t="b">
        <v>0</v>
      </c>
      <c r="I443" s="84" t="b">
        <v>0</v>
      </c>
      <c r="J443" s="84" t="b">
        <v>0</v>
      </c>
      <c r="K443" s="84" t="b">
        <v>0</v>
      </c>
      <c r="L443" s="84" t="b">
        <v>0</v>
      </c>
    </row>
    <row r="444" spans="1:12" ht="15">
      <c r="A444" s="84" t="s">
        <v>4428</v>
      </c>
      <c r="B444" s="84" t="s">
        <v>3529</v>
      </c>
      <c r="C444" s="84">
        <v>2</v>
      </c>
      <c r="D444" s="123">
        <v>0.0010843935173075552</v>
      </c>
      <c r="E444" s="123">
        <v>2.0665062677337493</v>
      </c>
      <c r="F444" s="84" t="s">
        <v>4609</v>
      </c>
      <c r="G444" s="84" t="b">
        <v>0</v>
      </c>
      <c r="H444" s="84" t="b">
        <v>0</v>
      </c>
      <c r="I444" s="84" t="b">
        <v>0</v>
      </c>
      <c r="J444" s="84" t="b">
        <v>0</v>
      </c>
      <c r="K444" s="84" t="b">
        <v>0</v>
      </c>
      <c r="L444" s="84" t="b">
        <v>0</v>
      </c>
    </row>
    <row r="445" spans="1:12" ht="15">
      <c r="A445" s="84" t="s">
        <v>3529</v>
      </c>
      <c r="B445" s="84" t="s">
        <v>746</v>
      </c>
      <c r="C445" s="84">
        <v>2</v>
      </c>
      <c r="D445" s="123">
        <v>0.0010843935173075552</v>
      </c>
      <c r="E445" s="123">
        <v>0.5102037669664623</v>
      </c>
      <c r="F445" s="84" t="s">
        <v>4609</v>
      </c>
      <c r="G445" s="84" t="b">
        <v>0</v>
      </c>
      <c r="H445" s="84" t="b">
        <v>0</v>
      </c>
      <c r="I445" s="84" t="b">
        <v>0</v>
      </c>
      <c r="J445" s="84" t="b">
        <v>0</v>
      </c>
      <c r="K445" s="84" t="b">
        <v>0</v>
      </c>
      <c r="L445" s="84" t="b">
        <v>0</v>
      </c>
    </row>
    <row r="446" spans="1:12" ht="15">
      <c r="A446" s="84" t="s">
        <v>746</v>
      </c>
      <c r="B446" s="84" t="s">
        <v>4429</v>
      </c>
      <c r="C446" s="84">
        <v>2</v>
      </c>
      <c r="D446" s="123">
        <v>0.0010843935173075552</v>
      </c>
      <c r="E446" s="123">
        <v>1.6828066981763221</v>
      </c>
      <c r="F446" s="84" t="s">
        <v>4609</v>
      </c>
      <c r="G446" s="84" t="b">
        <v>0</v>
      </c>
      <c r="H446" s="84" t="b">
        <v>0</v>
      </c>
      <c r="I446" s="84" t="b">
        <v>0</v>
      </c>
      <c r="J446" s="84" t="b">
        <v>0</v>
      </c>
      <c r="K446" s="84" t="b">
        <v>0</v>
      </c>
      <c r="L446" s="84" t="b">
        <v>0</v>
      </c>
    </row>
    <row r="447" spans="1:12" ht="15">
      <c r="A447" s="84" t="s">
        <v>4429</v>
      </c>
      <c r="B447" s="84" t="s">
        <v>4430</v>
      </c>
      <c r="C447" s="84">
        <v>2</v>
      </c>
      <c r="D447" s="123">
        <v>0.0010843935173075552</v>
      </c>
      <c r="E447" s="123">
        <v>3.256837965904041</v>
      </c>
      <c r="F447" s="84" t="s">
        <v>4609</v>
      </c>
      <c r="G447" s="84" t="b">
        <v>0</v>
      </c>
      <c r="H447" s="84" t="b">
        <v>0</v>
      </c>
      <c r="I447" s="84" t="b">
        <v>0</v>
      </c>
      <c r="J447" s="84" t="b">
        <v>0</v>
      </c>
      <c r="K447" s="84" t="b">
        <v>0</v>
      </c>
      <c r="L447" s="84" t="b">
        <v>0</v>
      </c>
    </row>
    <row r="448" spans="1:12" ht="15">
      <c r="A448" s="84" t="s">
        <v>4430</v>
      </c>
      <c r="B448" s="84" t="s">
        <v>4223</v>
      </c>
      <c r="C448" s="84">
        <v>2</v>
      </c>
      <c r="D448" s="123">
        <v>0.0010843935173075552</v>
      </c>
      <c r="E448" s="123">
        <v>2.95580797024006</v>
      </c>
      <c r="F448" s="84" t="s">
        <v>4609</v>
      </c>
      <c r="G448" s="84" t="b">
        <v>0</v>
      </c>
      <c r="H448" s="84" t="b">
        <v>0</v>
      </c>
      <c r="I448" s="84" t="b">
        <v>0</v>
      </c>
      <c r="J448" s="84" t="b">
        <v>0</v>
      </c>
      <c r="K448" s="84" t="b">
        <v>0</v>
      </c>
      <c r="L448" s="84" t="b">
        <v>0</v>
      </c>
    </row>
    <row r="449" spans="1:12" ht="15">
      <c r="A449" s="84" t="s">
        <v>4224</v>
      </c>
      <c r="B449" s="84" t="s">
        <v>4431</v>
      </c>
      <c r="C449" s="84">
        <v>2</v>
      </c>
      <c r="D449" s="123">
        <v>0.0010843935173075552</v>
      </c>
      <c r="E449" s="123">
        <v>2.95580797024006</v>
      </c>
      <c r="F449" s="84" t="s">
        <v>4609</v>
      </c>
      <c r="G449" s="84" t="b">
        <v>0</v>
      </c>
      <c r="H449" s="84" t="b">
        <v>0</v>
      </c>
      <c r="I449" s="84" t="b">
        <v>0</v>
      </c>
      <c r="J449" s="84" t="b">
        <v>0</v>
      </c>
      <c r="K449" s="84" t="b">
        <v>0</v>
      </c>
      <c r="L449" s="84" t="b">
        <v>0</v>
      </c>
    </row>
    <row r="450" spans="1:12" ht="15">
      <c r="A450" s="84" t="s">
        <v>4431</v>
      </c>
      <c r="B450" s="84" t="s">
        <v>4432</v>
      </c>
      <c r="C450" s="84">
        <v>2</v>
      </c>
      <c r="D450" s="123">
        <v>0.0010843935173075552</v>
      </c>
      <c r="E450" s="123">
        <v>3.256837965904041</v>
      </c>
      <c r="F450" s="84" t="s">
        <v>4609</v>
      </c>
      <c r="G450" s="84" t="b">
        <v>0</v>
      </c>
      <c r="H450" s="84" t="b">
        <v>0</v>
      </c>
      <c r="I450" s="84" t="b">
        <v>0</v>
      </c>
      <c r="J450" s="84" t="b">
        <v>0</v>
      </c>
      <c r="K450" s="84" t="b">
        <v>0</v>
      </c>
      <c r="L450" s="84" t="b">
        <v>0</v>
      </c>
    </row>
    <row r="451" spans="1:12" ht="15">
      <c r="A451" s="84" t="s">
        <v>4432</v>
      </c>
      <c r="B451" s="84" t="s">
        <v>746</v>
      </c>
      <c r="C451" s="84">
        <v>2</v>
      </c>
      <c r="D451" s="123">
        <v>0.0010843935173075552</v>
      </c>
      <c r="E451" s="123">
        <v>1.7005354651367537</v>
      </c>
      <c r="F451" s="84" t="s">
        <v>4609</v>
      </c>
      <c r="G451" s="84" t="b">
        <v>0</v>
      </c>
      <c r="H451" s="84" t="b">
        <v>0</v>
      </c>
      <c r="I451" s="84" t="b">
        <v>0</v>
      </c>
      <c r="J451" s="84" t="b">
        <v>0</v>
      </c>
      <c r="K451" s="84" t="b">
        <v>0</v>
      </c>
      <c r="L451" s="84" t="b">
        <v>0</v>
      </c>
    </row>
    <row r="452" spans="1:12" ht="15">
      <c r="A452" s="84" t="s">
        <v>4433</v>
      </c>
      <c r="B452" s="84" t="s">
        <v>4182</v>
      </c>
      <c r="C452" s="84">
        <v>2</v>
      </c>
      <c r="D452" s="123">
        <v>0.0010843935173075552</v>
      </c>
      <c r="E452" s="123">
        <v>2.8588979572320032</v>
      </c>
      <c r="F452" s="84" t="s">
        <v>4609</v>
      </c>
      <c r="G452" s="84" t="b">
        <v>0</v>
      </c>
      <c r="H452" s="84" t="b">
        <v>0</v>
      </c>
      <c r="I452" s="84" t="b">
        <v>0</v>
      </c>
      <c r="J452" s="84" t="b">
        <v>0</v>
      </c>
      <c r="K452" s="84" t="b">
        <v>0</v>
      </c>
      <c r="L452" s="84" t="b">
        <v>0</v>
      </c>
    </row>
    <row r="453" spans="1:12" ht="15">
      <c r="A453" s="84" t="s">
        <v>4182</v>
      </c>
      <c r="B453" s="84" t="s">
        <v>4434</v>
      </c>
      <c r="C453" s="84">
        <v>2</v>
      </c>
      <c r="D453" s="123">
        <v>0.0010843935173075552</v>
      </c>
      <c r="E453" s="123">
        <v>2.8588979572320032</v>
      </c>
      <c r="F453" s="84" t="s">
        <v>4609</v>
      </c>
      <c r="G453" s="84" t="b">
        <v>0</v>
      </c>
      <c r="H453" s="84" t="b">
        <v>0</v>
      </c>
      <c r="I453" s="84" t="b">
        <v>0</v>
      </c>
      <c r="J453" s="84" t="b">
        <v>0</v>
      </c>
      <c r="K453" s="84" t="b">
        <v>0</v>
      </c>
      <c r="L453" s="84" t="b">
        <v>0</v>
      </c>
    </row>
    <row r="454" spans="1:12" ht="15">
      <c r="A454" s="84" t="s">
        <v>4434</v>
      </c>
      <c r="B454" s="84" t="s">
        <v>4124</v>
      </c>
      <c r="C454" s="84">
        <v>2</v>
      </c>
      <c r="D454" s="123">
        <v>0.0010843935173075552</v>
      </c>
      <c r="E454" s="123">
        <v>2.557867961568022</v>
      </c>
      <c r="F454" s="84" t="s">
        <v>4609</v>
      </c>
      <c r="G454" s="84" t="b">
        <v>0</v>
      </c>
      <c r="H454" s="84" t="b">
        <v>0</v>
      </c>
      <c r="I454" s="84" t="b">
        <v>0</v>
      </c>
      <c r="J454" s="84" t="b">
        <v>0</v>
      </c>
      <c r="K454" s="84" t="b">
        <v>0</v>
      </c>
      <c r="L454" s="84" t="b">
        <v>0</v>
      </c>
    </row>
    <row r="455" spans="1:12" ht="15">
      <c r="A455" s="84" t="s">
        <v>4124</v>
      </c>
      <c r="B455" s="84" t="s">
        <v>4435</v>
      </c>
      <c r="C455" s="84">
        <v>2</v>
      </c>
      <c r="D455" s="123">
        <v>0.0010843935173075552</v>
      </c>
      <c r="E455" s="123">
        <v>2.557867961568022</v>
      </c>
      <c r="F455" s="84" t="s">
        <v>4609</v>
      </c>
      <c r="G455" s="84" t="b">
        <v>0</v>
      </c>
      <c r="H455" s="84" t="b">
        <v>0</v>
      </c>
      <c r="I455" s="84" t="b">
        <v>0</v>
      </c>
      <c r="J455" s="84" t="b">
        <v>0</v>
      </c>
      <c r="K455" s="84" t="b">
        <v>0</v>
      </c>
      <c r="L455" s="84" t="b">
        <v>0</v>
      </c>
    </row>
    <row r="456" spans="1:12" ht="15">
      <c r="A456" s="84" t="s">
        <v>4435</v>
      </c>
      <c r="B456" s="84" t="s">
        <v>4436</v>
      </c>
      <c r="C456" s="84">
        <v>2</v>
      </c>
      <c r="D456" s="123">
        <v>0.0010843935173075552</v>
      </c>
      <c r="E456" s="123">
        <v>3.256837965904041</v>
      </c>
      <c r="F456" s="84" t="s">
        <v>4609</v>
      </c>
      <c r="G456" s="84" t="b">
        <v>0</v>
      </c>
      <c r="H456" s="84" t="b">
        <v>0</v>
      </c>
      <c r="I456" s="84" t="b">
        <v>0</v>
      </c>
      <c r="J456" s="84" t="b">
        <v>0</v>
      </c>
      <c r="K456" s="84" t="b">
        <v>0</v>
      </c>
      <c r="L456" s="84" t="b">
        <v>0</v>
      </c>
    </row>
    <row r="457" spans="1:12" ht="15">
      <c r="A457" s="84" t="s">
        <v>4436</v>
      </c>
      <c r="B457" s="84" t="s">
        <v>4437</v>
      </c>
      <c r="C457" s="84">
        <v>2</v>
      </c>
      <c r="D457" s="123">
        <v>0.0010843935173075552</v>
      </c>
      <c r="E457" s="123">
        <v>3.256837965904041</v>
      </c>
      <c r="F457" s="84" t="s">
        <v>4609</v>
      </c>
      <c r="G457" s="84" t="b">
        <v>0</v>
      </c>
      <c r="H457" s="84" t="b">
        <v>0</v>
      </c>
      <c r="I457" s="84" t="b">
        <v>0</v>
      </c>
      <c r="J457" s="84" t="b">
        <v>0</v>
      </c>
      <c r="K457" s="84" t="b">
        <v>0</v>
      </c>
      <c r="L457" s="84" t="b">
        <v>0</v>
      </c>
    </row>
    <row r="458" spans="1:12" ht="15">
      <c r="A458" s="84" t="s">
        <v>4437</v>
      </c>
      <c r="B458" s="84" t="s">
        <v>4312</v>
      </c>
      <c r="C458" s="84">
        <v>2</v>
      </c>
      <c r="D458" s="123">
        <v>0.0010843935173075552</v>
      </c>
      <c r="E458" s="123">
        <v>3.08074670684836</v>
      </c>
      <c r="F458" s="84" t="s">
        <v>4609</v>
      </c>
      <c r="G458" s="84" t="b">
        <v>0</v>
      </c>
      <c r="H458" s="84" t="b">
        <v>0</v>
      </c>
      <c r="I458" s="84" t="b">
        <v>0</v>
      </c>
      <c r="J458" s="84" t="b">
        <v>0</v>
      </c>
      <c r="K458" s="84" t="b">
        <v>0</v>
      </c>
      <c r="L458" s="84" t="b">
        <v>0</v>
      </c>
    </row>
    <row r="459" spans="1:12" ht="15">
      <c r="A459" s="84" t="s">
        <v>4312</v>
      </c>
      <c r="B459" s="84" t="s">
        <v>4438</v>
      </c>
      <c r="C459" s="84">
        <v>2</v>
      </c>
      <c r="D459" s="123">
        <v>0.0010843935173075552</v>
      </c>
      <c r="E459" s="123">
        <v>3.08074670684836</v>
      </c>
      <c r="F459" s="84" t="s">
        <v>4609</v>
      </c>
      <c r="G459" s="84" t="b">
        <v>0</v>
      </c>
      <c r="H459" s="84" t="b">
        <v>0</v>
      </c>
      <c r="I459" s="84" t="b">
        <v>0</v>
      </c>
      <c r="J459" s="84" t="b">
        <v>0</v>
      </c>
      <c r="K459" s="84" t="b">
        <v>0</v>
      </c>
      <c r="L459" s="84" t="b">
        <v>0</v>
      </c>
    </row>
    <row r="460" spans="1:12" ht="15">
      <c r="A460" s="84" t="s">
        <v>4438</v>
      </c>
      <c r="B460" s="84" t="s">
        <v>4439</v>
      </c>
      <c r="C460" s="84">
        <v>2</v>
      </c>
      <c r="D460" s="123">
        <v>0.0010843935173075552</v>
      </c>
      <c r="E460" s="123">
        <v>3.256837965904041</v>
      </c>
      <c r="F460" s="84" t="s">
        <v>4609</v>
      </c>
      <c r="G460" s="84" t="b">
        <v>0</v>
      </c>
      <c r="H460" s="84" t="b">
        <v>0</v>
      </c>
      <c r="I460" s="84" t="b">
        <v>0</v>
      </c>
      <c r="J460" s="84" t="b">
        <v>0</v>
      </c>
      <c r="K460" s="84" t="b">
        <v>0</v>
      </c>
      <c r="L460" s="84" t="b">
        <v>0</v>
      </c>
    </row>
    <row r="461" spans="1:12" ht="15">
      <c r="A461" s="84" t="s">
        <v>4439</v>
      </c>
      <c r="B461" s="84" t="s">
        <v>3526</v>
      </c>
      <c r="C461" s="84">
        <v>2</v>
      </c>
      <c r="D461" s="123">
        <v>0.0010843935173075552</v>
      </c>
      <c r="E461" s="123">
        <v>1.9896662375010272</v>
      </c>
      <c r="F461" s="84" t="s">
        <v>4609</v>
      </c>
      <c r="G461" s="84" t="b">
        <v>0</v>
      </c>
      <c r="H461" s="84" t="b">
        <v>0</v>
      </c>
      <c r="I461" s="84" t="b">
        <v>0</v>
      </c>
      <c r="J461" s="84" t="b">
        <v>0</v>
      </c>
      <c r="K461" s="84" t="b">
        <v>0</v>
      </c>
      <c r="L461" s="84" t="b">
        <v>0</v>
      </c>
    </row>
    <row r="462" spans="1:12" ht="15">
      <c r="A462" s="84" t="s">
        <v>3526</v>
      </c>
      <c r="B462" s="84" t="s">
        <v>348</v>
      </c>
      <c r="C462" s="84">
        <v>2</v>
      </c>
      <c r="D462" s="123">
        <v>0.0010843935173075552</v>
      </c>
      <c r="E462" s="123">
        <v>0.9173865245976004</v>
      </c>
      <c r="F462" s="84" t="s">
        <v>4609</v>
      </c>
      <c r="G462" s="84" t="b">
        <v>0</v>
      </c>
      <c r="H462" s="84" t="b">
        <v>0</v>
      </c>
      <c r="I462" s="84" t="b">
        <v>0</v>
      </c>
      <c r="J462" s="84" t="b">
        <v>0</v>
      </c>
      <c r="K462" s="84" t="b">
        <v>0</v>
      </c>
      <c r="L462" s="84" t="b">
        <v>0</v>
      </c>
    </row>
    <row r="463" spans="1:12" ht="15">
      <c r="A463" s="84" t="s">
        <v>348</v>
      </c>
      <c r="B463" s="84" t="s">
        <v>2229</v>
      </c>
      <c r="C463" s="84">
        <v>2</v>
      </c>
      <c r="D463" s="123">
        <v>0.0010843935173075552</v>
      </c>
      <c r="E463" s="123">
        <v>1.4243290531978048</v>
      </c>
      <c r="F463" s="84" t="s">
        <v>4609</v>
      </c>
      <c r="G463" s="84" t="b">
        <v>0</v>
      </c>
      <c r="H463" s="84" t="b">
        <v>0</v>
      </c>
      <c r="I463" s="84" t="b">
        <v>0</v>
      </c>
      <c r="J463" s="84" t="b">
        <v>0</v>
      </c>
      <c r="K463" s="84" t="b">
        <v>0</v>
      </c>
      <c r="L463" s="84" t="b">
        <v>0</v>
      </c>
    </row>
    <row r="464" spans="1:12" ht="15">
      <c r="A464" s="84" t="s">
        <v>2229</v>
      </c>
      <c r="B464" s="84" t="s">
        <v>4133</v>
      </c>
      <c r="C464" s="84">
        <v>2</v>
      </c>
      <c r="D464" s="123">
        <v>0.0010843935173075552</v>
      </c>
      <c r="E464" s="123">
        <v>2.052717983248116</v>
      </c>
      <c r="F464" s="84" t="s">
        <v>4609</v>
      </c>
      <c r="G464" s="84" t="b">
        <v>0</v>
      </c>
      <c r="H464" s="84" t="b">
        <v>0</v>
      </c>
      <c r="I464" s="84" t="b">
        <v>0</v>
      </c>
      <c r="J464" s="84" t="b">
        <v>0</v>
      </c>
      <c r="K464" s="84" t="b">
        <v>0</v>
      </c>
      <c r="L464" s="84" t="b">
        <v>0</v>
      </c>
    </row>
    <row r="465" spans="1:12" ht="15">
      <c r="A465" s="84" t="s">
        <v>3476</v>
      </c>
      <c r="B465" s="84" t="s">
        <v>2229</v>
      </c>
      <c r="C465" s="84">
        <v>2</v>
      </c>
      <c r="D465" s="123">
        <v>0.0010843935173075552</v>
      </c>
      <c r="E465" s="123">
        <v>1.9144152850818348</v>
      </c>
      <c r="F465" s="84" t="s">
        <v>4609</v>
      </c>
      <c r="G465" s="84" t="b">
        <v>0</v>
      </c>
      <c r="H465" s="84" t="b">
        <v>0</v>
      </c>
      <c r="I465" s="84" t="b">
        <v>0</v>
      </c>
      <c r="J465" s="84" t="b">
        <v>0</v>
      </c>
      <c r="K465" s="84" t="b">
        <v>0</v>
      </c>
      <c r="L465" s="84" t="b">
        <v>0</v>
      </c>
    </row>
    <row r="466" spans="1:12" ht="15">
      <c r="A466" s="84" t="s">
        <v>4226</v>
      </c>
      <c r="B466" s="84" t="s">
        <v>4146</v>
      </c>
      <c r="C466" s="84">
        <v>2</v>
      </c>
      <c r="D466" s="123">
        <v>0.0010843935173075552</v>
      </c>
      <c r="E466" s="123">
        <v>2.4117399258897843</v>
      </c>
      <c r="F466" s="84" t="s">
        <v>4609</v>
      </c>
      <c r="G466" s="84" t="b">
        <v>0</v>
      </c>
      <c r="H466" s="84" t="b">
        <v>0</v>
      </c>
      <c r="I466" s="84" t="b">
        <v>0</v>
      </c>
      <c r="J466" s="84" t="b">
        <v>0</v>
      </c>
      <c r="K466" s="84" t="b">
        <v>0</v>
      </c>
      <c r="L466" s="84" t="b">
        <v>0</v>
      </c>
    </row>
    <row r="467" spans="1:12" ht="15">
      <c r="A467" s="84" t="s">
        <v>4146</v>
      </c>
      <c r="B467" s="84" t="s">
        <v>738</v>
      </c>
      <c r="C467" s="84">
        <v>2</v>
      </c>
      <c r="D467" s="123">
        <v>0.0010843935173075552</v>
      </c>
      <c r="E467" s="123">
        <v>0.823468219047455</v>
      </c>
      <c r="F467" s="84" t="s">
        <v>4609</v>
      </c>
      <c r="G467" s="84" t="b">
        <v>0</v>
      </c>
      <c r="H467" s="84" t="b">
        <v>0</v>
      </c>
      <c r="I467" s="84" t="b">
        <v>0</v>
      </c>
      <c r="J467" s="84" t="b">
        <v>0</v>
      </c>
      <c r="K467" s="84" t="b">
        <v>0</v>
      </c>
      <c r="L467" s="84" t="b">
        <v>0</v>
      </c>
    </row>
    <row r="468" spans="1:12" ht="15">
      <c r="A468" s="84" t="s">
        <v>738</v>
      </c>
      <c r="B468" s="84" t="s">
        <v>4440</v>
      </c>
      <c r="C468" s="84">
        <v>2</v>
      </c>
      <c r="D468" s="123">
        <v>0.0010843935173075552</v>
      </c>
      <c r="E468" s="123">
        <v>1.5125449827813648</v>
      </c>
      <c r="F468" s="84" t="s">
        <v>4609</v>
      </c>
      <c r="G468" s="84" t="b">
        <v>0</v>
      </c>
      <c r="H468" s="84" t="b">
        <v>0</v>
      </c>
      <c r="I468" s="84" t="b">
        <v>0</v>
      </c>
      <c r="J468" s="84" t="b">
        <v>0</v>
      </c>
      <c r="K468" s="84" t="b">
        <v>0</v>
      </c>
      <c r="L468" s="84" t="b">
        <v>0</v>
      </c>
    </row>
    <row r="469" spans="1:12" ht="15">
      <c r="A469" s="84" t="s">
        <v>4440</v>
      </c>
      <c r="B469" s="84" t="s">
        <v>398</v>
      </c>
      <c r="C469" s="84">
        <v>2</v>
      </c>
      <c r="D469" s="123">
        <v>0.0010843935173075552</v>
      </c>
      <c r="E469" s="123">
        <v>2.6547779745760787</v>
      </c>
      <c r="F469" s="84" t="s">
        <v>4609</v>
      </c>
      <c r="G469" s="84" t="b">
        <v>0</v>
      </c>
      <c r="H469" s="84" t="b">
        <v>0</v>
      </c>
      <c r="I469" s="84" t="b">
        <v>0</v>
      </c>
      <c r="J469" s="84" t="b">
        <v>0</v>
      </c>
      <c r="K469" s="84" t="b">
        <v>0</v>
      </c>
      <c r="L469" s="84" t="b">
        <v>0</v>
      </c>
    </row>
    <row r="470" spans="1:12" ht="15">
      <c r="A470" s="84" t="s">
        <v>398</v>
      </c>
      <c r="B470" s="84" t="s">
        <v>4441</v>
      </c>
      <c r="C470" s="84">
        <v>2</v>
      </c>
      <c r="D470" s="123">
        <v>0.0010843935173075552</v>
      </c>
      <c r="E470" s="123">
        <v>2.4439246092611855</v>
      </c>
      <c r="F470" s="84" t="s">
        <v>4609</v>
      </c>
      <c r="G470" s="84" t="b">
        <v>0</v>
      </c>
      <c r="H470" s="84" t="b">
        <v>0</v>
      </c>
      <c r="I470" s="84" t="b">
        <v>0</v>
      </c>
      <c r="J470" s="84" t="b">
        <v>0</v>
      </c>
      <c r="K470" s="84" t="b">
        <v>0</v>
      </c>
      <c r="L470" s="84" t="b">
        <v>0</v>
      </c>
    </row>
    <row r="471" spans="1:12" ht="15">
      <c r="A471" s="84" t="s">
        <v>4441</v>
      </c>
      <c r="B471" s="84" t="s">
        <v>4442</v>
      </c>
      <c r="C471" s="84">
        <v>2</v>
      </c>
      <c r="D471" s="123">
        <v>0.0010843935173075552</v>
      </c>
      <c r="E471" s="123">
        <v>3.256837965904041</v>
      </c>
      <c r="F471" s="84" t="s">
        <v>4609</v>
      </c>
      <c r="G471" s="84" t="b">
        <v>0</v>
      </c>
      <c r="H471" s="84" t="b">
        <v>0</v>
      </c>
      <c r="I471" s="84" t="b">
        <v>0</v>
      </c>
      <c r="J471" s="84" t="b">
        <v>0</v>
      </c>
      <c r="K471" s="84" t="b">
        <v>0</v>
      </c>
      <c r="L471" s="84" t="b">
        <v>0</v>
      </c>
    </row>
    <row r="472" spans="1:12" ht="15">
      <c r="A472" s="84" t="s">
        <v>4442</v>
      </c>
      <c r="B472" s="84" t="s">
        <v>438</v>
      </c>
      <c r="C472" s="84">
        <v>2</v>
      </c>
      <c r="D472" s="123">
        <v>0.0010843935173075552</v>
      </c>
      <c r="E472" s="123">
        <v>1.876626724192435</v>
      </c>
      <c r="F472" s="84" t="s">
        <v>4609</v>
      </c>
      <c r="G472" s="84" t="b">
        <v>0</v>
      </c>
      <c r="H472" s="84" t="b">
        <v>0</v>
      </c>
      <c r="I472" s="84" t="b">
        <v>0</v>
      </c>
      <c r="J472" s="84" t="b">
        <v>0</v>
      </c>
      <c r="K472" s="84" t="b">
        <v>0</v>
      </c>
      <c r="L472" s="84" t="b">
        <v>0</v>
      </c>
    </row>
    <row r="473" spans="1:12" ht="15">
      <c r="A473" s="84" t="s">
        <v>438</v>
      </c>
      <c r="B473" s="84" t="s">
        <v>3480</v>
      </c>
      <c r="C473" s="84">
        <v>2</v>
      </c>
      <c r="D473" s="123">
        <v>0.0010843935173075552</v>
      </c>
      <c r="E473" s="123">
        <v>0.6005001531364947</v>
      </c>
      <c r="F473" s="84" t="s">
        <v>4609</v>
      </c>
      <c r="G473" s="84" t="b">
        <v>0</v>
      </c>
      <c r="H473" s="84" t="b">
        <v>0</v>
      </c>
      <c r="I473" s="84" t="b">
        <v>0</v>
      </c>
      <c r="J473" s="84" t="b">
        <v>0</v>
      </c>
      <c r="K473" s="84" t="b">
        <v>0</v>
      </c>
      <c r="L473" s="84" t="b">
        <v>0</v>
      </c>
    </row>
    <row r="474" spans="1:12" ht="15">
      <c r="A474" s="84" t="s">
        <v>3479</v>
      </c>
      <c r="B474" s="84" t="s">
        <v>4172</v>
      </c>
      <c r="C474" s="84">
        <v>2</v>
      </c>
      <c r="D474" s="123">
        <v>0.0010843935173075552</v>
      </c>
      <c r="E474" s="123">
        <v>2.4609579485599657</v>
      </c>
      <c r="F474" s="84" t="s">
        <v>4609</v>
      </c>
      <c r="G474" s="84" t="b">
        <v>0</v>
      </c>
      <c r="H474" s="84" t="b">
        <v>0</v>
      </c>
      <c r="I474" s="84" t="b">
        <v>0</v>
      </c>
      <c r="J474" s="84" t="b">
        <v>0</v>
      </c>
      <c r="K474" s="84" t="b">
        <v>0</v>
      </c>
      <c r="L474" s="84" t="b">
        <v>0</v>
      </c>
    </row>
    <row r="475" spans="1:12" ht="15">
      <c r="A475" s="84" t="s">
        <v>3460</v>
      </c>
      <c r="B475" s="84" t="s">
        <v>738</v>
      </c>
      <c r="C475" s="84">
        <v>2</v>
      </c>
      <c r="D475" s="123">
        <v>0.0010843935173075552</v>
      </c>
      <c r="E475" s="123">
        <v>0.9695962547256931</v>
      </c>
      <c r="F475" s="84" t="s">
        <v>4609</v>
      </c>
      <c r="G475" s="84" t="b">
        <v>0</v>
      </c>
      <c r="H475" s="84" t="b">
        <v>0</v>
      </c>
      <c r="I475" s="84" t="b">
        <v>0</v>
      </c>
      <c r="J475" s="84" t="b">
        <v>0</v>
      </c>
      <c r="K475" s="84" t="b">
        <v>0</v>
      </c>
      <c r="L475" s="84" t="b">
        <v>0</v>
      </c>
    </row>
    <row r="476" spans="1:12" ht="15">
      <c r="A476" s="84" t="s">
        <v>4445</v>
      </c>
      <c r="B476" s="84" t="s">
        <v>4446</v>
      </c>
      <c r="C476" s="84">
        <v>2</v>
      </c>
      <c r="D476" s="123">
        <v>0.0010843935173075552</v>
      </c>
      <c r="E476" s="123">
        <v>3.256837965904041</v>
      </c>
      <c r="F476" s="84" t="s">
        <v>4609</v>
      </c>
      <c r="G476" s="84" t="b">
        <v>0</v>
      </c>
      <c r="H476" s="84" t="b">
        <v>0</v>
      </c>
      <c r="I476" s="84" t="b">
        <v>0</v>
      </c>
      <c r="J476" s="84" t="b">
        <v>0</v>
      </c>
      <c r="K476" s="84" t="b">
        <v>0</v>
      </c>
      <c r="L476" s="84" t="b">
        <v>0</v>
      </c>
    </row>
    <row r="477" spans="1:12" ht="15">
      <c r="A477" s="84" t="s">
        <v>4446</v>
      </c>
      <c r="B477" s="84" t="s">
        <v>3544</v>
      </c>
      <c r="C477" s="84">
        <v>2</v>
      </c>
      <c r="D477" s="123">
        <v>0.0010843935173075552</v>
      </c>
      <c r="E477" s="123">
        <v>2.381776702512341</v>
      </c>
      <c r="F477" s="84" t="s">
        <v>4609</v>
      </c>
      <c r="G477" s="84" t="b">
        <v>0</v>
      </c>
      <c r="H477" s="84" t="b">
        <v>0</v>
      </c>
      <c r="I477" s="84" t="b">
        <v>0</v>
      </c>
      <c r="J477" s="84" t="b">
        <v>0</v>
      </c>
      <c r="K477" s="84" t="b">
        <v>0</v>
      </c>
      <c r="L477" s="84" t="b">
        <v>0</v>
      </c>
    </row>
    <row r="478" spans="1:12" ht="15">
      <c r="A478" s="84" t="s">
        <v>738</v>
      </c>
      <c r="B478" s="84" t="s">
        <v>4447</v>
      </c>
      <c r="C478" s="84">
        <v>2</v>
      </c>
      <c r="D478" s="123">
        <v>0.0010843935173075552</v>
      </c>
      <c r="E478" s="123">
        <v>1.5125449827813648</v>
      </c>
      <c r="F478" s="84" t="s">
        <v>4609</v>
      </c>
      <c r="G478" s="84" t="b">
        <v>0</v>
      </c>
      <c r="H478" s="84" t="b">
        <v>0</v>
      </c>
      <c r="I478" s="84" t="b">
        <v>0</v>
      </c>
      <c r="J478" s="84" t="b">
        <v>0</v>
      </c>
      <c r="K478" s="84" t="b">
        <v>0</v>
      </c>
      <c r="L478" s="84" t="b">
        <v>0</v>
      </c>
    </row>
    <row r="479" spans="1:12" ht="15">
      <c r="A479" s="84" t="s">
        <v>4447</v>
      </c>
      <c r="B479" s="84" t="s">
        <v>3471</v>
      </c>
      <c r="C479" s="84">
        <v>2</v>
      </c>
      <c r="D479" s="123">
        <v>0.0010843935173075552</v>
      </c>
      <c r="E479" s="123">
        <v>2.6547779745760787</v>
      </c>
      <c r="F479" s="84" t="s">
        <v>4609</v>
      </c>
      <c r="G479" s="84" t="b">
        <v>0</v>
      </c>
      <c r="H479" s="84" t="b">
        <v>0</v>
      </c>
      <c r="I479" s="84" t="b">
        <v>0</v>
      </c>
      <c r="J479" s="84" t="b">
        <v>1</v>
      </c>
      <c r="K479" s="84" t="b">
        <v>0</v>
      </c>
      <c r="L479" s="84" t="b">
        <v>0</v>
      </c>
    </row>
    <row r="480" spans="1:12" ht="15">
      <c r="A480" s="84" t="s">
        <v>358</v>
      </c>
      <c r="B480" s="84" t="s">
        <v>3467</v>
      </c>
      <c r="C480" s="84">
        <v>2</v>
      </c>
      <c r="D480" s="123">
        <v>0.0010843935173075552</v>
      </c>
      <c r="E480" s="123">
        <v>2.557867961568022</v>
      </c>
      <c r="F480" s="84" t="s">
        <v>4609</v>
      </c>
      <c r="G480" s="84" t="b">
        <v>0</v>
      </c>
      <c r="H480" s="84" t="b">
        <v>0</v>
      </c>
      <c r="I480" s="84" t="b">
        <v>0</v>
      </c>
      <c r="J480" s="84" t="b">
        <v>0</v>
      </c>
      <c r="K480" s="84" t="b">
        <v>0</v>
      </c>
      <c r="L480" s="84" t="b">
        <v>0</v>
      </c>
    </row>
    <row r="481" spans="1:12" ht="15">
      <c r="A481" s="84" t="s">
        <v>4450</v>
      </c>
      <c r="B481" s="84" t="s">
        <v>4228</v>
      </c>
      <c r="C481" s="84">
        <v>2</v>
      </c>
      <c r="D481" s="123">
        <v>0.0010843935173075552</v>
      </c>
      <c r="E481" s="123">
        <v>2.95580797024006</v>
      </c>
      <c r="F481" s="84" t="s">
        <v>4609</v>
      </c>
      <c r="G481" s="84" t="b">
        <v>0</v>
      </c>
      <c r="H481" s="84" t="b">
        <v>0</v>
      </c>
      <c r="I481" s="84" t="b">
        <v>0</v>
      </c>
      <c r="J481" s="84" t="b">
        <v>0</v>
      </c>
      <c r="K481" s="84" t="b">
        <v>0</v>
      </c>
      <c r="L481" s="84" t="b">
        <v>0</v>
      </c>
    </row>
    <row r="482" spans="1:12" ht="15">
      <c r="A482" s="84" t="s">
        <v>4228</v>
      </c>
      <c r="B482" s="84" t="s">
        <v>359</v>
      </c>
      <c r="C482" s="84">
        <v>2</v>
      </c>
      <c r="D482" s="123">
        <v>0.0010843935173075552</v>
      </c>
      <c r="E482" s="123">
        <v>2.302595456464716</v>
      </c>
      <c r="F482" s="84" t="s">
        <v>4609</v>
      </c>
      <c r="G482" s="84" t="b">
        <v>0</v>
      </c>
      <c r="H482" s="84" t="b">
        <v>0</v>
      </c>
      <c r="I482" s="84" t="b">
        <v>0</v>
      </c>
      <c r="J482" s="84" t="b">
        <v>0</v>
      </c>
      <c r="K482" s="84" t="b">
        <v>0</v>
      </c>
      <c r="L482" s="84" t="b">
        <v>0</v>
      </c>
    </row>
    <row r="483" spans="1:12" ht="15">
      <c r="A483" s="84" t="s">
        <v>359</v>
      </c>
      <c r="B483" s="84" t="s">
        <v>4124</v>
      </c>
      <c r="C483" s="84">
        <v>2</v>
      </c>
      <c r="D483" s="123">
        <v>0.0010843935173075552</v>
      </c>
      <c r="E483" s="123">
        <v>1.9046554477926785</v>
      </c>
      <c r="F483" s="84" t="s">
        <v>4609</v>
      </c>
      <c r="G483" s="84" t="b">
        <v>0</v>
      </c>
      <c r="H483" s="84" t="b">
        <v>0</v>
      </c>
      <c r="I483" s="84" t="b">
        <v>0</v>
      </c>
      <c r="J483" s="84" t="b">
        <v>0</v>
      </c>
      <c r="K483" s="84" t="b">
        <v>0</v>
      </c>
      <c r="L483" s="84" t="b">
        <v>0</v>
      </c>
    </row>
    <row r="484" spans="1:12" ht="15">
      <c r="A484" s="84" t="s">
        <v>4124</v>
      </c>
      <c r="B484" s="84" t="s">
        <v>351</v>
      </c>
      <c r="C484" s="84">
        <v>2</v>
      </c>
      <c r="D484" s="123">
        <v>0.0010843935173075552</v>
      </c>
      <c r="E484" s="123">
        <v>1.9558079702400597</v>
      </c>
      <c r="F484" s="84" t="s">
        <v>4609</v>
      </c>
      <c r="G484" s="84" t="b">
        <v>0</v>
      </c>
      <c r="H484" s="84" t="b">
        <v>0</v>
      </c>
      <c r="I484" s="84" t="b">
        <v>0</v>
      </c>
      <c r="J484" s="84" t="b">
        <v>0</v>
      </c>
      <c r="K484" s="84" t="b">
        <v>0</v>
      </c>
      <c r="L484" s="84" t="b">
        <v>0</v>
      </c>
    </row>
    <row r="485" spans="1:12" ht="15">
      <c r="A485" s="84" t="s">
        <v>351</v>
      </c>
      <c r="B485" s="84" t="s">
        <v>4451</v>
      </c>
      <c r="C485" s="84">
        <v>2</v>
      </c>
      <c r="D485" s="123">
        <v>0.0010843935173075552</v>
      </c>
      <c r="E485" s="123">
        <v>2.6547779745760787</v>
      </c>
      <c r="F485" s="84" t="s">
        <v>4609</v>
      </c>
      <c r="G485" s="84" t="b">
        <v>0</v>
      </c>
      <c r="H485" s="84" t="b">
        <v>0</v>
      </c>
      <c r="I485" s="84" t="b">
        <v>0</v>
      </c>
      <c r="J485" s="84" t="b">
        <v>0</v>
      </c>
      <c r="K485" s="84" t="b">
        <v>0</v>
      </c>
      <c r="L485" s="84" t="b">
        <v>0</v>
      </c>
    </row>
    <row r="486" spans="1:12" ht="15">
      <c r="A486" s="84" t="s">
        <v>4451</v>
      </c>
      <c r="B486" s="84" t="s">
        <v>4452</v>
      </c>
      <c r="C486" s="84">
        <v>2</v>
      </c>
      <c r="D486" s="123">
        <v>0.0010843935173075552</v>
      </c>
      <c r="E486" s="123">
        <v>3.256837965904041</v>
      </c>
      <c r="F486" s="84" t="s">
        <v>4609</v>
      </c>
      <c r="G486" s="84" t="b">
        <v>0</v>
      </c>
      <c r="H486" s="84" t="b">
        <v>0</v>
      </c>
      <c r="I486" s="84" t="b">
        <v>0</v>
      </c>
      <c r="J486" s="84" t="b">
        <v>0</v>
      </c>
      <c r="K486" s="84" t="b">
        <v>0</v>
      </c>
      <c r="L486" s="84" t="b">
        <v>0</v>
      </c>
    </row>
    <row r="487" spans="1:12" ht="15">
      <c r="A487" s="84" t="s">
        <v>4452</v>
      </c>
      <c r="B487" s="84" t="s">
        <v>4453</v>
      </c>
      <c r="C487" s="84">
        <v>2</v>
      </c>
      <c r="D487" s="123">
        <v>0.0010843935173075552</v>
      </c>
      <c r="E487" s="123">
        <v>3.256837965904041</v>
      </c>
      <c r="F487" s="84" t="s">
        <v>4609</v>
      </c>
      <c r="G487" s="84" t="b">
        <v>0</v>
      </c>
      <c r="H487" s="84" t="b">
        <v>0</v>
      </c>
      <c r="I487" s="84" t="b">
        <v>0</v>
      </c>
      <c r="J487" s="84" t="b">
        <v>0</v>
      </c>
      <c r="K487" s="84" t="b">
        <v>0</v>
      </c>
      <c r="L487" s="84" t="b">
        <v>0</v>
      </c>
    </row>
    <row r="488" spans="1:12" ht="15">
      <c r="A488" s="84" t="s">
        <v>4453</v>
      </c>
      <c r="B488" s="84" t="s">
        <v>3572</v>
      </c>
      <c r="C488" s="84">
        <v>2</v>
      </c>
      <c r="D488" s="123">
        <v>0.0010843935173075552</v>
      </c>
      <c r="E488" s="123">
        <v>2.6036254521286972</v>
      </c>
      <c r="F488" s="84" t="s">
        <v>4609</v>
      </c>
      <c r="G488" s="84" t="b">
        <v>0</v>
      </c>
      <c r="H488" s="84" t="b">
        <v>0</v>
      </c>
      <c r="I488" s="84" t="b">
        <v>0</v>
      </c>
      <c r="J488" s="84" t="b">
        <v>0</v>
      </c>
      <c r="K488" s="84" t="b">
        <v>0</v>
      </c>
      <c r="L488" s="84" t="b">
        <v>0</v>
      </c>
    </row>
    <row r="489" spans="1:12" ht="15">
      <c r="A489" s="84" t="s">
        <v>3572</v>
      </c>
      <c r="B489" s="84" t="s">
        <v>4454</v>
      </c>
      <c r="C489" s="84">
        <v>2</v>
      </c>
      <c r="D489" s="123">
        <v>0.0010843935173075552</v>
      </c>
      <c r="E489" s="123">
        <v>2.6036254521286972</v>
      </c>
      <c r="F489" s="84" t="s">
        <v>4609</v>
      </c>
      <c r="G489" s="84" t="b">
        <v>0</v>
      </c>
      <c r="H489" s="84" t="b">
        <v>0</v>
      </c>
      <c r="I489" s="84" t="b">
        <v>0</v>
      </c>
      <c r="J489" s="84" t="b">
        <v>0</v>
      </c>
      <c r="K489" s="84" t="b">
        <v>0</v>
      </c>
      <c r="L489" s="84" t="b">
        <v>0</v>
      </c>
    </row>
    <row r="490" spans="1:12" ht="15">
      <c r="A490" s="84" t="s">
        <v>4454</v>
      </c>
      <c r="B490" s="84" t="s">
        <v>3574</v>
      </c>
      <c r="C490" s="84">
        <v>2</v>
      </c>
      <c r="D490" s="123">
        <v>0.0010843935173075552</v>
      </c>
      <c r="E490" s="123">
        <v>2.7797167111843786</v>
      </c>
      <c r="F490" s="84" t="s">
        <v>4609</v>
      </c>
      <c r="G490" s="84" t="b">
        <v>0</v>
      </c>
      <c r="H490" s="84" t="b">
        <v>0</v>
      </c>
      <c r="I490" s="84" t="b">
        <v>0</v>
      </c>
      <c r="J490" s="84" t="b">
        <v>0</v>
      </c>
      <c r="K490" s="84" t="b">
        <v>0</v>
      </c>
      <c r="L490" s="84" t="b">
        <v>0</v>
      </c>
    </row>
    <row r="491" spans="1:12" ht="15">
      <c r="A491" s="84" t="s">
        <v>3574</v>
      </c>
      <c r="B491" s="84" t="s">
        <v>801</v>
      </c>
      <c r="C491" s="84">
        <v>2</v>
      </c>
      <c r="D491" s="123">
        <v>0.0010843935173075552</v>
      </c>
      <c r="E491" s="123">
        <v>2.302595456464716</v>
      </c>
      <c r="F491" s="84" t="s">
        <v>4609</v>
      </c>
      <c r="G491" s="84" t="b">
        <v>0</v>
      </c>
      <c r="H491" s="84" t="b">
        <v>0</v>
      </c>
      <c r="I491" s="84" t="b">
        <v>0</v>
      </c>
      <c r="J491" s="84" t="b">
        <v>0</v>
      </c>
      <c r="K491" s="84" t="b">
        <v>0</v>
      </c>
      <c r="L491" s="84" t="b">
        <v>0</v>
      </c>
    </row>
    <row r="492" spans="1:12" ht="15">
      <c r="A492" s="84" t="s">
        <v>4456</v>
      </c>
      <c r="B492" s="84" t="s">
        <v>4457</v>
      </c>
      <c r="C492" s="84">
        <v>2</v>
      </c>
      <c r="D492" s="123">
        <v>0.0010843935173075552</v>
      </c>
      <c r="E492" s="123">
        <v>3.256837965904041</v>
      </c>
      <c r="F492" s="84" t="s">
        <v>4609</v>
      </c>
      <c r="G492" s="84" t="b">
        <v>0</v>
      </c>
      <c r="H492" s="84" t="b">
        <v>0</v>
      </c>
      <c r="I492" s="84" t="b">
        <v>0</v>
      </c>
      <c r="J492" s="84" t="b">
        <v>0</v>
      </c>
      <c r="K492" s="84" t="b">
        <v>0</v>
      </c>
      <c r="L492" s="84" t="b">
        <v>0</v>
      </c>
    </row>
    <row r="493" spans="1:12" ht="15">
      <c r="A493" s="84" t="s">
        <v>4457</v>
      </c>
      <c r="B493" s="84" t="s">
        <v>4458</v>
      </c>
      <c r="C493" s="84">
        <v>2</v>
      </c>
      <c r="D493" s="123">
        <v>0.0010843935173075552</v>
      </c>
      <c r="E493" s="123">
        <v>3.256837965904041</v>
      </c>
      <c r="F493" s="84" t="s">
        <v>4609</v>
      </c>
      <c r="G493" s="84" t="b">
        <v>0</v>
      </c>
      <c r="H493" s="84" t="b">
        <v>0</v>
      </c>
      <c r="I493" s="84" t="b">
        <v>0</v>
      </c>
      <c r="J493" s="84" t="b">
        <v>0</v>
      </c>
      <c r="K493" s="84" t="b">
        <v>0</v>
      </c>
      <c r="L493" s="84" t="b">
        <v>0</v>
      </c>
    </row>
    <row r="494" spans="1:12" ht="15">
      <c r="A494" s="84" t="s">
        <v>4458</v>
      </c>
      <c r="B494" s="84" t="s">
        <v>4459</v>
      </c>
      <c r="C494" s="84">
        <v>2</v>
      </c>
      <c r="D494" s="123">
        <v>0.0010843935173075552</v>
      </c>
      <c r="E494" s="123">
        <v>3.256837965904041</v>
      </c>
      <c r="F494" s="84" t="s">
        <v>4609</v>
      </c>
      <c r="G494" s="84" t="b">
        <v>0</v>
      </c>
      <c r="H494" s="84" t="b">
        <v>0</v>
      </c>
      <c r="I494" s="84" t="b">
        <v>0</v>
      </c>
      <c r="J494" s="84" t="b">
        <v>0</v>
      </c>
      <c r="K494" s="84" t="b">
        <v>0</v>
      </c>
      <c r="L494" s="84" t="b">
        <v>0</v>
      </c>
    </row>
    <row r="495" spans="1:12" ht="15">
      <c r="A495" s="84" t="s">
        <v>4459</v>
      </c>
      <c r="B495" s="84" t="s">
        <v>738</v>
      </c>
      <c r="C495" s="84">
        <v>2</v>
      </c>
      <c r="D495" s="123">
        <v>0.0010843935173075552</v>
      </c>
      <c r="E495" s="123">
        <v>1.3675362633977308</v>
      </c>
      <c r="F495" s="84" t="s">
        <v>4609</v>
      </c>
      <c r="G495" s="84" t="b">
        <v>0</v>
      </c>
      <c r="H495" s="84" t="b">
        <v>0</v>
      </c>
      <c r="I495" s="84" t="b">
        <v>0</v>
      </c>
      <c r="J495" s="84" t="b">
        <v>0</v>
      </c>
      <c r="K495" s="84" t="b">
        <v>0</v>
      </c>
      <c r="L495" s="84" t="b">
        <v>0</v>
      </c>
    </row>
    <row r="496" spans="1:12" ht="15">
      <c r="A496" s="84" t="s">
        <v>738</v>
      </c>
      <c r="B496" s="84" t="s">
        <v>4159</v>
      </c>
      <c r="C496" s="84">
        <v>2</v>
      </c>
      <c r="D496" s="123">
        <v>0.0010843935173075552</v>
      </c>
      <c r="E496" s="123">
        <v>1.0354237280617022</v>
      </c>
      <c r="F496" s="84" t="s">
        <v>4609</v>
      </c>
      <c r="G496" s="84" t="b">
        <v>0</v>
      </c>
      <c r="H496" s="84" t="b">
        <v>0</v>
      </c>
      <c r="I496" s="84" t="b">
        <v>0</v>
      </c>
      <c r="J496" s="84" t="b">
        <v>0</v>
      </c>
      <c r="K496" s="84" t="b">
        <v>0</v>
      </c>
      <c r="L496" s="84" t="b">
        <v>0</v>
      </c>
    </row>
    <row r="497" spans="1:12" ht="15">
      <c r="A497" s="84" t="s">
        <v>4159</v>
      </c>
      <c r="B497" s="84" t="s">
        <v>4229</v>
      </c>
      <c r="C497" s="84">
        <v>2</v>
      </c>
      <c r="D497" s="123">
        <v>0.0010843935173075552</v>
      </c>
      <c r="E497" s="123">
        <v>2.4786867155203973</v>
      </c>
      <c r="F497" s="84" t="s">
        <v>4609</v>
      </c>
      <c r="G497" s="84" t="b">
        <v>0</v>
      </c>
      <c r="H497" s="84" t="b">
        <v>0</v>
      </c>
      <c r="I497" s="84" t="b">
        <v>0</v>
      </c>
      <c r="J497" s="84" t="b">
        <v>0</v>
      </c>
      <c r="K497" s="84" t="b">
        <v>0</v>
      </c>
      <c r="L497" s="84" t="b">
        <v>0</v>
      </c>
    </row>
    <row r="498" spans="1:12" ht="15">
      <c r="A498" s="84" t="s">
        <v>4229</v>
      </c>
      <c r="B498" s="84" t="s">
        <v>4230</v>
      </c>
      <c r="C498" s="84">
        <v>2</v>
      </c>
      <c r="D498" s="123">
        <v>0.0010843935173075552</v>
      </c>
      <c r="E498" s="123">
        <v>2.7797167111843786</v>
      </c>
      <c r="F498" s="84" t="s">
        <v>4609</v>
      </c>
      <c r="G498" s="84" t="b">
        <v>0</v>
      </c>
      <c r="H498" s="84" t="b">
        <v>0</v>
      </c>
      <c r="I498" s="84" t="b">
        <v>0</v>
      </c>
      <c r="J498" s="84" t="b">
        <v>0</v>
      </c>
      <c r="K498" s="84" t="b">
        <v>0</v>
      </c>
      <c r="L498" s="84" t="b">
        <v>0</v>
      </c>
    </row>
    <row r="499" spans="1:12" ht="15">
      <c r="A499" s="84" t="s">
        <v>4230</v>
      </c>
      <c r="B499" s="84" t="s">
        <v>4460</v>
      </c>
      <c r="C499" s="84">
        <v>2</v>
      </c>
      <c r="D499" s="123">
        <v>0.0010843935173075552</v>
      </c>
      <c r="E499" s="123">
        <v>2.95580797024006</v>
      </c>
      <c r="F499" s="84" t="s">
        <v>4609</v>
      </c>
      <c r="G499" s="84" t="b">
        <v>0</v>
      </c>
      <c r="H499" s="84" t="b">
        <v>0</v>
      </c>
      <c r="I499" s="84" t="b">
        <v>0</v>
      </c>
      <c r="J499" s="84" t="b">
        <v>0</v>
      </c>
      <c r="K499" s="84" t="b">
        <v>0</v>
      </c>
      <c r="L499" s="84" t="b">
        <v>0</v>
      </c>
    </row>
    <row r="500" spans="1:12" ht="15">
      <c r="A500" s="84" t="s">
        <v>4460</v>
      </c>
      <c r="B500" s="84" t="s">
        <v>4159</v>
      </c>
      <c r="C500" s="84">
        <v>2</v>
      </c>
      <c r="D500" s="123">
        <v>0.0010843935173075552</v>
      </c>
      <c r="E500" s="123">
        <v>2.7797167111843786</v>
      </c>
      <c r="F500" s="84" t="s">
        <v>4609</v>
      </c>
      <c r="G500" s="84" t="b">
        <v>0</v>
      </c>
      <c r="H500" s="84" t="b">
        <v>0</v>
      </c>
      <c r="I500" s="84" t="b">
        <v>0</v>
      </c>
      <c r="J500" s="84" t="b">
        <v>0</v>
      </c>
      <c r="K500" s="84" t="b">
        <v>0</v>
      </c>
      <c r="L500" s="84" t="b">
        <v>0</v>
      </c>
    </row>
    <row r="501" spans="1:12" ht="15">
      <c r="A501" s="84" t="s">
        <v>4159</v>
      </c>
      <c r="B501" s="84" t="s">
        <v>4230</v>
      </c>
      <c r="C501" s="84">
        <v>2</v>
      </c>
      <c r="D501" s="123">
        <v>0.0010843935173075552</v>
      </c>
      <c r="E501" s="123">
        <v>2.4786867155203973</v>
      </c>
      <c r="F501" s="84" t="s">
        <v>4609</v>
      </c>
      <c r="G501" s="84" t="b">
        <v>0</v>
      </c>
      <c r="H501" s="84" t="b">
        <v>0</v>
      </c>
      <c r="I501" s="84" t="b">
        <v>0</v>
      </c>
      <c r="J501" s="84" t="b">
        <v>0</v>
      </c>
      <c r="K501" s="84" t="b">
        <v>0</v>
      </c>
      <c r="L501" s="84" t="b">
        <v>0</v>
      </c>
    </row>
    <row r="502" spans="1:12" ht="15">
      <c r="A502" s="84" t="s">
        <v>4230</v>
      </c>
      <c r="B502" s="84" t="s">
        <v>4461</v>
      </c>
      <c r="C502" s="84">
        <v>2</v>
      </c>
      <c r="D502" s="123">
        <v>0.0010843935173075552</v>
      </c>
      <c r="E502" s="123">
        <v>2.95580797024006</v>
      </c>
      <c r="F502" s="84" t="s">
        <v>4609</v>
      </c>
      <c r="G502" s="84" t="b">
        <v>0</v>
      </c>
      <c r="H502" s="84" t="b">
        <v>0</v>
      </c>
      <c r="I502" s="84" t="b">
        <v>0</v>
      </c>
      <c r="J502" s="84" t="b">
        <v>0</v>
      </c>
      <c r="K502" s="84" t="b">
        <v>0</v>
      </c>
      <c r="L502" s="84" t="b">
        <v>0</v>
      </c>
    </row>
    <row r="503" spans="1:12" ht="15">
      <c r="A503" s="84" t="s">
        <v>4461</v>
      </c>
      <c r="B503" s="84" t="s">
        <v>4229</v>
      </c>
      <c r="C503" s="84">
        <v>2</v>
      </c>
      <c r="D503" s="123">
        <v>0.0010843935173075552</v>
      </c>
      <c r="E503" s="123">
        <v>2.95580797024006</v>
      </c>
      <c r="F503" s="84" t="s">
        <v>4609</v>
      </c>
      <c r="G503" s="84" t="b">
        <v>0</v>
      </c>
      <c r="H503" s="84" t="b">
        <v>0</v>
      </c>
      <c r="I503" s="84" t="b">
        <v>0</v>
      </c>
      <c r="J503" s="84" t="b">
        <v>0</v>
      </c>
      <c r="K503" s="84" t="b">
        <v>0</v>
      </c>
      <c r="L503" s="84" t="b">
        <v>0</v>
      </c>
    </row>
    <row r="504" spans="1:12" ht="15">
      <c r="A504" s="84" t="s">
        <v>4462</v>
      </c>
      <c r="B504" s="84" t="s">
        <v>4463</v>
      </c>
      <c r="C504" s="84">
        <v>2</v>
      </c>
      <c r="D504" s="123">
        <v>0.0010843935173075552</v>
      </c>
      <c r="E504" s="123">
        <v>3.256837965904041</v>
      </c>
      <c r="F504" s="84" t="s">
        <v>4609</v>
      </c>
      <c r="G504" s="84" t="b">
        <v>0</v>
      </c>
      <c r="H504" s="84" t="b">
        <v>0</v>
      </c>
      <c r="I504" s="84" t="b">
        <v>0</v>
      </c>
      <c r="J504" s="84" t="b">
        <v>0</v>
      </c>
      <c r="K504" s="84" t="b">
        <v>0</v>
      </c>
      <c r="L504" s="84" t="b">
        <v>0</v>
      </c>
    </row>
    <row r="505" spans="1:12" ht="15">
      <c r="A505" s="84" t="s">
        <v>4463</v>
      </c>
      <c r="B505" s="84" t="s">
        <v>351</v>
      </c>
      <c r="C505" s="84">
        <v>2</v>
      </c>
      <c r="D505" s="123">
        <v>0.0010843935173075552</v>
      </c>
      <c r="E505" s="123">
        <v>2.6547779745760787</v>
      </c>
      <c r="F505" s="84" t="s">
        <v>4609</v>
      </c>
      <c r="G505" s="84" t="b">
        <v>0</v>
      </c>
      <c r="H505" s="84" t="b">
        <v>0</v>
      </c>
      <c r="I505" s="84" t="b">
        <v>0</v>
      </c>
      <c r="J505" s="84" t="b">
        <v>0</v>
      </c>
      <c r="K505" s="84" t="b">
        <v>0</v>
      </c>
      <c r="L505" s="84" t="b">
        <v>0</v>
      </c>
    </row>
    <row r="506" spans="1:12" ht="15">
      <c r="A506" s="84" t="s">
        <v>351</v>
      </c>
      <c r="B506" s="84" t="s">
        <v>4464</v>
      </c>
      <c r="C506" s="84">
        <v>2</v>
      </c>
      <c r="D506" s="123">
        <v>0.0010843935173075552</v>
      </c>
      <c r="E506" s="123">
        <v>2.6547779745760787</v>
      </c>
      <c r="F506" s="84" t="s">
        <v>4609</v>
      </c>
      <c r="G506" s="84" t="b">
        <v>0</v>
      </c>
      <c r="H506" s="84" t="b">
        <v>0</v>
      </c>
      <c r="I506" s="84" t="b">
        <v>0</v>
      </c>
      <c r="J506" s="84" t="b">
        <v>0</v>
      </c>
      <c r="K506" s="84" t="b">
        <v>0</v>
      </c>
      <c r="L506" s="84" t="b">
        <v>0</v>
      </c>
    </row>
    <row r="507" spans="1:12" ht="15">
      <c r="A507" s="84" t="s">
        <v>4464</v>
      </c>
      <c r="B507" s="84" t="s">
        <v>4465</v>
      </c>
      <c r="C507" s="84">
        <v>2</v>
      </c>
      <c r="D507" s="123">
        <v>0.0010843935173075552</v>
      </c>
      <c r="E507" s="123">
        <v>3.256837965904041</v>
      </c>
      <c r="F507" s="84" t="s">
        <v>4609</v>
      </c>
      <c r="G507" s="84" t="b">
        <v>0</v>
      </c>
      <c r="H507" s="84" t="b">
        <v>0</v>
      </c>
      <c r="I507" s="84" t="b">
        <v>0</v>
      </c>
      <c r="J507" s="84" t="b">
        <v>0</v>
      </c>
      <c r="K507" s="84" t="b">
        <v>0</v>
      </c>
      <c r="L507" s="84" t="b">
        <v>0</v>
      </c>
    </row>
    <row r="508" spans="1:12" ht="15">
      <c r="A508" s="84" t="s">
        <v>4465</v>
      </c>
      <c r="B508" s="84" t="s">
        <v>4466</v>
      </c>
      <c r="C508" s="84">
        <v>2</v>
      </c>
      <c r="D508" s="123">
        <v>0.0010843935173075552</v>
      </c>
      <c r="E508" s="123">
        <v>3.256837965904041</v>
      </c>
      <c r="F508" s="84" t="s">
        <v>4609</v>
      </c>
      <c r="G508" s="84" t="b">
        <v>0</v>
      </c>
      <c r="H508" s="84" t="b">
        <v>0</v>
      </c>
      <c r="I508" s="84" t="b">
        <v>0</v>
      </c>
      <c r="J508" s="84" t="b">
        <v>0</v>
      </c>
      <c r="K508" s="84" t="b">
        <v>0</v>
      </c>
      <c r="L508" s="84" t="b">
        <v>0</v>
      </c>
    </row>
    <row r="509" spans="1:12" ht="15">
      <c r="A509" s="84" t="s">
        <v>4466</v>
      </c>
      <c r="B509" s="84" t="s">
        <v>4139</v>
      </c>
      <c r="C509" s="84">
        <v>2</v>
      </c>
      <c r="D509" s="123">
        <v>0.0010843935173075552</v>
      </c>
      <c r="E509" s="123">
        <v>2.6547779745760787</v>
      </c>
      <c r="F509" s="84" t="s">
        <v>4609</v>
      </c>
      <c r="G509" s="84" t="b">
        <v>0</v>
      </c>
      <c r="H509" s="84" t="b">
        <v>0</v>
      </c>
      <c r="I509" s="84" t="b">
        <v>0</v>
      </c>
      <c r="J509" s="84" t="b">
        <v>0</v>
      </c>
      <c r="K509" s="84" t="b">
        <v>0</v>
      </c>
      <c r="L509" s="84" t="b">
        <v>0</v>
      </c>
    </row>
    <row r="510" spans="1:12" ht="15">
      <c r="A510" s="84" t="s">
        <v>4139</v>
      </c>
      <c r="B510" s="84" t="s">
        <v>4231</v>
      </c>
      <c r="C510" s="84">
        <v>2</v>
      </c>
      <c r="D510" s="123">
        <v>0.0010843935173075552</v>
      </c>
      <c r="E510" s="123">
        <v>2.3537479789120974</v>
      </c>
      <c r="F510" s="84" t="s">
        <v>4609</v>
      </c>
      <c r="G510" s="84" t="b">
        <v>0</v>
      </c>
      <c r="H510" s="84" t="b">
        <v>0</v>
      </c>
      <c r="I510" s="84" t="b">
        <v>0</v>
      </c>
      <c r="J510" s="84" t="b">
        <v>0</v>
      </c>
      <c r="K510" s="84" t="b">
        <v>0</v>
      </c>
      <c r="L510" s="84" t="b">
        <v>0</v>
      </c>
    </row>
    <row r="511" spans="1:12" ht="15">
      <c r="A511" s="84" t="s">
        <v>4231</v>
      </c>
      <c r="B511" s="84" t="s">
        <v>4467</v>
      </c>
      <c r="C511" s="84">
        <v>2</v>
      </c>
      <c r="D511" s="123">
        <v>0.0010843935173075552</v>
      </c>
      <c r="E511" s="123">
        <v>2.95580797024006</v>
      </c>
      <c r="F511" s="84" t="s">
        <v>4609</v>
      </c>
      <c r="G511" s="84" t="b">
        <v>0</v>
      </c>
      <c r="H511" s="84" t="b">
        <v>0</v>
      </c>
      <c r="I511" s="84" t="b">
        <v>0</v>
      </c>
      <c r="J511" s="84" t="b">
        <v>0</v>
      </c>
      <c r="K511" s="84" t="b">
        <v>1</v>
      </c>
      <c r="L511" s="84" t="b">
        <v>0</v>
      </c>
    </row>
    <row r="512" spans="1:12" ht="15">
      <c r="A512" s="84" t="s">
        <v>4467</v>
      </c>
      <c r="B512" s="84" t="s">
        <v>4468</v>
      </c>
      <c r="C512" s="84">
        <v>2</v>
      </c>
      <c r="D512" s="123">
        <v>0.0010843935173075552</v>
      </c>
      <c r="E512" s="123">
        <v>3.256837965904041</v>
      </c>
      <c r="F512" s="84" t="s">
        <v>4609</v>
      </c>
      <c r="G512" s="84" t="b">
        <v>0</v>
      </c>
      <c r="H512" s="84" t="b">
        <v>1</v>
      </c>
      <c r="I512" s="84" t="b">
        <v>0</v>
      </c>
      <c r="J512" s="84" t="b">
        <v>0</v>
      </c>
      <c r="K512" s="84" t="b">
        <v>0</v>
      </c>
      <c r="L512" s="84" t="b">
        <v>0</v>
      </c>
    </row>
    <row r="513" spans="1:12" ht="15">
      <c r="A513" s="84" t="s">
        <v>4468</v>
      </c>
      <c r="B513" s="84" t="s">
        <v>429</v>
      </c>
      <c r="C513" s="84">
        <v>2</v>
      </c>
      <c r="D513" s="123">
        <v>0.0010843935173075552</v>
      </c>
      <c r="E513" s="123">
        <v>2.557867961568022</v>
      </c>
      <c r="F513" s="84" t="s">
        <v>4609</v>
      </c>
      <c r="G513" s="84" t="b">
        <v>0</v>
      </c>
      <c r="H513" s="84" t="b">
        <v>0</v>
      </c>
      <c r="I513" s="84" t="b">
        <v>0</v>
      </c>
      <c r="J513" s="84" t="b">
        <v>0</v>
      </c>
      <c r="K513" s="84" t="b">
        <v>0</v>
      </c>
      <c r="L513" s="84" t="b">
        <v>0</v>
      </c>
    </row>
    <row r="514" spans="1:12" ht="15">
      <c r="A514" s="84" t="s">
        <v>429</v>
      </c>
      <c r="B514" s="84" t="s">
        <v>4469</v>
      </c>
      <c r="C514" s="84">
        <v>2</v>
      </c>
      <c r="D514" s="123">
        <v>0.0010843935173075552</v>
      </c>
      <c r="E514" s="123">
        <v>2.7797167111843786</v>
      </c>
      <c r="F514" s="84" t="s">
        <v>4609</v>
      </c>
      <c r="G514" s="84" t="b">
        <v>0</v>
      </c>
      <c r="H514" s="84" t="b">
        <v>0</v>
      </c>
      <c r="I514" s="84" t="b">
        <v>0</v>
      </c>
      <c r="J514" s="84" t="b">
        <v>0</v>
      </c>
      <c r="K514" s="84" t="b">
        <v>0</v>
      </c>
      <c r="L514" s="84" t="b">
        <v>0</v>
      </c>
    </row>
    <row r="515" spans="1:12" ht="15">
      <c r="A515" s="84" t="s">
        <v>4469</v>
      </c>
      <c r="B515" s="84" t="s">
        <v>4470</v>
      </c>
      <c r="C515" s="84">
        <v>2</v>
      </c>
      <c r="D515" s="123">
        <v>0.0010843935173075552</v>
      </c>
      <c r="E515" s="123">
        <v>3.256837965904041</v>
      </c>
      <c r="F515" s="84" t="s">
        <v>4609</v>
      </c>
      <c r="G515" s="84" t="b">
        <v>0</v>
      </c>
      <c r="H515" s="84" t="b">
        <v>0</v>
      </c>
      <c r="I515" s="84" t="b">
        <v>0</v>
      </c>
      <c r="J515" s="84" t="b">
        <v>0</v>
      </c>
      <c r="K515" s="84" t="b">
        <v>1</v>
      </c>
      <c r="L515" s="84" t="b">
        <v>0</v>
      </c>
    </row>
    <row r="516" spans="1:12" ht="15">
      <c r="A516" s="84" t="s">
        <v>4470</v>
      </c>
      <c r="B516" s="84" t="s">
        <v>738</v>
      </c>
      <c r="C516" s="84">
        <v>2</v>
      </c>
      <c r="D516" s="123">
        <v>0.0010843935173075552</v>
      </c>
      <c r="E516" s="123">
        <v>1.3675362633977308</v>
      </c>
      <c r="F516" s="84" t="s">
        <v>4609</v>
      </c>
      <c r="G516" s="84" t="b">
        <v>0</v>
      </c>
      <c r="H516" s="84" t="b">
        <v>1</v>
      </c>
      <c r="I516" s="84" t="b">
        <v>0</v>
      </c>
      <c r="J516" s="84" t="b">
        <v>0</v>
      </c>
      <c r="K516" s="84" t="b">
        <v>0</v>
      </c>
      <c r="L516" s="84" t="b">
        <v>0</v>
      </c>
    </row>
    <row r="517" spans="1:12" ht="15">
      <c r="A517" s="84" t="s">
        <v>738</v>
      </c>
      <c r="B517" s="84" t="s">
        <v>473</v>
      </c>
      <c r="C517" s="84">
        <v>2</v>
      </c>
      <c r="D517" s="123">
        <v>0.0010843935173075552</v>
      </c>
      <c r="E517" s="123">
        <v>1.5125449827813648</v>
      </c>
      <c r="F517" s="84" t="s">
        <v>4609</v>
      </c>
      <c r="G517" s="84" t="b">
        <v>0</v>
      </c>
      <c r="H517" s="84" t="b">
        <v>0</v>
      </c>
      <c r="I517" s="84" t="b">
        <v>0</v>
      </c>
      <c r="J517" s="84" t="b">
        <v>0</v>
      </c>
      <c r="K517" s="84" t="b">
        <v>0</v>
      </c>
      <c r="L517" s="84" t="b">
        <v>0</v>
      </c>
    </row>
    <row r="518" spans="1:12" ht="15">
      <c r="A518" s="84" t="s">
        <v>473</v>
      </c>
      <c r="B518" s="84" t="s">
        <v>3472</v>
      </c>
      <c r="C518" s="84">
        <v>2</v>
      </c>
      <c r="D518" s="123">
        <v>0.0010843935173075552</v>
      </c>
      <c r="E518" s="123">
        <v>2.7797167111843786</v>
      </c>
      <c r="F518" s="84" t="s">
        <v>4609</v>
      </c>
      <c r="G518" s="84" t="b">
        <v>0</v>
      </c>
      <c r="H518" s="84" t="b">
        <v>0</v>
      </c>
      <c r="I518" s="84" t="b">
        <v>0</v>
      </c>
      <c r="J518" s="84" t="b">
        <v>0</v>
      </c>
      <c r="K518" s="84" t="b">
        <v>0</v>
      </c>
      <c r="L518" s="84" t="b">
        <v>0</v>
      </c>
    </row>
    <row r="519" spans="1:12" ht="15">
      <c r="A519" s="84" t="s">
        <v>3472</v>
      </c>
      <c r="B519" s="84" t="s">
        <v>4232</v>
      </c>
      <c r="C519" s="84">
        <v>2</v>
      </c>
      <c r="D519" s="123">
        <v>0.0010843935173075552</v>
      </c>
      <c r="E519" s="123">
        <v>2.4117399258897843</v>
      </c>
      <c r="F519" s="84" t="s">
        <v>4609</v>
      </c>
      <c r="G519" s="84" t="b">
        <v>0</v>
      </c>
      <c r="H519" s="84" t="b">
        <v>0</v>
      </c>
      <c r="I519" s="84" t="b">
        <v>0</v>
      </c>
      <c r="J519" s="84" t="b">
        <v>0</v>
      </c>
      <c r="K519" s="84" t="b">
        <v>0</v>
      </c>
      <c r="L519" s="84" t="b">
        <v>0</v>
      </c>
    </row>
    <row r="520" spans="1:12" ht="15">
      <c r="A520" s="84" t="s">
        <v>4232</v>
      </c>
      <c r="B520" s="84" t="s">
        <v>4472</v>
      </c>
      <c r="C520" s="84">
        <v>2</v>
      </c>
      <c r="D520" s="123">
        <v>0.0010843935173075552</v>
      </c>
      <c r="E520" s="123">
        <v>2.95580797024006</v>
      </c>
      <c r="F520" s="84" t="s">
        <v>4609</v>
      </c>
      <c r="G520" s="84" t="b">
        <v>0</v>
      </c>
      <c r="H520" s="84" t="b">
        <v>0</v>
      </c>
      <c r="I520" s="84" t="b">
        <v>0</v>
      </c>
      <c r="J520" s="84" t="b">
        <v>0</v>
      </c>
      <c r="K520" s="84" t="b">
        <v>1</v>
      </c>
      <c r="L520" s="84" t="b">
        <v>0</v>
      </c>
    </row>
    <row r="521" spans="1:12" ht="15">
      <c r="A521" s="84" t="s">
        <v>4472</v>
      </c>
      <c r="B521" s="84" t="s">
        <v>4473</v>
      </c>
      <c r="C521" s="84">
        <v>2</v>
      </c>
      <c r="D521" s="123">
        <v>0.0010843935173075552</v>
      </c>
      <c r="E521" s="123">
        <v>3.256837965904041</v>
      </c>
      <c r="F521" s="84" t="s">
        <v>4609</v>
      </c>
      <c r="G521" s="84" t="b">
        <v>0</v>
      </c>
      <c r="H521" s="84" t="b">
        <v>1</v>
      </c>
      <c r="I521" s="84" t="b">
        <v>0</v>
      </c>
      <c r="J521" s="84" t="b">
        <v>0</v>
      </c>
      <c r="K521" s="84" t="b">
        <v>0</v>
      </c>
      <c r="L521" s="84" t="b">
        <v>0</v>
      </c>
    </row>
    <row r="522" spans="1:12" ht="15">
      <c r="A522" s="84" t="s">
        <v>4473</v>
      </c>
      <c r="B522" s="84" t="s">
        <v>4474</v>
      </c>
      <c r="C522" s="84">
        <v>2</v>
      </c>
      <c r="D522" s="123">
        <v>0.0010843935173075552</v>
      </c>
      <c r="E522" s="123">
        <v>3.256837965904041</v>
      </c>
      <c r="F522" s="84" t="s">
        <v>4609</v>
      </c>
      <c r="G522" s="84" t="b">
        <v>0</v>
      </c>
      <c r="H522" s="84" t="b">
        <v>0</v>
      </c>
      <c r="I522" s="84" t="b">
        <v>0</v>
      </c>
      <c r="J522" s="84" t="b">
        <v>1</v>
      </c>
      <c r="K522" s="84" t="b">
        <v>0</v>
      </c>
      <c r="L522" s="84" t="b">
        <v>0</v>
      </c>
    </row>
    <row r="523" spans="1:12" ht="15">
      <c r="A523" s="84" t="s">
        <v>4474</v>
      </c>
      <c r="B523" s="84" t="s">
        <v>4475</v>
      </c>
      <c r="C523" s="84">
        <v>2</v>
      </c>
      <c r="D523" s="123">
        <v>0.0010843935173075552</v>
      </c>
      <c r="E523" s="123">
        <v>3.256837965904041</v>
      </c>
      <c r="F523" s="84" t="s">
        <v>4609</v>
      </c>
      <c r="G523" s="84" t="b">
        <v>1</v>
      </c>
      <c r="H523" s="84" t="b">
        <v>0</v>
      </c>
      <c r="I523" s="84" t="b">
        <v>0</v>
      </c>
      <c r="J523" s="84" t="b">
        <v>0</v>
      </c>
      <c r="K523" s="84" t="b">
        <v>0</v>
      </c>
      <c r="L523" s="84" t="b">
        <v>0</v>
      </c>
    </row>
    <row r="524" spans="1:12" ht="15">
      <c r="A524" s="84" t="s">
        <v>4475</v>
      </c>
      <c r="B524" s="84" t="s">
        <v>4476</v>
      </c>
      <c r="C524" s="84">
        <v>2</v>
      </c>
      <c r="D524" s="123">
        <v>0.0010843935173075552</v>
      </c>
      <c r="E524" s="123">
        <v>3.256837965904041</v>
      </c>
      <c r="F524" s="84" t="s">
        <v>4609</v>
      </c>
      <c r="G524" s="84" t="b">
        <v>0</v>
      </c>
      <c r="H524" s="84" t="b">
        <v>0</v>
      </c>
      <c r="I524" s="84" t="b">
        <v>0</v>
      </c>
      <c r="J524" s="84" t="b">
        <v>0</v>
      </c>
      <c r="K524" s="84" t="b">
        <v>0</v>
      </c>
      <c r="L524" s="84" t="b">
        <v>0</v>
      </c>
    </row>
    <row r="525" spans="1:12" ht="15">
      <c r="A525" s="84" t="s">
        <v>4476</v>
      </c>
      <c r="B525" s="84" t="s">
        <v>4121</v>
      </c>
      <c r="C525" s="84">
        <v>2</v>
      </c>
      <c r="D525" s="123">
        <v>0.0010843935173075552</v>
      </c>
      <c r="E525" s="123">
        <v>2.4786867155203973</v>
      </c>
      <c r="F525" s="84" t="s">
        <v>4609</v>
      </c>
      <c r="G525" s="84" t="b">
        <v>0</v>
      </c>
      <c r="H525" s="84" t="b">
        <v>0</v>
      </c>
      <c r="I525" s="84" t="b">
        <v>0</v>
      </c>
      <c r="J525" s="84" t="b">
        <v>0</v>
      </c>
      <c r="K525" s="84" t="b">
        <v>0</v>
      </c>
      <c r="L525" s="84" t="b">
        <v>0</v>
      </c>
    </row>
    <row r="526" spans="1:12" ht="15">
      <c r="A526" s="84" t="s">
        <v>4121</v>
      </c>
      <c r="B526" s="84" t="s">
        <v>4477</v>
      </c>
      <c r="C526" s="84">
        <v>2</v>
      </c>
      <c r="D526" s="123">
        <v>0.0010843935173075552</v>
      </c>
      <c r="E526" s="123">
        <v>2.516475276409797</v>
      </c>
      <c r="F526" s="84" t="s">
        <v>4609</v>
      </c>
      <c r="G526" s="84" t="b">
        <v>0</v>
      </c>
      <c r="H526" s="84" t="b">
        <v>0</v>
      </c>
      <c r="I526" s="84" t="b">
        <v>0</v>
      </c>
      <c r="J526" s="84" t="b">
        <v>0</v>
      </c>
      <c r="K526" s="84" t="b">
        <v>0</v>
      </c>
      <c r="L526" s="84" t="b">
        <v>0</v>
      </c>
    </row>
    <row r="527" spans="1:12" ht="15">
      <c r="A527" s="84" t="s">
        <v>4477</v>
      </c>
      <c r="B527" s="84" t="s">
        <v>4320</v>
      </c>
      <c r="C527" s="84">
        <v>2</v>
      </c>
      <c r="D527" s="123">
        <v>0.0010843935173075552</v>
      </c>
      <c r="E527" s="123">
        <v>3.08074670684836</v>
      </c>
      <c r="F527" s="84" t="s">
        <v>4609</v>
      </c>
      <c r="G527" s="84" t="b">
        <v>0</v>
      </c>
      <c r="H527" s="84" t="b">
        <v>0</v>
      </c>
      <c r="I527" s="84" t="b">
        <v>0</v>
      </c>
      <c r="J527" s="84" t="b">
        <v>0</v>
      </c>
      <c r="K527" s="84" t="b">
        <v>0</v>
      </c>
      <c r="L527" s="84" t="b">
        <v>0</v>
      </c>
    </row>
    <row r="528" spans="1:12" ht="15">
      <c r="A528" s="84" t="s">
        <v>3573</v>
      </c>
      <c r="B528" s="84" t="s">
        <v>4478</v>
      </c>
      <c r="C528" s="84">
        <v>2</v>
      </c>
      <c r="D528" s="123">
        <v>0.0010843935173075552</v>
      </c>
      <c r="E528" s="123">
        <v>2.557867961568022</v>
      </c>
      <c r="F528" s="84" t="s">
        <v>4609</v>
      </c>
      <c r="G528" s="84" t="b">
        <v>0</v>
      </c>
      <c r="H528" s="84" t="b">
        <v>0</v>
      </c>
      <c r="I528" s="84" t="b">
        <v>0</v>
      </c>
      <c r="J528" s="84" t="b">
        <v>0</v>
      </c>
      <c r="K528" s="84" t="b">
        <v>0</v>
      </c>
      <c r="L528" s="84" t="b">
        <v>0</v>
      </c>
    </row>
    <row r="529" spans="1:12" ht="15">
      <c r="A529" s="84" t="s">
        <v>4478</v>
      </c>
      <c r="B529" s="84" t="s">
        <v>4479</v>
      </c>
      <c r="C529" s="84">
        <v>2</v>
      </c>
      <c r="D529" s="123">
        <v>0.0010843935173075552</v>
      </c>
      <c r="E529" s="123">
        <v>3.256837965904041</v>
      </c>
      <c r="F529" s="84" t="s">
        <v>4609</v>
      </c>
      <c r="G529" s="84" t="b">
        <v>0</v>
      </c>
      <c r="H529" s="84" t="b">
        <v>0</v>
      </c>
      <c r="I529" s="84" t="b">
        <v>0</v>
      </c>
      <c r="J529" s="84" t="b">
        <v>0</v>
      </c>
      <c r="K529" s="84" t="b">
        <v>0</v>
      </c>
      <c r="L529" s="84" t="b">
        <v>0</v>
      </c>
    </row>
    <row r="530" spans="1:12" ht="15">
      <c r="A530" s="84" t="s">
        <v>4479</v>
      </c>
      <c r="B530" s="84" t="s">
        <v>4480</v>
      </c>
      <c r="C530" s="84">
        <v>2</v>
      </c>
      <c r="D530" s="123">
        <v>0.0010843935173075552</v>
      </c>
      <c r="E530" s="123">
        <v>3.256837965904041</v>
      </c>
      <c r="F530" s="84" t="s">
        <v>4609</v>
      </c>
      <c r="G530" s="84" t="b">
        <v>0</v>
      </c>
      <c r="H530" s="84" t="b">
        <v>0</v>
      </c>
      <c r="I530" s="84" t="b">
        <v>0</v>
      </c>
      <c r="J530" s="84" t="b">
        <v>0</v>
      </c>
      <c r="K530" s="84" t="b">
        <v>0</v>
      </c>
      <c r="L530" s="84" t="b">
        <v>0</v>
      </c>
    </row>
    <row r="531" spans="1:12" ht="15">
      <c r="A531" s="84" t="s">
        <v>4480</v>
      </c>
      <c r="B531" s="84" t="s">
        <v>4187</v>
      </c>
      <c r="C531" s="84">
        <v>2</v>
      </c>
      <c r="D531" s="123">
        <v>0.0010843935173075552</v>
      </c>
      <c r="E531" s="123">
        <v>2.8588979572320032</v>
      </c>
      <c r="F531" s="84" t="s">
        <v>4609</v>
      </c>
      <c r="G531" s="84" t="b">
        <v>0</v>
      </c>
      <c r="H531" s="84" t="b">
        <v>0</v>
      </c>
      <c r="I531" s="84" t="b">
        <v>0</v>
      </c>
      <c r="J531" s="84" t="b">
        <v>1</v>
      </c>
      <c r="K531" s="84" t="b">
        <v>0</v>
      </c>
      <c r="L531" s="84" t="b">
        <v>0</v>
      </c>
    </row>
    <row r="532" spans="1:12" ht="15">
      <c r="A532" s="84" t="s">
        <v>4187</v>
      </c>
      <c r="B532" s="84" t="s">
        <v>4481</v>
      </c>
      <c r="C532" s="84">
        <v>2</v>
      </c>
      <c r="D532" s="123">
        <v>0.0010843935173075552</v>
      </c>
      <c r="E532" s="123">
        <v>2.8588979572320032</v>
      </c>
      <c r="F532" s="84" t="s">
        <v>4609</v>
      </c>
      <c r="G532" s="84" t="b">
        <v>1</v>
      </c>
      <c r="H532" s="84" t="b">
        <v>0</v>
      </c>
      <c r="I532" s="84" t="b">
        <v>0</v>
      </c>
      <c r="J532" s="84" t="b">
        <v>0</v>
      </c>
      <c r="K532" s="84" t="b">
        <v>0</v>
      </c>
      <c r="L532" s="84" t="b">
        <v>0</v>
      </c>
    </row>
    <row r="533" spans="1:12" ht="15">
      <c r="A533" s="84" t="s">
        <v>4481</v>
      </c>
      <c r="B533" s="84" t="s">
        <v>4482</v>
      </c>
      <c r="C533" s="84">
        <v>2</v>
      </c>
      <c r="D533" s="123">
        <v>0.0010843935173075552</v>
      </c>
      <c r="E533" s="123">
        <v>3.256837965904041</v>
      </c>
      <c r="F533" s="84" t="s">
        <v>4609</v>
      </c>
      <c r="G533" s="84" t="b">
        <v>0</v>
      </c>
      <c r="H533" s="84" t="b">
        <v>0</v>
      </c>
      <c r="I533" s="84" t="b">
        <v>0</v>
      </c>
      <c r="J533" s="84" t="b">
        <v>0</v>
      </c>
      <c r="K533" s="84" t="b">
        <v>0</v>
      </c>
      <c r="L533" s="84" t="b">
        <v>0</v>
      </c>
    </row>
    <row r="534" spans="1:12" ht="15">
      <c r="A534" s="84" t="s">
        <v>4482</v>
      </c>
      <c r="B534" s="84" t="s">
        <v>4483</v>
      </c>
      <c r="C534" s="84">
        <v>2</v>
      </c>
      <c r="D534" s="123">
        <v>0.0010843935173075552</v>
      </c>
      <c r="E534" s="123">
        <v>3.256837965904041</v>
      </c>
      <c r="F534" s="84" t="s">
        <v>4609</v>
      </c>
      <c r="G534" s="84" t="b">
        <v>0</v>
      </c>
      <c r="H534" s="84" t="b">
        <v>0</v>
      </c>
      <c r="I534" s="84" t="b">
        <v>0</v>
      </c>
      <c r="J534" s="84" t="b">
        <v>1</v>
      </c>
      <c r="K534" s="84" t="b">
        <v>0</v>
      </c>
      <c r="L534" s="84" t="b">
        <v>0</v>
      </c>
    </row>
    <row r="535" spans="1:12" ht="15">
      <c r="A535" s="84" t="s">
        <v>4483</v>
      </c>
      <c r="B535" s="84" t="s">
        <v>3467</v>
      </c>
      <c r="C535" s="84">
        <v>2</v>
      </c>
      <c r="D535" s="123">
        <v>0.0010843935173075552</v>
      </c>
      <c r="E535" s="123">
        <v>2.557867961568022</v>
      </c>
      <c r="F535" s="84" t="s">
        <v>4609</v>
      </c>
      <c r="G535" s="84" t="b">
        <v>1</v>
      </c>
      <c r="H535" s="84" t="b">
        <v>0</v>
      </c>
      <c r="I535" s="84" t="b">
        <v>0</v>
      </c>
      <c r="J535" s="84" t="b">
        <v>0</v>
      </c>
      <c r="K535" s="84" t="b">
        <v>0</v>
      </c>
      <c r="L535" s="84" t="b">
        <v>0</v>
      </c>
    </row>
    <row r="536" spans="1:12" ht="15">
      <c r="A536" s="84" t="s">
        <v>4484</v>
      </c>
      <c r="B536" s="84" t="s">
        <v>4485</v>
      </c>
      <c r="C536" s="84">
        <v>2</v>
      </c>
      <c r="D536" s="123">
        <v>0.0010843935173075552</v>
      </c>
      <c r="E536" s="123">
        <v>3.256837965904041</v>
      </c>
      <c r="F536" s="84" t="s">
        <v>4609</v>
      </c>
      <c r="G536" s="84" t="b">
        <v>0</v>
      </c>
      <c r="H536" s="84" t="b">
        <v>0</v>
      </c>
      <c r="I536" s="84" t="b">
        <v>0</v>
      </c>
      <c r="J536" s="84" t="b">
        <v>0</v>
      </c>
      <c r="K536" s="84" t="b">
        <v>0</v>
      </c>
      <c r="L536" s="84" t="b">
        <v>0</v>
      </c>
    </row>
    <row r="537" spans="1:12" ht="15">
      <c r="A537" s="84" t="s">
        <v>4485</v>
      </c>
      <c r="B537" s="84" t="s">
        <v>4486</v>
      </c>
      <c r="C537" s="84">
        <v>2</v>
      </c>
      <c r="D537" s="123">
        <v>0.0010843935173075552</v>
      </c>
      <c r="E537" s="123">
        <v>3.256837965904041</v>
      </c>
      <c r="F537" s="84" t="s">
        <v>4609</v>
      </c>
      <c r="G537" s="84" t="b">
        <v>0</v>
      </c>
      <c r="H537" s="84" t="b">
        <v>0</v>
      </c>
      <c r="I537" s="84" t="b">
        <v>0</v>
      </c>
      <c r="J537" s="84" t="b">
        <v>0</v>
      </c>
      <c r="K537" s="84" t="b">
        <v>0</v>
      </c>
      <c r="L537" s="84" t="b">
        <v>0</v>
      </c>
    </row>
    <row r="538" spans="1:12" ht="15">
      <c r="A538" s="84" t="s">
        <v>4486</v>
      </c>
      <c r="B538" s="84" t="s">
        <v>4487</v>
      </c>
      <c r="C538" s="84">
        <v>2</v>
      </c>
      <c r="D538" s="123">
        <v>0.0010843935173075552</v>
      </c>
      <c r="E538" s="123">
        <v>3.256837965904041</v>
      </c>
      <c r="F538" s="84" t="s">
        <v>4609</v>
      </c>
      <c r="G538" s="84" t="b">
        <v>0</v>
      </c>
      <c r="H538" s="84" t="b">
        <v>0</v>
      </c>
      <c r="I538" s="84" t="b">
        <v>0</v>
      </c>
      <c r="J538" s="84" t="b">
        <v>0</v>
      </c>
      <c r="K538" s="84" t="b">
        <v>0</v>
      </c>
      <c r="L538" s="84" t="b">
        <v>0</v>
      </c>
    </row>
    <row r="539" spans="1:12" ht="15">
      <c r="A539" s="84" t="s">
        <v>4487</v>
      </c>
      <c r="B539" s="84" t="s">
        <v>4183</v>
      </c>
      <c r="C539" s="84">
        <v>2</v>
      </c>
      <c r="D539" s="123">
        <v>0.0010843935173075552</v>
      </c>
      <c r="E539" s="123">
        <v>2.8588979572320032</v>
      </c>
      <c r="F539" s="84" t="s">
        <v>4609</v>
      </c>
      <c r="G539" s="84" t="b">
        <v>0</v>
      </c>
      <c r="H539" s="84" t="b">
        <v>0</v>
      </c>
      <c r="I539" s="84" t="b">
        <v>0</v>
      </c>
      <c r="J539" s="84" t="b">
        <v>0</v>
      </c>
      <c r="K539" s="84" t="b">
        <v>0</v>
      </c>
      <c r="L539" s="84" t="b">
        <v>0</v>
      </c>
    </row>
    <row r="540" spans="1:12" ht="15">
      <c r="A540" s="84" t="s">
        <v>4183</v>
      </c>
      <c r="B540" s="84" t="s">
        <v>4111</v>
      </c>
      <c r="C540" s="84">
        <v>2</v>
      </c>
      <c r="D540" s="123">
        <v>0.0010843935173075552</v>
      </c>
      <c r="E540" s="123">
        <v>2.0137999172177463</v>
      </c>
      <c r="F540" s="84" t="s">
        <v>4609</v>
      </c>
      <c r="G540" s="84" t="b">
        <v>0</v>
      </c>
      <c r="H540" s="84" t="b">
        <v>0</v>
      </c>
      <c r="I540" s="84" t="b">
        <v>0</v>
      </c>
      <c r="J540" s="84" t="b">
        <v>0</v>
      </c>
      <c r="K540" s="84" t="b">
        <v>0</v>
      </c>
      <c r="L540" s="84" t="b">
        <v>0</v>
      </c>
    </row>
    <row r="541" spans="1:12" ht="15">
      <c r="A541" s="84" t="s">
        <v>4111</v>
      </c>
      <c r="B541" s="84" t="s">
        <v>4488</v>
      </c>
      <c r="C541" s="84">
        <v>2</v>
      </c>
      <c r="D541" s="123">
        <v>0.0010843935173075552</v>
      </c>
      <c r="E541" s="123">
        <v>2.4117399258897843</v>
      </c>
      <c r="F541" s="84" t="s">
        <v>4609</v>
      </c>
      <c r="G541" s="84" t="b">
        <v>0</v>
      </c>
      <c r="H541" s="84" t="b">
        <v>0</v>
      </c>
      <c r="I541" s="84" t="b">
        <v>0</v>
      </c>
      <c r="J541" s="84" t="b">
        <v>0</v>
      </c>
      <c r="K541" s="84" t="b">
        <v>0</v>
      </c>
      <c r="L541" s="84" t="b">
        <v>0</v>
      </c>
    </row>
    <row r="542" spans="1:12" ht="15">
      <c r="A542" s="84" t="s">
        <v>350</v>
      </c>
      <c r="B542" s="84" t="s">
        <v>4325</v>
      </c>
      <c r="C542" s="84">
        <v>2</v>
      </c>
      <c r="D542" s="123">
        <v>0.0010843935173075552</v>
      </c>
      <c r="E542" s="123">
        <v>3.08074670684836</v>
      </c>
      <c r="F542" s="84" t="s">
        <v>4609</v>
      </c>
      <c r="G542" s="84" t="b">
        <v>0</v>
      </c>
      <c r="H542" s="84" t="b">
        <v>0</v>
      </c>
      <c r="I542" s="84" t="b">
        <v>0</v>
      </c>
      <c r="J542" s="84" t="b">
        <v>0</v>
      </c>
      <c r="K542" s="84" t="b">
        <v>0</v>
      </c>
      <c r="L542" s="84" t="b">
        <v>0</v>
      </c>
    </row>
    <row r="543" spans="1:12" ht="15">
      <c r="A543" s="84" t="s">
        <v>4332</v>
      </c>
      <c r="B543" s="84" t="s">
        <v>4489</v>
      </c>
      <c r="C543" s="84">
        <v>2</v>
      </c>
      <c r="D543" s="123">
        <v>0.0010843935173075552</v>
      </c>
      <c r="E543" s="123">
        <v>3.08074670684836</v>
      </c>
      <c r="F543" s="84" t="s">
        <v>4609</v>
      </c>
      <c r="G543" s="84" t="b">
        <v>0</v>
      </c>
      <c r="H543" s="84" t="b">
        <v>0</v>
      </c>
      <c r="I543" s="84" t="b">
        <v>0</v>
      </c>
      <c r="J543" s="84" t="b">
        <v>0</v>
      </c>
      <c r="K543" s="84" t="b">
        <v>0</v>
      </c>
      <c r="L543" s="84" t="b">
        <v>0</v>
      </c>
    </row>
    <row r="544" spans="1:12" ht="15">
      <c r="A544" s="84" t="s">
        <v>4333</v>
      </c>
      <c r="B544" s="84" t="s">
        <v>4334</v>
      </c>
      <c r="C544" s="84">
        <v>2</v>
      </c>
      <c r="D544" s="123">
        <v>0.0010843935173075552</v>
      </c>
      <c r="E544" s="123">
        <v>2.9046554477926785</v>
      </c>
      <c r="F544" s="84" t="s">
        <v>4609</v>
      </c>
      <c r="G544" s="84" t="b">
        <v>0</v>
      </c>
      <c r="H544" s="84" t="b">
        <v>0</v>
      </c>
      <c r="I544" s="84" t="b">
        <v>0</v>
      </c>
      <c r="J544" s="84" t="b">
        <v>0</v>
      </c>
      <c r="K544" s="84" t="b">
        <v>0</v>
      </c>
      <c r="L544" s="84" t="b">
        <v>0</v>
      </c>
    </row>
    <row r="545" spans="1:12" ht="15">
      <c r="A545" s="84" t="s">
        <v>4335</v>
      </c>
      <c r="B545" s="84" t="s">
        <v>4490</v>
      </c>
      <c r="C545" s="84">
        <v>2</v>
      </c>
      <c r="D545" s="123">
        <v>0.0010843935173075552</v>
      </c>
      <c r="E545" s="123">
        <v>3.256837965904041</v>
      </c>
      <c r="F545" s="84" t="s">
        <v>4609</v>
      </c>
      <c r="G545" s="84" t="b">
        <v>0</v>
      </c>
      <c r="H545" s="84" t="b">
        <v>0</v>
      </c>
      <c r="I545" s="84" t="b">
        <v>0</v>
      </c>
      <c r="J545" s="84" t="b">
        <v>0</v>
      </c>
      <c r="K545" s="84" t="b">
        <v>0</v>
      </c>
      <c r="L545" s="84" t="b">
        <v>0</v>
      </c>
    </row>
    <row r="546" spans="1:12" ht="15">
      <c r="A546" s="84" t="s">
        <v>4490</v>
      </c>
      <c r="B546" s="84" t="s">
        <v>3577</v>
      </c>
      <c r="C546" s="84">
        <v>2</v>
      </c>
      <c r="D546" s="123">
        <v>0.0010843935173075552</v>
      </c>
      <c r="E546" s="123">
        <v>2.4786867155203973</v>
      </c>
      <c r="F546" s="84" t="s">
        <v>4609</v>
      </c>
      <c r="G546" s="84" t="b">
        <v>0</v>
      </c>
      <c r="H546" s="84" t="b">
        <v>0</v>
      </c>
      <c r="I546" s="84" t="b">
        <v>0</v>
      </c>
      <c r="J546" s="84" t="b">
        <v>0</v>
      </c>
      <c r="K546" s="84" t="b">
        <v>0</v>
      </c>
      <c r="L546" s="84" t="b">
        <v>0</v>
      </c>
    </row>
    <row r="547" spans="1:12" ht="15">
      <c r="A547" s="84" t="s">
        <v>3577</v>
      </c>
      <c r="B547" s="84" t="s">
        <v>4226</v>
      </c>
      <c r="C547" s="84">
        <v>2</v>
      </c>
      <c r="D547" s="123">
        <v>0.0010843935173075552</v>
      </c>
      <c r="E547" s="123">
        <v>2.302595456464716</v>
      </c>
      <c r="F547" s="84" t="s">
        <v>4609</v>
      </c>
      <c r="G547" s="84" t="b">
        <v>0</v>
      </c>
      <c r="H547" s="84" t="b">
        <v>0</v>
      </c>
      <c r="I547" s="84" t="b">
        <v>0</v>
      </c>
      <c r="J547" s="84" t="b">
        <v>0</v>
      </c>
      <c r="K547" s="84" t="b">
        <v>0</v>
      </c>
      <c r="L547" s="84" t="b">
        <v>0</v>
      </c>
    </row>
    <row r="548" spans="1:12" ht="15">
      <c r="A548" s="84" t="s">
        <v>4226</v>
      </c>
      <c r="B548" s="84" t="s">
        <v>4491</v>
      </c>
      <c r="C548" s="84">
        <v>2</v>
      </c>
      <c r="D548" s="123">
        <v>0.0010843935173075552</v>
      </c>
      <c r="E548" s="123">
        <v>2.95580797024006</v>
      </c>
      <c r="F548" s="84" t="s">
        <v>4609</v>
      </c>
      <c r="G548" s="84" t="b">
        <v>0</v>
      </c>
      <c r="H548" s="84" t="b">
        <v>0</v>
      </c>
      <c r="I548" s="84" t="b">
        <v>0</v>
      </c>
      <c r="J548" s="84" t="b">
        <v>0</v>
      </c>
      <c r="K548" s="84" t="b">
        <v>0</v>
      </c>
      <c r="L548" s="84" t="b">
        <v>0</v>
      </c>
    </row>
    <row r="549" spans="1:12" ht="15">
      <c r="A549" s="84" t="s">
        <v>4491</v>
      </c>
      <c r="B549" s="84" t="s">
        <v>4492</v>
      </c>
      <c r="C549" s="84">
        <v>2</v>
      </c>
      <c r="D549" s="123">
        <v>0.0010843935173075552</v>
      </c>
      <c r="E549" s="123">
        <v>3.256837965904041</v>
      </c>
      <c r="F549" s="84" t="s">
        <v>4609</v>
      </c>
      <c r="G549" s="84" t="b">
        <v>0</v>
      </c>
      <c r="H549" s="84" t="b">
        <v>0</v>
      </c>
      <c r="I549" s="84" t="b">
        <v>0</v>
      </c>
      <c r="J549" s="84" t="b">
        <v>0</v>
      </c>
      <c r="K549" s="84" t="b">
        <v>0</v>
      </c>
      <c r="L549" s="84" t="b">
        <v>0</v>
      </c>
    </row>
    <row r="550" spans="1:12" ht="15">
      <c r="A550" s="84" t="s">
        <v>4492</v>
      </c>
      <c r="B550" s="84" t="s">
        <v>4493</v>
      </c>
      <c r="C550" s="84">
        <v>2</v>
      </c>
      <c r="D550" s="123">
        <v>0.0010843935173075552</v>
      </c>
      <c r="E550" s="123">
        <v>3.256837965904041</v>
      </c>
      <c r="F550" s="84" t="s">
        <v>4609</v>
      </c>
      <c r="G550" s="84" t="b">
        <v>0</v>
      </c>
      <c r="H550" s="84" t="b">
        <v>0</v>
      </c>
      <c r="I550" s="84" t="b">
        <v>0</v>
      </c>
      <c r="J550" s="84" t="b">
        <v>0</v>
      </c>
      <c r="K550" s="84" t="b">
        <v>0</v>
      </c>
      <c r="L550" s="84" t="b">
        <v>0</v>
      </c>
    </row>
    <row r="551" spans="1:12" ht="15">
      <c r="A551" s="84" t="s">
        <v>4493</v>
      </c>
      <c r="B551" s="84" t="s">
        <v>4494</v>
      </c>
      <c r="C551" s="84">
        <v>2</v>
      </c>
      <c r="D551" s="123">
        <v>0.0010843935173075552</v>
      </c>
      <c r="E551" s="123">
        <v>3.256837965904041</v>
      </c>
      <c r="F551" s="84" t="s">
        <v>4609</v>
      </c>
      <c r="G551" s="84" t="b">
        <v>0</v>
      </c>
      <c r="H551" s="84" t="b">
        <v>0</v>
      </c>
      <c r="I551" s="84" t="b">
        <v>0</v>
      </c>
      <c r="J551" s="84" t="b">
        <v>0</v>
      </c>
      <c r="K551" s="84" t="b">
        <v>0</v>
      </c>
      <c r="L551" s="84" t="b">
        <v>0</v>
      </c>
    </row>
    <row r="552" spans="1:12" ht="15">
      <c r="A552" s="84" t="s">
        <v>4494</v>
      </c>
      <c r="B552" s="84" t="s">
        <v>4336</v>
      </c>
      <c r="C552" s="84">
        <v>2</v>
      </c>
      <c r="D552" s="123">
        <v>0.0010843935173075552</v>
      </c>
      <c r="E552" s="123">
        <v>3.08074670684836</v>
      </c>
      <c r="F552" s="84" t="s">
        <v>4609</v>
      </c>
      <c r="G552" s="84" t="b">
        <v>0</v>
      </c>
      <c r="H552" s="84" t="b">
        <v>0</v>
      </c>
      <c r="I552" s="84" t="b">
        <v>0</v>
      </c>
      <c r="J552" s="84" t="b">
        <v>0</v>
      </c>
      <c r="K552" s="84" t="b">
        <v>0</v>
      </c>
      <c r="L552" s="84" t="b">
        <v>0</v>
      </c>
    </row>
    <row r="553" spans="1:12" ht="15">
      <c r="A553" s="84" t="s">
        <v>4336</v>
      </c>
      <c r="B553" s="84" t="s">
        <v>4337</v>
      </c>
      <c r="C553" s="84">
        <v>2</v>
      </c>
      <c r="D553" s="123">
        <v>0.0010843935173075552</v>
      </c>
      <c r="E553" s="123">
        <v>2.9046554477926785</v>
      </c>
      <c r="F553" s="84" t="s">
        <v>4609</v>
      </c>
      <c r="G553" s="84" t="b">
        <v>0</v>
      </c>
      <c r="H553" s="84" t="b">
        <v>0</v>
      </c>
      <c r="I553" s="84" t="b">
        <v>0</v>
      </c>
      <c r="J553" s="84" t="b">
        <v>0</v>
      </c>
      <c r="K553" s="84" t="b">
        <v>0</v>
      </c>
      <c r="L553" s="84" t="b">
        <v>0</v>
      </c>
    </row>
    <row r="554" spans="1:12" ht="15">
      <c r="A554" s="84" t="s">
        <v>4337</v>
      </c>
      <c r="B554" s="84" t="s">
        <v>4495</v>
      </c>
      <c r="C554" s="84">
        <v>2</v>
      </c>
      <c r="D554" s="123">
        <v>0.0010843935173075552</v>
      </c>
      <c r="E554" s="123">
        <v>3.08074670684836</v>
      </c>
      <c r="F554" s="84" t="s">
        <v>4609</v>
      </c>
      <c r="G554" s="84" t="b">
        <v>0</v>
      </c>
      <c r="H554" s="84" t="b">
        <v>0</v>
      </c>
      <c r="I554" s="84" t="b">
        <v>0</v>
      </c>
      <c r="J554" s="84" t="b">
        <v>0</v>
      </c>
      <c r="K554" s="84" t="b">
        <v>0</v>
      </c>
      <c r="L554" s="84" t="b">
        <v>0</v>
      </c>
    </row>
    <row r="555" spans="1:12" ht="15">
      <c r="A555" s="84" t="s">
        <v>4495</v>
      </c>
      <c r="B555" s="84" t="s">
        <v>4496</v>
      </c>
      <c r="C555" s="84">
        <v>2</v>
      </c>
      <c r="D555" s="123">
        <v>0.0010843935173075552</v>
      </c>
      <c r="E555" s="123">
        <v>3.256837965904041</v>
      </c>
      <c r="F555" s="84" t="s">
        <v>4609</v>
      </c>
      <c r="G555" s="84" t="b">
        <v>0</v>
      </c>
      <c r="H555" s="84" t="b">
        <v>0</v>
      </c>
      <c r="I555" s="84" t="b">
        <v>0</v>
      </c>
      <c r="J555" s="84" t="b">
        <v>0</v>
      </c>
      <c r="K555" s="84" t="b">
        <v>0</v>
      </c>
      <c r="L555" s="84" t="b">
        <v>0</v>
      </c>
    </row>
    <row r="556" spans="1:12" ht="15">
      <c r="A556" s="84" t="s">
        <v>4496</v>
      </c>
      <c r="B556" s="84" t="s">
        <v>4497</v>
      </c>
      <c r="C556" s="84">
        <v>2</v>
      </c>
      <c r="D556" s="123">
        <v>0.0010843935173075552</v>
      </c>
      <c r="E556" s="123">
        <v>3.256837965904041</v>
      </c>
      <c r="F556" s="84" t="s">
        <v>4609</v>
      </c>
      <c r="G556" s="84" t="b">
        <v>0</v>
      </c>
      <c r="H556" s="84" t="b">
        <v>0</v>
      </c>
      <c r="I556" s="84" t="b">
        <v>0</v>
      </c>
      <c r="J556" s="84" t="b">
        <v>0</v>
      </c>
      <c r="K556" s="84" t="b">
        <v>0</v>
      </c>
      <c r="L556" s="84" t="b">
        <v>0</v>
      </c>
    </row>
    <row r="557" spans="1:12" ht="15">
      <c r="A557" s="84" t="s">
        <v>4497</v>
      </c>
      <c r="B557" s="84" t="s">
        <v>4498</v>
      </c>
      <c r="C557" s="84">
        <v>2</v>
      </c>
      <c r="D557" s="123">
        <v>0.0010843935173075552</v>
      </c>
      <c r="E557" s="123">
        <v>3.256837965904041</v>
      </c>
      <c r="F557" s="84" t="s">
        <v>4609</v>
      </c>
      <c r="G557" s="84" t="b">
        <v>0</v>
      </c>
      <c r="H557" s="84" t="b">
        <v>0</v>
      </c>
      <c r="I557" s="84" t="b">
        <v>0</v>
      </c>
      <c r="J557" s="84" t="b">
        <v>0</v>
      </c>
      <c r="K557" s="84" t="b">
        <v>0</v>
      </c>
      <c r="L557" s="84" t="b">
        <v>0</v>
      </c>
    </row>
    <row r="558" spans="1:12" ht="15">
      <c r="A558" s="84" t="s">
        <v>4176</v>
      </c>
      <c r="B558" s="84" t="s">
        <v>4500</v>
      </c>
      <c r="C558" s="84">
        <v>2</v>
      </c>
      <c r="D558" s="123">
        <v>0.0010843935173075552</v>
      </c>
      <c r="E558" s="123">
        <v>2.8588979572320032</v>
      </c>
      <c r="F558" s="84" t="s">
        <v>4609</v>
      </c>
      <c r="G558" s="84" t="b">
        <v>0</v>
      </c>
      <c r="H558" s="84" t="b">
        <v>0</v>
      </c>
      <c r="I558" s="84" t="b">
        <v>0</v>
      </c>
      <c r="J558" s="84" t="b">
        <v>0</v>
      </c>
      <c r="K558" s="84" t="b">
        <v>0</v>
      </c>
      <c r="L558" s="84" t="b">
        <v>0</v>
      </c>
    </row>
    <row r="559" spans="1:12" ht="15">
      <c r="A559" s="84" t="s">
        <v>4500</v>
      </c>
      <c r="B559" s="84" t="s">
        <v>4501</v>
      </c>
      <c r="C559" s="84">
        <v>2</v>
      </c>
      <c r="D559" s="123">
        <v>0.0010843935173075552</v>
      </c>
      <c r="E559" s="123">
        <v>3.256837965904041</v>
      </c>
      <c r="F559" s="84" t="s">
        <v>4609</v>
      </c>
      <c r="G559" s="84" t="b">
        <v>0</v>
      </c>
      <c r="H559" s="84" t="b">
        <v>0</v>
      </c>
      <c r="I559" s="84" t="b">
        <v>0</v>
      </c>
      <c r="J559" s="84" t="b">
        <v>0</v>
      </c>
      <c r="K559" s="84" t="b">
        <v>0</v>
      </c>
      <c r="L559" s="84" t="b">
        <v>0</v>
      </c>
    </row>
    <row r="560" spans="1:12" ht="15">
      <c r="A560" s="84" t="s">
        <v>4501</v>
      </c>
      <c r="B560" s="84" t="s">
        <v>4502</v>
      </c>
      <c r="C560" s="84">
        <v>2</v>
      </c>
      <c r="D560" s="123">
        <v>0.0010843935173075552</v>
      </c>
      <c r="E560" s="123">
        <v>3.256837965904041</v>
      </c>
      <c r="F560" s="84" t="s">
        <v>4609</v>
      </c>
      <c r="G560" s="84" t="b">
        <v>0</v>
      </c>
      <c r="H560" s="84" t="b">
        <v>0</v>
      </c>
      <c r="I560" s="84" t="b">
        <v>0</v>
      </c>
      <c r="J560" s="84" t="b">
        <v>0</v>
      </c>
      <c r="K560" s="84" t="b">
        <v>0</v>
      </c>
      <c r="L560" s="84" t="b">
        <v>0</v>
      </c>
    </row>
    <row r="561" spans="1:12" ht="15">
      <c r="A561" s="84" t="s">
        <v>4502</v>
      </c>
      <c r="B561" s="84" t="s">
        <v>3528</v>
      </c>
      <c r="C561" s="84">
        <v>2</v>
      </c>
      <c r="D561" s="123">
        <v>0.0010843935173075552</v>
      </c>
      <c r="E561" s="123">
        <v>2.026389044525767</v>
      </c>
      <c r="F561" s="84" t="s">
        <v>4609</v>
      </c>
      <c r="G561" s="84" t="b">
        <v>0</v>
      </c>
      <c r="H561" s="84" t="b">
        <v>0</v>
      </c>
      <c r="I561" s="84" t="b">
        <v>0</v>
      </c>
      <c r="J561" s="84" t="b">
        <v>0</v>
      </c>
      <c r="K561" s="84" t="b">
        <v>0</v>
      </c>
      <c r="L561" s="84" t="b">
        <v>0</v>
      </c>
    </row>
    <row r="562" spans="1:12" ht="15">
      <c r="A562" s="84" t="s">
        <v>3528</v>
      </c>
      <c r="B562" s="84" t="s">
        <v>4503</v>
      </c>
      <c r="C562" s="84">
        <v>2</v>
      </c>
      <c r="D562" s="123">
        <v>0.0010843935173075552</v>
      </c>
      <c r="E562" s="123">
        <v>2.052717983248116</v>
      </c>
      <c r="F562" s="84" t="s">
        <v>4609</v>
      </c>
      <c r="G562" s="84" t="b">
        <v>0</v>
      </c>
      <c r="H562" s="84" t="b">
        <v>0</v>
      </c>
      <c r="I562" s="84" t="b">
        <v>0</v>
      </c>
      <c r="J562" s="84" t="b">
        <v>0</v>
      </c>
      <c r="K562" s="84" t="b">
        <v>0</v>
      </c>
      <c r="L562" s="84" t="b">
        <v>0</v>
      </c>
    </row>
    <row r="563" spans="1:12" ht="15">
      <c r="A563" s="84" t="s">
        <v>4503</v>
      </c>
      <c r="B563" s="84" t="s">
        <v>3567</v>
      </c>
      <c r="C563" s="84">
        <v>2</v>
      </c>
      <c r="D563" s="123">
        <v>0.0010843935173075552</v>
      </c>
      <c r="E563" s="123">
        <v>2.95580797024006</v>
      </c>
      <c r="F563" s="84" t="s">
        <v>4609</v>
      </c>
      <c r="G563" s="84" t="b">
        <v>0</v>
      </c>
      <c r="H563" s="84" t="b">
        <v>0</v>
      </c>
      <c r="I563" s="84" t="b">
        <v>0</v>
      </c>
      <c r="J563" s="84" t="b">
        <v>0</v>
      </c>
      <c r="K563" s="84" t="b">
        <v>0</v>
      </c>
      <c r="L563" s="84" t="b">
        <v>0</v>
      </c>
    </row>
    <row r="564" spans="1:12" ht="15">
      <c r="A564" s="84" t="s">
        <v>3567</v>
      </c>
      <c r="B564" s="84" t="s">
        <v>4504</v>
      </c>
      <c r="C564" s="84">
        <v>2</v>
      </c>
      <c r="D564" s="123">
        <v>0.0010843935173075552</v>
      </c>
      <c r="E564" s="123">
        <v>2.8588979572320032</v>
      </c>
      <c r="F564" s="84" t="s">
        <v>4609</v>
      </c>
      <c r="G564" s="84" t="b">
        <v>0</v>
      </c>
      <c r="H564" s="84" t="b">
        <v>0</v>
      </c>
      <c r="I564" s="84" t="b">
        <v>0</v>
      </c>
      <c r="J564" s="84" t="b">
        <v>0</v>
      </c>
      <c r="K564" s="84" t="b">
        <v>0</v>
      </c>
      <c r="L564" s="84" t="b">
        <v>0</v>
      </c>
    </row>
    <row r="565" spans="1:12" ht="15">
      <c r="A565" s="84" t="s">
        <v>4504</v>
      </c>
      <c r="B565" s="84" t="s">
        <v>4338</v>
      </c>
      <c r="C565" s="84">
        <v>2</v>
      </c>
      <c r="D565" s="123">
        <v>0.0010843935173075552</v>
      </c>
      <c r="E565" s="123">
        <v>3.08074670684836</v>
      </c>
      <c r="F565" s="84" t="s">
        <v>4609</v>
      </c>
      <c r="G565" s="84" t="b">
        <v>0</v>
      </c>
      <c r="H565" s="84" t="b">
        <v>0</v>
      </c>
      <c r="I565" s="84" t="b">
        <v>0</v>
      </c>
      <c r="J565" s="84" t="b">
        <v>0</v>
      </c>
      <c r="K565" s="84" t="b">
        <v>0</v>
      </c>
      <c r="L565" s="84" t="b">
        <v>0</v>
      </c>
    </row>
    <row r="566" spans="1:12" ht="15">
      <c r="A566" s="84" t="s">
        <v>4338</v>
      </c>
      <c r="B566" s="84" t="s">
        <v>3580</v>
      </c>
      <c r="C566" s="84">
        <v>2</v>
      </c>
      <c r="D566" s="123">
        <v>0.0010843935173075552</v>
      </c>
      <c r="E566" s="123">
        <v>2.427534193073016</v>
      </c>
      <c r="F566" s="84" t="s">
        <v>4609</v>
      </c>
      <c r="G566" s="84" t="b">
        <v>0</v>
      </c>
      <c r="H566" s="84" t="b">
        <v>0</v>
      </c>
      <c r="I566" s="84" t="b">
        <v>0</v>
      </c>
      <c r="J566" s="84" t="b">
        <v>0</v>
      </c>
      <c r="K566" s="84" t="b">
        <v>0</v>
      </c>
      <c r="L566" s="84" t="b">
        <v>0</v>
      </c>
    </row>
    <row r="567" spans="1:12" ht="15">
      <c r="A567" s="84" t="s">
        <v>3580</v>
      </c>
      <c r="B567" s="84" t="s">
        <v>4233</v>
      </c>
      <c r="C567" s="84">
        <v>2</v>
      </c>
      <c r="D567" s="123">
        <v>0.0010843935173075552</v>
      </c>
      <c r="E567" s="123">
        <v>2.302595456464716</v>
      </c>
      <c r="F567" s="84" t="s">
        <v>4609</v>
      </c>
      <c r="G567" s="84" t="b">
        <v>0</v>
      </c>
      <c r="H567" s="84" t="b">
        <v>0</v>
      </c>
      <c r="I567" s="84" t="b">
        <v>0</v>
      </c>
      <c r="J567" s="84" t="b">
        <v>0</v>
      </c>
      <c r="K567" s="84" t="b">
        <v>0</v>
      </c>
      <c r="L567" s="84" t="b">
        <v>0</v>
      </c>
    </row>
    <row r="568" spans="1:12" ht="15">
      <c r="A568" s="84" t="s">
        <v>4233</v>
      </c>
      <c r="B568" s="84" t="s">
        <v>464</v>
      </c>
      <c r="C568" s="84">
        <v>2</v>
      </c>
      <c r="D568" s="123">
        <v>0.0010843935173075552</v>
      </c>
      <c r="E568" s="123">
        <v>2.95580797024006</v>
      </c>
      <c r="F568" s="84" t="s">
        <v>4609</v>
      </c>
      <c r="G568" s="84" t="b">
        <v>0</v>
      </c>
      <c r="H568" s="84" t="b">
        <v>0</v>
      </c>
      <c r="I568" s="84" t="b">
        <v>0</v>
      </c>
      <c r="J568" s="84" t="b">
        <v>0</v>
      </c>
      <c r="K568" s="84" t="b">
        <v>0</v>
      </c>
      <c r="L568" s="84" t="b">
        <v>0</v>
      </c>
    </row>
    <row r="569" spans="1:12" ht="15">
      <c r="A569" s="84" t="s">
        <v>4505</v>
      </c>
      <c r="B569" s="84" t="s">
        <v>4236</v>
      </c>
      <c r="C569" s="84">
        <v>2</v>
      </c>
      <c r="D569" s="123">
        <v>0.0010843935173075552</v>
      </c>
      <c r="E569" s="123">
        <v>2.95580797024006</v>
      </c>
      <c r="F569" s="84" t="s">
        <v>4609</v>
      </c>
      <c r="G569" s="84" t="b">
        <v>1</v>
      </c>
      <c r="H569" s="84" t="b">
        <v>0</v>
      </c>
      <c r="I569" s="84" t="b">
        <v>0</v>
      </c>
      <c r="J569" s="84" t="b">
        <v>0</v>
      </c>
      <c r="K569" s="84" t="b">
        <v>0</v>
      </c>
      <c r="L569" s="84" t="b">
        <v>0</v>
      </c>
    </row>
    <row r="570" spans="1:12" ht="15">
      <c r="A570" s="84" t="s">
        <v>4236</v>
      </c>
      <c r="B570" s="84" t="s">
        <v>4207</v>
      </c>
      <c r="C570" s="84">
        <v>2</v>
      </c>
      <c r="D570" s="123">
        <v>0.0010843935173075552</v>
      </c>
      <c r="E570" s="123">
        <v>2.6547779745760787</v>
      </c>
      <c r="F570" s="84" t="s">
        <v>4609</v>
      </c>
      <c r="G570" s="84" t="b">
        <v>0</v>
      </c>
      <c r="H570" s="84" t="b">
        <v>0</v>
      </c>
      <c r="I570" s="84" t="b">
        <v>0</v>
      </c>
      <c r="J570" s="84" t="b">
        <v>0</v>
      </c>
      <c r="K570" s="84" t="b">
        <v>0</v>
      </c>
      <c r="L570" s="84" t="b">
        <v>0</v>
      </c>
    </row>
    <row r="571" spans="1:12" ht="15">
      <c r="A571" s="84" t="s">
        <v>4207</v>
      </c>
      <c r="B571" s="84" t="s">
        <v>738</v>
      </c>
      <c r="C571" s="84">
        <v>2</v>
      </c>
      <c r="D571" s="123">
        <v>0.0010843935173075552</v>
      </c>
      <c r="E571" s="123">
        <v>1.0665062677337496</v>
      </c>
      <c r="F571" s="84" t="s">
        <v>4609</v>
      </c>
      <c r="G571" s="84" t="b">
        <v>0</v>
      </c>
      <c r="H571" s="84" t="b">
        <v>0</v>
      </c>
      <c r="I571" s="84" t="b">
        <v>0</v>
      </c>
      <c r="J571" s="84" t="b">
        <v>0</v>
      </c>
      <c r="K571" s="84" t="b">
        <v>0</v>
      </c>
      <c r="L571" s="84" t="b">
        <v>0</v>
      </c>
    </row>
    <row r="572" spans="1:12" ht="15">
      <c r="A572" s="84" t="s">
        <v>738</v>
      </c>
      <c r="B572" s="84" t="s">
        <v>4236</v>
      </c>
      <c r="C572" s="84">
        <v>2</v>
      </c>
      <c r="D572" s="123">
        <v>0.0010843935173075552</v>
      </c>
      <c r="E572" s="123">
        <v>1.2115149871173836</v>
      </c>
      <c r="F572" s="84" t="s">
        <v>4609</v>
      </c>
      <c r="G572" s="84" t="b">
        <v>0</v>
      </c>
      <c r="H572" s="84" t="b">
        <v>0</v>
      </c>
      <c r="I572" s="84" t="b">
        <v>0</v>
      </c>
      <c r="J572" s="84" t="b">
        <v>0</v>
      </c>
      <c r="K572" s="84" t="b">
        <v>0</v>
      </c>
      <c r="L572" s="84" t="b">
        <v>0</v>
      </c>
    </row>
    <row r="573" spans="1:12" ht="15">
      <c r="A573" s="84" t="s">
        <v>4236</v>
      </c>
      <c r="B573" s="84" t="s">
        <v>4237</v>
      </c>
      <c r="C573" s="84">
        <v>2</v>
      </c>
      <c r="D573" s="123">
        <v>0.0010843935173075552</v>
      </c>
      <c r="E573" s="123">
        <v>2.6547779745760787</v>
      </c>
      <c r="F573" s="84" t="s">
        <v>4609</v>
      </c>
      <c r="G573" s="84" t="b">
        <v>0</v>
      </c>
      <c r="H573" s="84" t="b">
        <v>0</v>
      </c>
      <c r="I573" s="84" t="b">
        <v>0</v>
      </c>
      <c r="J573" s="84" t="b">
        <v>0</v>
      </c>
      <c r="K573" s="84" t="b">
        <v>0</v>
      </c>
      <c r="L573" s="84" t="b">
        <v>0</v>
      </c>
    </row>
    <row r="574" spans="1:12" ht="15">
      <c r="A574" s="84" t="s">
        <v>4237</v>
      </c>
      <c r="B574" s="84" t="s">
        <v>4109</v>
      </c>
      <c r="C574" s="84">
        <v>2</v>
      </c>
      <c r="D574" s="123">
        <v>0.0010843935173075552</v>
      </c>
      <c r="E574" s="123">
        <v>2.026389044525767</v>
      </c>
      <c r="F574" s="84" t="s">
        <v>4609</v>
      </c>
      <c r="G574" s="84" t="b">
        <v>0</v>
      </c>
      <c r="H574" s="84" t="b">
        <v>0</v>
      </c>
      <c r="I574" s="84" t="b">
        <v>0</v>
      </c>
      <c r="J574" s="84" t="b">
        <v>1</v>
      </c>
      <c r="K574" s="84" t="b">
        <v>0</v>
      </c>
      <c r="L574" s="84" t="b">
        <v>0</v>
      </c>
    </row>
    <row r="575" spans="1:12" ht="15">
      <c r="A575" s="84" t="s">
        <v>4182</v>
      </c>
      <c r="B575" s="84" t="s">
        <v>4506</v>
      </c>
      <c r="C575" s="84">
        <v>2</v>
      </c>
      <c r="D575" s="123">
        <v>0.0010843935173075552</v>
      </c>
      <c r="E575" s="123">
        <v>2.8588979572320032</v>
      </c>
      <c r="F575" s="84" t="s">
        <v>4609</v>
      </c>
      <c r="G575" s="84" t="b">
        <v>0</v>
      </c>
      <c r="H575" s="84" t="b">
        <v>0</v>
      </c>
      <c r="I575" s="84" t="b">
        <v>0</v>
      </c>
      <c r="J575" s="84" t="b">
        <v>0</v>
      </c>
      <c r="K575" s="84" t="b">
        <v>0</v>
      </c>
      <c r="L575" s="84" t="b">
        <v>0</v>
      </c>
    </row>
    <row r="576" spans="1:12" ht="15">
      <c r="A576" s="84" t="s">
        <v>4506</v>
      </c>
      <c r="B576" s="84" t="s">
        <v>4507</v>
      </c>
      <c r="C576" s="84">
        <v>2</v>
      </c>
      <c r="D576" s="123">
        <v>0.0010843935173075552</v>
      </c>
      <c r="E576" s="123">
        <v>3.256837965904041</v>
      </c>
      <c r="F576" s="84" t="s">
        <v>4609</v>
      </c>
      <c r="G576" s="84" t="b">
        <v>0</v>
      </c>
      <c r="H576" s="84" t="b">
        <v>0</v>
      </c>
      <c r="I576" s="84" t="b">
        <v>0</v>
      </c>
      <c r="J576" s="84" t="b">
        <v>0</v>
      </c>
      <c r="K576" s="84" t="b">
        <v>0</v>
      </c>
      <c r="L576" s="84" t="b">
        <v>0</v>
      </c>
    </row>
    <row r="577" spans="1:12" ht="15">
      <c r="A577" s="84" t="s">
        <v>4507</v>
      </c>
      <c r="B577" s="84" t="s">
        <v>3545</v>
      </c>
      <c r="C577" s="84">
        <v>2</v>
      </c>
      <c r="D577" s="123">
        <v>0.0010843935173075552</v>
      </c>
      <c r="E577" s="123">
        <v>2.8588979572320032</v>
      </c>
      <c r="F577" s="84" t="s">
        <v>4609</v>
      </c>
      <c r="G577" s="84" t="b">
        <v>0</v>
      </c>
      <c r="H577" s="84" t="b">
        <v>0</v>
      </c>
      <c r="I577" s="84" t="b">
        <v>0</v>
      </c>
      <c r="J577" s="84" t="b">
        <v>1</v>
      </c>
      <c r="K577" s="84" t="b">
        <v>0</v>
      </c>
      <c r="L577" s="84" t="b">
        <v>0</v>
      </c>
    </row>
    <row r="578" spans="1:12" ht="15">
      <c r="A578" s="84" t="s">
        <v>458</v>
      </c>
      <c r="B578" s="84" t="s">
        <v>457</v>
      </c>
      <c r="C578" s="84">
        <v>2</v>
      </c>
      <c r="D578" s="123">
        <v>0.0010843935173075552</v>
      </c>
      <c r="E578" s="123">
        <v>3.256837965904041</v>
      </c>
      <c r="F578" s="84" t="s">
        <v>4609</v>
      </c>
      <c r="G578" s="84" t="b">
        <v>0</v>
      </c>
      <c r="H578" s="84" t="b">
        <v>0</v>
      </c>
      <c r="I578" s="84" t="b">
        <v>0</v>
      </c>
      <c r="J578" s="84" t="b">
        <v>0</v>
      </c>
      <c r="K578" s="84" t="b">
        <v>0</v>
      </c>
      <c r="L578" s="84" t="b">
        <v>0</v>
      </c>
    </row>
    <row r="579" spans="1:12" ht="15">
      <c r="A579" s="84" t="s">
        <v>457</v>
      </c>
      <c r="B579" s="84" t="s">
        <v>463</v>
      </c>
      <c r="C579" s="84">
        <v>2</v>
      </c>
      <c r="D579" s="123">
        <v>0.0010843935173075552</v>
      </c>
      <c r="E579" s="123">
        <v>3.08074670684836</v>
      </c>
      <c r="F579" s="84" t="s">
        <v>4609</v>
      </c>
      <c r="G579" s="84" t="b">
        <v>0</v>
      </c>
      <c r="H579" s="84" t="b">
        <v>0</v>
      </c>
      <c r="I579" s="84" t="b">
        <v>0</v>
      </c>
      <c r="J579" s="84" t="b">
        <v>0</v>
      </c>
      <c r="K579" s="84" t="b">
        <v>0</v>
      </c>
      <c r="L579" s="84" t="b">
        <v>0</v>
      </c>
    </row>
    <row r="580" spans="1:12" ht="15">
      <c r="A580" s="84" t="s">
        <v>462</v>
      </c>
      <c r="B580" s="84" t="s">
        <v>456</v>
      </c>
      <c r="C580" s="84">
        <v>2</v>
      </c>
      <c r="D580" s="123">
        <v>0.0010843935173075552</v>
      </c>
      <c r="E580" s="123">
        <v>3.08074670684836</v>
      </c>
      <c r="F580" s="84" t="s">
        <v>4609</v>
      </c>
      <c r="G580" s="84" t="b">
        <v>0</v>
      </c>
      <c r="H580" s="84" t="b">
        <v>0</v>
      </c>
      <c r="I580" s="84" t="b">
        <v>0</v>
      </c>
      <c r="J580" s="84" t="b">
        <v>0</v>
      </c>
      <c r="K580" s="84" t="b">
        <v>0</v>
      </c>
      <c r="L580" s="84" t="b">
        <v>0</v>
      </c>
    </row>
    <row r="581" spans="1:12" ht="15">
      <c r="A581" s="84" t="s">
        <v>456</v>
      </c>
      <c r="B581" s="84" t="s">
        <v>461</v>
      </c>
      <c r="C581" s="84">
        <v>2</v>
      </c>
      <c r="D581" s="123">
        <v>0.0010843935173075552</v>
      </c>
      <c r="E581" s="123">
        <v>3.08074670684836</v>
      </c>
      <c r="F581" s="84" t="s">
        <v>4609</v>
      </c>
      <c r="G581" s="84" t="b">
        <v>0</v>
      </c>
      <c r="H581" s="84" t="b">
        <v>0</v>
      </c>
      <c r="I581" s="84" t="b">
        <v>0</v>
      </c>
      <c r="J581" s="84" t="b">
        <v>0</v>
      </c>
      <c r="K581" s="84" t="b">
        <v>0</v>
      </c>
      <c r="L581" s="84" t="b">
        <v>0</v>
      </c>
    </row>
    <row r="582" spans="1:12" ht="15">
      <c r="A582" s="84" t="s">
        <v>4324</v>
      </c>
      <c r="B582" s="84" t="s">
        <v>4508</v>
      </c>
      <c r="C582" s="84">
        <v>2</v>
      </c>
      <c r="D582" s="123">
        <v>0.0010843935173075552</v>
      </c>
      <c r="E582" s="123">
        <v>3.08074670684836</v>
      </c>
      <c r="F582" s="84" t="s">
        <v>4609</v>
      </c>
      <c r="G582" s="84" t="b">
        <v>0</v>
      </c>
      <c r="H582" s="84" t="b">
        <v>0</v>
      </c>
      <c r="I582" s="84" t="b">
        <v>0</v>
      </c>
      <c r="J582" s="84" t="b">
        <v>0</v>
      </c>
      <c r="K582" s="84" t="b">
        <v>0</v>
      </c>
      <c r="L582" s="84" t="b">
        <v>0</v>
      </c>
    </row>
    <row r="583" spans="1:12" ht="15">
      <c r="A583" s="84" t="s">
        <v>4508</v>
      </c>
      <c r="B583" s="84" t="s">
        <v>4509</v>
      </c>
      <c r="C583" s="84">
        <v>2</v>
      </c>
      <c r="D583" s="123">
        <v>0.0010843935173075552</v>
      </c>
      <c r="E583" s="123">
        <v>3.256837965904041</v>
      </c>
      <c r="F583" s="84" t="s">
        <v>4609</v>
      </c>
      <c r="G583" s="84" t="b">
        <v>0</v>
      </c>
      <c r="H583" s="84" t="b">
        <v>0</v>
      </c>
      <c r="I583" s="84" t="b">
        <v>0</v>
      </c>
      <c r="J583" s="84" t="b">
        <v>0</v>
      </c>
      <c r="K583" s="84" t="b">
        <v>0</v>
      </c>
      <c r="L583" s="84" t="b">
        <v>0</v>
      </c>
    </row>
    <row r="584" spans="1:12" ht="15">
      <c r="A584" s="84" t="s">
        <v>4509</v>
      </c>
      <c r="B584" s="84" t="s">
        <v>4510</v>
      </c>
      <c r="C584" s="84">
        <v>2</v>
      </c>
      <c r="D584" s="123">
        <v>0.0010843935173075552</v>
      </c>
      <c r="E584" s="123">
        <v>3.256837965904041</v>
      </c>
      <c r="F584" s="84" t="s">
        <v>4609</v>
      </c>
      <c r="G584" s="84" t="b">
        <v>0</v>
      </c>
      <c r="H584" s="84" t="b">
        <v>0</v>
      </c>
      <c r="I584" s="84" t="b">
        <v>0</v>
      </c>
      <c r="J584" s="84" t="b">
        <v>0</v>
      </c>
      <c r="K584" s="84" t="b">
        <v>0</v>
      </c>
      <c r="L584" s="84" t="b">
        <v>0</v>
      </c>
    </row>
    <row r="585" spans="1:12" ht="15">
      <c r="A585" s="84" t="s">
        <v>4510</v>
      </c>
      <c r="B585" s="84" t="s">
        <v>4511</v>
      </c>
      <c r="C585" s="84">
        <v>2</v>
      </c>
      <c r="D585" s="123">
        <v>0.0010843935173075552</v>
      </c>
      <c r="E585" s="123">
        <v>3.256837965904041</v>
      </c>
      <c r="F585" s="84" t="s">
        <v>4609</v>
      </c>
      <c r="G585" s="84" t="b">
        <v>0</v>
      </c>
      <c r="H585" s="84" t="b">
        <v>0</v>
      </c>
      <c r="I585" s="84" t="b">
        <v>0</v>
      </c>
      <c r="J585" s="84" t="b">
        <v>0</v>
      </c>
      <c r="K585" s="84" t="b">
        <v>0</v>
      </c>
      <c r="L585" s="84" t="b">
        <v>0</v>
      </c>
    </row>
    <row r="586" spans="1:12" ht="15">
      <c r="A586" s="84" t="s">
        <v>4511</v>
      </c>
      <c r="B586" s="84" t="s">
        <v>4512</v>
      </c>
      <c r="C586" s="84">
        <v>2</v>
      </c>
      <c r="D586" s="123">
        <v>0.0010843935173075552</v>
      </c>
      <c r="E586" s="123">
        <v>3.256837965904041</v>
      </c>
      <c r="F586" s="84" t="s">
        <v>4609</v>
      </c>
      <c r="G586" s="84" t="b">
        <v>0</v>
      </c>
      <c r="H586" s="84" t="b">
        <v>0</v>
      </c>
      <c r="I586" s="84" t="b">
        <v>0</v>
      </c>
      <c r="J586" s="84" t="b">
        <v>0</v>
      </c>
      <c r="K586" s="84" t="b">
        <v>0</v>
      </c>
      <c r="L586" s="84" t="b">
        <v>0</v>
      </c>
    </row>
    <row r="587" spans="1:12" ht="15">
      <c r="A587" s="84" t="s">
        <v>4512</v>
      </c>
      <c r="B587" s="84" t="s">
        <v>4513</v>
      </c>
      <c r="C587" s="84">
        <v>2</v>
      </c>
      <c r="D587" s="123">
        <v>0.0010843935173075552</v>
      </c>
      <c r="E587" s="123">
        <v>3.256837965904041</v>
      </c>
      <c r="F587" s="84" t="s">
        <v>4609</v>
      </c>
      <c r="G587" s="84" t="b">
        <v>0</v>
      </c>
      <c r="H587" s="84" t="b">
        <v>0</v>
      </c>
      <c r="I587" s="84" t="b">
        <v>0</v>
      </c>
      <c r="J587" s="84" t="b">
        <v>0</v>
      </c>
      <c r="K587" s="84" t="b">
        <v>0</v>
      </c>
      <c r="L587" s="84" t="b">
        <v>0</v>
      </c>
    </row>
    <row r="588" spans="1:12" ht="15">
      <c r="A588" s="84" t="s">
        <v>4513</v>
      </c>
      <c r="B588" s="84" t="s">
        <v>4514</v>
      </c>
      <c r="C588" s="84">
        <v>2</v>
      </c>
      <c r="D588" s="123">
        <v>0.0010843935173075552</v>
      </c>
      <c r="E588" s="123">
        <v>3.256837965904041</v>
      </c>
      <c r="F588" s="84" t="s">
        <v>4609</v>
      </c>
      <c r="G588" s="84" t="b">
        <v>0</v>
      </c>
      <c r="H588" s="84" t="b">
        <v>0</v>
      </c>
      <c r="I588" s="84" t="b">
        <v>0</v>
      </c>
      <c r="J588" s="84" t="b">
        <v>0</v>
      </c>
      <c r="K588" s="84" t="b">
        <v>0</v>
      </c>
      <c r="L588" s="84" t="b">
        <v>0</v>
      </c>
    </row>
    <row r="589" spans="1:12" ht="15">
      <c r="A589" s="84" t="s">
        <v>4514</v>
      </c>
      <c r="B589" s="84" t="s">
        <v>4515</v>
      </c>
      <c r="C589" s="84">
        <v>2</v>
      </c>
      <c r="D589" s="123">
        <v>0.0010843935173075552</v>
      </c>
      <c r="E589" s="123">
        <v>3.256837965904041</v>
      </c>
      <c r="F589" s="84" t="s">
        <v>4609</v>
      </c>
      <c r="G589" s="84" t="b">
        <v>0</v>
      </c>
      <c r="H589" s="84" t="b">
        <v>0</v>
      </c>
      <c r="I589" s="84" t="b">
        <v>0</v>
      </c>
      <c r="J589" s="84" t="b">
        <v>0</v>
      </c>
      <c r="K589" s="84" t="b">
        <v>0</v>
      </c>
      <c r="L589" s="84" t="b">
        <v>0</v>
      </c>
    </row>
    <row r="590" spans="1:12" ht="15">
      <c r="A590" s="84" t="s">
        <v>4515</v>
      </c>
      <c r="B590" s="84" t="s">
        <v>4516</v>
      </c>
      <c r="C590" s="84">
        <v>2</v>
      </c>
      <c r="D590" s="123">
        <v>0.0010843935173075552</v>
      </c>
      <c r="E590" s="123">
        <v>3.256837965904041</v>
      </c>
      <c r="F590" s="84" t="s">
        <v>4609</v>
      </c>
      <c r="G590" s="84" t="b">
        <v>0</v>
      </c>
      <c r="H590" s="84" t="b">
        <v>0</v>
      </c>
      <c r="I590" s="84" t="b">
        <v>0</v>
      </c>
      <c r="J590" s="84" t="b">
        <v>0</v>
      </c>
      <c r="K590" s="84" t="b">
        <v>0</v>
      </c>
      <c r="L590" s="84" t="b">
        <v>0</v>
      </c>
    </row>
    <row r="591" spans="1:12" ht="15">
      <c r="A591" s="84" t="s">
        <v>4516</v>
      </c>
      <c r="B591" s="84" t="s">
        <v>738</v>
      </c>
      <c r="C591" s="84">
        <v>2</v>
      </c>
      <c r="D591" s="123">
        <v>0.0010843935173075552</v>
      </c>
      <c r="E591" s="123">
        <v>1.3675362633977308</v>
      </c>
      <c r="F591" s="84" t="s">
        <v>4609</v>
      </c>
      <c r="G591" s="84" t="b">
        <v>0</v>
      </c>
      <c r="H591" s="84" t="b">
        <v>0</v>
      </c>
      <c r="I591" s="84" t="b">
        <v>0</v>
      </c>
      <c r="J591" s="84" t="b">
        <v>0</v>
      </c>
      <c r="K591" s="84" t="b">
        <v>0</v>
      </c>
      <c r="L591" s="84" t="b">
        <v>0</v>
      </c>
    </row>
    <row r="592" spans="1:12" ht="15">
      <c r="A592" s="84" t="s">
        <v>3460</v>
      </c>
      <c r="B592" s="84" t="s">
        <v>348</v>
      </c>
      <c r="C592" s="84">
        <v>2</v>
      </c>
      <c r="D592" s="123">
        <v>0.0010843935173075552</v>
      </c>
      <c r="E592" s="123">
        <v>1.7982001168783917</v>
      </c>
      <c r="F592" s="84" t="s">
        <v>4609</v>
      </c>
      <c r="G592" s="84" t="b">
        <v>0</v>
      </c>
      <c r="H592" s="84" t="b">
        <v>0</v>
      </c>
      <c r="I592" s="84" t="b">
        <v>0</v>
      </c>
      <c r="J592" s="84" t="b">
        <v>0</v>
      </c>
      <c r="K592" s="84" t="b">
        <v>0</v>
      </c>
      <c r="L592" s="84" t="b">
        <v>0</v>
      </c>
    </row>
    <row r="593" spans="1:12" ht="15">
      <c r="A593" s="84" t="s">
        <v>4518</v>
      </c>
      <c r="B593" s="84" t="s">
        <v>4519</v>
      </c>
      <c r="C593" s="84">
        <v>2</v>
      </c>
      <c r="D593" s="123">
        <v>0.0010843935173075552</v>
      </c>
      <c r="E593" s="123">
        <v>3.256837965904041</v>
      </c>
      <c r="F593" s="84" t="s">
        <v>4609</v>
      </c>
      <c r="G593" s="84" t="b">
        <v>0</v>
      </c>
      <c r="H593" s="84" t="b">
        <v>0</v>
      </c>
      <c r="I593" s="84" t="b">
        <v>0</v>
      </c>
      <c r="J593" s="84" t="b">
        <v>1</v>
      </c>
      <c r="K593" s="84" t="b">
        <v>0</v>
      </c>
      <c r="L593" s="84" t="b">
        <v>0</v>
      </c>
    </row>
    <row r="594" spans="1:12" ht="15">
      <c r="A594" s="84" t="s">
        <v>4519</v>
      </c>
      <c r="B594" s="84" t="s">
        <v>4520</v>
      </c>
      <c r="C594" s="84">
        <v>2</v>
      </c>
      <c r="D594" s="123">
        <v>0.0010843935173075552</v>
      </c>
      <c r="E594" s="123">
        <v>3.256837965904041</v>
      </c>
      <c r="F594" s="84" t="s">
        <v>4609</v>
      </c>
      <c r="G594" s="84" t="b">
        <v>1</v>
      </c>
      <c r="H594" s="84" t="b">
        <v>0</v>
      </c>
      <c r="I594" s="84" t="b">
        <v>0</v>
      </c>
      <c r="J594" s="84" t="b">
        <v>0</v>
      </c>
      <c r="K594" s="84" t="b">
        <v>0</v>
      </c>
      <c r="L594" s="84" t="b">
        <v>0</v>
      </c>
    </row>
    <row r="595" spans="1:12" ht="15">
      <c r="A595" s="84" t="s">
        <v>4520</v>
      </c>
      <c r="B595" s="84" t="s">
        <v>4124</v>
      </c>
      <c r="C595" s="84">
        <v>2</v>
      </c>
      <c r="D595" s="123">
        <v>0.0010843935173075552</v>
      </c>
      <c r="E595" s="123">
        <v>2.557867961568022</v>
      </c>
      <c r="F595" s="84" t="s">
        <v>4609</v>
      </c>
      <c r="G595" s="84" t="b">
        <v>0</v>
      </c>
      <c r="H595" s="84" t="b">
        <v>0</v>
      </c>
      <c r="I595" s="84" t="b">
        <v>0</v>
      </c>
      <c r="J595" s="84" t="b">
        <v>0</v>
      </c>
      <c r="K595" s="84" t="b">
        <v>0</v>
      </c>
      <c r="L595" s="84" t="b">
        <v>0</v>
      </c>
    </row>
    <row r="596" spans="1:12" ht="15">
      <c r="A596" s="84" t="s">
        <v>4124</v>
      </c>
      <c r="B596" s="84" t="s">
        <v>4521</v>
      </c>
      <c r="C596" s="84">
        <v>2</v>
      </c>
      <c r="D596" s="123">
        <v>0.0010843935173075552</v>
      </c>
      <c r="E596" s="123">
        <v>2.557867961568022</v>
      </c>
      <c r="F596" s="84" t="s">
        <v>4609</v>
      </c>
      <c r="G596" s="84" t="b">
        <v>0</v>
      </c>
      <c r="H596" s="84" t="b">
        <v>0</v>
      </c>
      <c r="I596" s="84" t="b">
        <v>0</v>
      </c>
      <c r="J596" s="84" t="b">
        <v>0</v>
      </c>
      <c r="K596" s="84" t="b">
        <v>0</v>
      </c>
      <c r="L596" s="84" t="b">
        <v>0</v>
      </c>
    </row>
    <row r="597" spans="1:12" ht="15">
      <c r="A597" s="84" t="s">
        <v>4521</v>
      </c>
      <c r="B597" s="84" t="s">
        <v>4522</v>
      </c>
      <c r="C597" s="84">
        <v>2</v>
      </c>
      <c r="D597" s="123">
        <v>0.0010843935173075552</v>
      </c>
      <c r="E597" s="123">
        <v>3.256837965904041</v>
      </c>
      <c r="F597" s="84" t="s">
        <v>4609</v>
      </c>
      <c r="G597" s="84" t="b">
        <v>0</v>
      </c>
      <c r="H597" s="84" t="b">
        <v>0</v>
      </c>
      <c r="I597" s="84" t="b">
        <v>0</v>
      </c>
      <c r="J597" s="84" t="b">
        <v>0</v>
      </c>
      <c r="K597" s="84" t="b">
        <v>0</v>
      </c>
      <c r="L597" s="84" t="b">
        <v>0</v>
      </c>
    </row>
    <row r="598" spans="1:12" ht="15">
      <c r="A598" s="84" t="s">
        <v>4522</v>
      </c>
      <c r="B598" s="84" t="s">
        <v>348</v>
      </c>
      <c r="C598" s="84">
        <v>2</v>
      </c>
      <c r="D598" s="123">
        <v>0.0010843935173075552</v>
      </c>
      <c r="E598" s="123">
        <v>2.1961401255504294</v>
      </c>
      <c r="F598" s="84" t="s">
        <v>4609</v>
      </c>
      <c r="G598" s="84" t="b">
        <v>0</v>
      </c>
      <c r="H598" s="84" t="b">
        <v>0</v>
      </c>
      <c r="I598" s="84" t="b">
        <v>0</v>
      </c>
      <c r="J598" s="84" t="b">
        <v>0</v>
      </c>
      <c r="K598" s="84" t="b">
        <v>0</v>
      </c>
      <c r="L598" s="84" t="b">
        <v>0</v>
      </c>
    </row>
    <row r="599" spans="1:12" ht="15">
      <c r="A599" s="84" t="s">
        <v>738</v>
      </c>
      <c r="B599" s="84" t="s">
        <v>2229</v>
      </c>
      <c r="C599" s="84">
        <v>2</v>
      </c>
      <c r="D599" s="123">
        <v>0.0010843935173075552</v>
      </c>
      <c r="E599" s="123">
        <v>0.9104849914534023</v>
      </c>
      <c r="F599" s="84" t="s">
        <v>4609</v>
      </c>
      <c r="G599" s="84" t="b">
        <v>0</v>
      </c>
      <c r="H599" s="84" t="b">
        <v>0</v>
      </c>
      <c r="I599" s="84" t="b">
        <v>0</v>
      </c>
      <c r="J599" s="84" t="b">
        <v>0</v>
      </c>
      <c r="K599" s="84" t="b">
        <v>0</v>
      </c>
      <c r="L599" s="84" t="b">
        <v>0</v>
      </c>
    </row>
    <row r="600" spans="1:12" ht="15">
      <c r="A600" s="84" t="s">
        <v>410</v>
      </c>
      <c r="B600" s="84" t="s">
        <v>746</v>
      </c>
      <c r="C600" s="84">
        <v>2</v>
      </c>
      <c r="D600" s="123">
        <v>0.0010843935173075552</v>
      </c>
      <c r="E600" s="123">
        <v>0.27728959119994595</v>
      </c>
      <c r="F600" s="84" t="s">
        <v>4609</v>
      </c>
      <c r="G600" s="84" t="b">
        <v>0</v>
      </c>
      <c r="H600" s="84" t="b">
        <v>0</v>
      </c>
      <c r="I600" s="84" t="b">
        <v>0</v>
      </c>
      <c r="J600" s="84" t="b">
        <v>0</v>
      </c>
      <c r="K600" s="84" t="b">
        <v>0</v>
      </c>
      <c r="L600" s="84" t="b">
        <v>0</v>
      </c>
    </row>
    <row r="601" spans="1:12" ht="15">
      <c r="A601" s="84" t="s">
        <v>3528</v>
      </c>
      <c r="B601" s="84" t="s">
        <v>4170</v>
      </c>
      <c r="C601" s="84">
        <v>2</v>
      </c>
      <c r="D601" s="123">
        <v>0.0010843935173075552</v>
      </c>
      <c r="E601" s="123">
        <v>1.6547779745760787</v>
      </c>
      <c r="F601" s="84" t="s">
        <v>4609</v>
      </c>
      <c r="G601" s="84" t="b">
        <v>0</v>
      </c>
      <c r="H601" s="84" t="b">
        <v>0</v>
      </c>
      <c r="I601" s="84" t="b">
        <v>0</v>
      </c>
      <c r="J601" s="84" t="b">
        <v>0</v>
      </c>
      <c r="K601" s="84" t="b">
        <v>0</v>
      </c>
      <c r="L601" s="84" t="b">
        <v>0</v>
      </c>
    </row>
    <row r="602" spans="1:12" ht="15">
      <c r="A602" s="84" t="s">
        <v>4170</v>
      </c>
      <c r="B602" s="84" t="s">
        <v>4143</v>
      </c>
      <c r="C602" s="84">
        <v>2</v>
      </c>
      <c r="D602" s="123">
        <v>0.0010843935173075552</v>
      </c>
      <c r="E602" s="123">
        <v>2.3148299128817276</v>
      </c>
      <c r="F602" s="84" t="s">
        <v>4609</v>
      </c>
      <c r="G602" s="84" t="b">
        <v>0</v>
      </c>
      <c r="H602" s="84" t="b">
        <v>0</v>
      </c>
      <c r="I602" s="84" t="b">
        <v>0</v>
      </c>
      <c r="J602" s="84" t="b">
        <v>0</v>
      </c>
      <c r="K602" s="84" t="b">
        <v>0</v>
      </c>
      <c r="L602" s="84" t="b">
        <v>0</v>
      </c>
    </row>
    <row r="603" spans="1:12" ht="15">
      <c r="A603" s="84" t="s">
        <v>4143</v>
      </c>
      <c r="B603" s="84" t="s">
        <v>3529</v>
      </c>
      <c r="C603" s="84">
        <v>2</v>
      </c>
      <c r="D603" s="123">
        <v>0.0010843935173075552</v>
      </c>
      <c r="E603" s="123">
        <v>1.522438223383474</v>
      </c>
      <c r="F603" s="84" t="s">
        <v>4609</v>
      </c>
      <c r="G603" s="84" t="b">
        <v>0</v>
      </c>
      <c r="H603" s="84" t="b">
        <v>0</v>
      </c>
      <c r="I603" s="84" t="b">
        <v>0</v>
      </c>
      <c r="J603" s="84" t="b">
        <v>0</v>
      </c>
      <c r="K603" s="84" t="b">
        <v>0</v>
      </c>
      <c r="L603" s="84" t="b">
        <v>0</v>
      </c>
    </row>
    <row r="604" spans="1:12" ht="15">
      <c r="A604" s="84" t="s">
        <v>3529</v>
      </c>
      <c r="B604" s="84" t="s">
        <v>4104</v>
      </c>
      <c r="C604" s="84">
        <v>2</v>
      </c>
      <c r="D604" s="123">
        <v>0.0010843935173075552</v>
      </c>
      <c r="E604" s="123">
        <v>0.823468219047455</v>
      </c>
      <c r="F604" s="84" t="s">
        <v>4609</v>
      </c>
      <c r="G604" s="84" t="b">
        <v>0</v>
      </c>
      <c r="H604" s="84" t="b">
        <v>0</v>
      </c>
      <c r="I604" s="84" t="b">
        <v>0</v>
      </c>
      <c r="J604" s="84" t="b">
        <v>0</v>
      </c>
      <c r="K604" s="84" t="b">
        <v>0</v>
      </c>
      <c r="L604" s="84" t="b">
        <v>0</v>
      </c>
    </row>
    <row r="605" spans="1:12" ht="15">
      <c r="A605" s="84" t="s">
        <v>4104</v>
      </c>
      <c r="B605" s="84" t="s">
        <v>4524</v>
      </c>
      <c r="C605" s="84">
        <v>2</v>
      </c>
      <c r="D605" s="123">
        <v>0.0010843935173075552</v>
      </c>
      <c r="E605" s="123">
        <v>2.001565460800735</v>
      </c>
      <c r="F605" s="84" t="s">
        <v>4609</v>
      </c>
      <c r="G605" s="84" t="b">
        <v>0</v>
      </c>
      <c r="H605" s="84" t="b">
        <v>0</v>
      </c>
      <c r="I605" s="84" t="b">
        <v>0</v>
      </c>
      <c r="J605" s="84" t="b">
        <v>0</v>
      </c>
      <c r="K605" s="84" t="b">
        <v>0</v>
      </c>
      <c r="L605" s="84" t="b">
        <v>0</v>
      </c>
    </row>
    <row r="606" spans="1:12" ht="15">
      <c r="A606" s="84" t="s">
        <v>4524</v>
      </c>
      <c r="B606" s="84" t="s">
        <v>4525</v>
      </c>
      <c r="C606" s="84">
        <v>2</v>
      </c>
      <c r="D606" s="123">
        <v>0.0010843935173075552</v>
      </c>
      <c r="E606" s="123">
        <v>3.256837965904041</v>
      </c>
      <c r="F606" s="84" t="s">
        <v>4609</v>
      </c>
      <c r="G606" s="84" t="b">
        <v>0</v>
      </c>
      <c r="H606" s="84" t="b">
        <v>0</v>
      </c>
      <c r="I606" s="84" t="b">
        <v>0</v>
      </c>
      <c r="J606" s="84" t="b">
        <v>0</v>
      </c>
      <c r="K606" s="84" t="b">
        <v>0</v>
      </c>
      <c r="L606" s="84" t="b">
        <v>0</v>
      </c>
    </row>
    <row r="607" spans="1:12" ht="15">
      <c r="A607" s="84" t="s">
        <v>4525</v>
      </c>
      <c r="B607" s="84" t="s">
        <v>3581</v>
      </c>
      <c r="C607" s="84">
        <v>2</v>
      </c>
      <c r="D607" s="123">
        <v>0.0010843935173075552</v>
      </c>
      <c r="E607" s="123">
        <v>2.6036254521286972</v>
      </c>
      <c r="F607" s="84" t="s">
        <v>4609</v>
      </c>
      <c r="G607" s="84" t="b">
        <v>0</v>
      </c>
      <c r="H607" s="84" t="b">
        <v>0</v>
      </c>
      <c r="I607" s="84" t="b">
        <v>0</v>
      </c>
      <c r="J607" s="84" t="b">
        <v>0</v>
      </c>
      <c r="K607" s="84" t="b">
        <v>0</v>
      </c>
      <c r="L607" s="84" t="b">
        <v>0</v>
      </c>
    </row>
    <row r="608" spans="1:12" ht="15">
      <c r="A608" s="84" t="s">
        <v>3581</v>
      </c>
      <c r="B608" s="84" t="s">
        <v>4139</v>
      </c>
      <c r="C608" s="84">
        <v>2</v>
      </c>
      <c r="D608" s="123">
        <v>0.0010843935173075552</v>
      </c>
      <c r="E608" s="123">
        <v>2.001565460800735</v>
      </c>
      <c r="F608" s="84" t="s">
        <v>4609</v>
      </c>
      <c r="G608" s="84" t="b">
        <v>0</v>
      </c>
      <c r="H608" s="84" t="b">
        <v>0</v>
      </c>
      <c r="I608" s="84" t="b">
        <v>0</v>
      </c>
      <c r="J608" s="84" t="b">
        <v>0</v>
      </c>
      <c r="K608" s="84" t="b">
        <v>0</v>
      </c>
      <c r="L608" s="84" t="b">
        <v>0</v>
      </c>
    </row>
    <row r="609" spans="1:12" ht="15">
      <c r="A609" s="84" t="s">
        <v>4140</v>
      </c>
      <c r="B609" s="84" t="s">
        <v>4231</v>
      </c>
      <c r="C609" s="84">
        <v>2</v>
      </c>
      <c r="D609" s="123">
        <v>0.0010843935173075552</v>
      </c>
      <c r="E609" s="123">
        <v>2.3537479789120974</v>
      </c>
      <c r="F609" s="84" t="s">
        <v>4609</v>
      </c>
      <c r="G609" s="84" t="b">
        <v>0</v>
      </c>
      <c r="H609" s="84" t="b">
        <v>0</v>
      </c>
      <c r="I609" s="84" t="b">
        <v>0</v>
      </c>
      <c r="J609" s="84" t="b">
        <v>0</v>
      </c>
      <c r="K609" s="84" t="b">
        <v>0</v>
      </c>
      <c r="L609" s="84" t="b">
        <v>0</v>
      </c>
    </row>
    <row r="610" spans="1:12" ht="15">
      <c r="A610" s="84" t="s">
        <v>4231</v>
      </c>
      <c r="B610" s="84" t="s">
        <v>4526</v>
      </c>
      <c r="C610" s="84">
        <v>2</v>
      </c>
      <c r="D610" s="123">
        <v>0.0010843935173075552</v>
      </c>
      <c r="E610" s="123">
        <v>2.95580797024006</v>
      </c>
      <c r="F610" s="84" t="s">
        <v>4609</v>
      </c>
      <c r="G610" s="84" t="b">
        <v>0</v>
      </c>
      <c r="H610" s="84" t="b">
        <v>0</v>
      </c>
      <c r="I610" s="84" t="b">
        <v>0</v>
      </c>
      <c r="J610" s="84" t="b">
        <v>0</v>
      </c>
      <c r="K610" s="84" t="b">
        <v>0</v>
      </c>
      <c r="L610" s="84" t="b">
        <v>0</v>
      </c>
    </row>
    <row r="611" spans="1:12" ht="15">
      <c r="A611" s="84" t="s">
        <v>4526</v>
      </c>
      <c r="B611" s="84" t="s">
        <v>4144</v>
      </c>
      <c r="C611" s="84">
        <v>2</v>
      </c>
      <c r="D611" s="123">
        <v>0.0010843935173075552</v>
      </c>
      <c r="E611" s="123">
        <v>2.7127699215537655</v>
      </c>
      <c r="F611" s="84" t="s">
        <v>4609</v>
      </c>
      <c r="G611" s="84" t="b">
        <v>0</v>
      </c>
      <c r="H611" s="84" t="b">
        <v>0</v>
      </c>
      <c r="I611" s="84" t="b">
        <v>0</v>
      </c>
      <c r="J611" s="84" t="b">
        <v>0</v>
      </c>
      <c r="K611" s="84" t="b">
        <v>0</v>
      </c>
      <c r="L611" s="84" t="b">
        <v>0</v>
      </c>
    </row>
    <row r="612" spans="1:12" ht="15">
      <c r="A612" s="84" t="s">
        <v>410</v>
      </c>
      <c r="B612" s="84" t="s">
        <v>4201</v>
      </c>
      <c r="C612" s="84">
        <v>2</v>
      </c>
      <c r="D612" s="123">
        <v>0.0010843935173075552</v>
      </c>
      <c r="E612" s="123">
        <v>1.532562096303252</v>
      </c>
      <c r="F612" s="84" t="s">
        <v>4609</v>
      </c>
      <c r="G612" s="84" t="b">
        <v>0</v>
      </c>
      <c r="H612" s="84" t="b">
        <v>0</v>
      </c>
      <c r="I612" s="84" t="b">
        <v>0</v>
      </c>
      <c r="J612" s="84" t="b">
        <v>0</v>
      </c>
      <c r="K612" s="84" t="b">
        <v>0</v>
      </c>
      <c r="L612" s="84" t="b">
        <v>0</v>
      </c>
    </row>
    <row r="613" spans="1:12" ht="15">
      <c r="A613" s="84" t="s">
        <v>4162</v>
      </c>
      <c r="B613" s="84" t="s">
        <v>4527</v>
      </c>
      <c r="C613" s="84">
        <v>2</v>
      </c>
      <c r="D613" s="123">
        <v>0.0010843935173075552</v>
      </c>
      <c r="E613" s="123">
        <v>2.7797167111843786</v>
      </c>
      <c r="F613" s="84" t="s">
        <v>4609</v>
      </c>
      <c r="G613" s="84" t="b">
        <v>0</v>
      </c>
      <c r="H613" s="84" t="b">
        <v>0</v>
      </c>
      <c r="I613" s="84" t="b">
        <v>0</v>
      </c>
      <c r="J613" s="84" t="b">
        <v>0</v>
      </c>
      <c r="K613" s="84" t="b">
        <v>0</v>
      </c>
      <c r="L613" s="84" t="b">
        <v>0</v>
      </c>
    </row>
    <row r="614" spans="1:12" ht="15">
      <c r="A614" s="84" t="s">
        <v>4349</v>
      </c>
      <c r="B614" s="84" t="s">
        <v>4528</v>
      </c>
      <c r="C614" s="84">
        <v>2</v>
      </c>
      <c r="D614" s="123">
        <v>0.0010843935173075552</v>
      </c>
      <c r="E614" s="123">
        <v>3.08074670684836</v>
      </c>
      <c r="F614" s="84" t="s">
        <v>4609</v>
      </c>
      <c r="G614" s="84" t="b">
        <v>0</v>
      </c>
      <c r="H614" s="84" t="b">
        <v>0</v>
      </c>
      <c r="I614" s="84" t="b">
        <v>0</v>
      </c>
      <c r="J614" s="84" t="b">
        <v>0</v>
      </c>
      <c r="K614" s="84" t="b">
        <v>0</v>
      </c>
      <c r="L614" s="84" t="b">
        <v>0</v>
      </c>
    </row>
    <row r="615" spans="1:12" ht="15">
      <c r="A615" s="84" t="s">
        <v>4528</v>
      </c>
      <c r="B615" s="84" t="s">
        <v>4529</v>
      </c>
      <c r="C615" s="84">
        <v>2</v>
      </c>
      <c r="D615" s="123">
        <v>0.0010843935173075552</v>
      </c>
      <c r="E615" s="123">
        <v>3.256837965904041</v>
      </c>
      <c r="F615" s="84" t="s">
        <v>4609</v>
      </c>
      <c r="G615" s="84" t="b">
        <v>0</v>
      </c>
      <c r="H615" s="84" t="b">
        <v>0</v>
      </c>
      <c r="I615" s="84" t="b">
        <v>0</v>
      </c>
      <c r="J615" s="84" t="b">
        <v>0</v>
      </c>
      <c r="K615" s="84" t="b">
        <v>0</v>
      </c>
      <c r="L615" s="84" t="b">
        <v>0</v>
      </c>
    </row>
    <row r="616" spans="1:12" ht="15">
      <c r="A616" s="84" t="s">
        <v>4529</v>
      </c>
      <c r="B616" s="84" t="s">
        <v>4314</v>
      </c>
      <c r="C616" s="84">
        <v>2</v>
      </c>
      <c r="D616" s="123">
        <v>0.0010843935173075552</v>
      </c>
      <c r="E616" s="123">
        <v>3.08074670684836</v>
      </c>
      <c r="F616" s="84" t="s">
        <v>4609</v>
      </c>
      <c r="G616" s="84" t="b">
        <v>0</v>
      </c>
      <c r="H616" s="84" t="b">
        <v>0</v>
      </c>
      <c r="I616" s="84" t="b">
        <v>0</v>
      </c>
      <c r="J616" s="84" t="b">
        <v>0</v>
      </c>
      <c r="K616" s="84" t="b">
        <v>0</v>
      </c>
      <c r="L616" s="84" t="b">
        <v>0</v>
      </c>
    </row>
    <row r="617" spans="1:12" ht="15">
      <c r="A617" s="84" t="s">
        <v>4314</v>
      </c>
      <c r="B617" s="84" t="s">
        <v>4530</v>
      </c>
      <c r="C617" s="84">
        <v>2</v>
      </c>
      <c r="D617" s="123">
        <v>0.0010843935173075552</v>
      </c>
      <c r="E617" s="123">
        <v>3.08074670684836</v>
      </c>
      <c r="F617" s="84" t="s">
        <v>4609</v>
      </c>
      <c r="G617" s="84" t="b">
        <v>0</v>
      </c>
      <c r="H617" s="84" t="b">
        <v>0</v>
      </c>
      <c r="I617" s="84" t="b">
        <v>0</v>
      </c>
      <c r="J617" s="84" t="b">
        <v>0</v>
      </c>
      <c r="K617" s="84" t="b">
        <v>0</v>
      </c>
      <c r="L617" s="84" t="b">
        <v>0</v>
      </c>
    </row>
    <row r="618" spans="1:12" ht="15">
      <c r="A618" s="84" t="s">
        <v>4530</v>
      </c>
      <c r="B618" s="84" t="s">
        <v>4531</v>
      </c>
      <c r="C618" s="84">
        <v>2</v>
      </c>
      <c r="D618" s="123">
        <v>0.0010843935173075552</v>
      </c>
      <c r="E618" s="123">
        <v>3.256837965904041</v>
      </c>
      <c r="F618" s="84" t="s">
        <v>4609</v>
      </c>
      <c r="G618" s="84" t="b">
        <v>0</v>
      </c>
      <c r="H618" s="84" t="b">
        <v>0</v>
      </c>
      <c r="I618" s="84" t="b">
        <v>0</v>
      </c>
      <c r="J618" s="84" t="b">
        <v>0</v>
      </c>
      <c r="K618" s="84" t="b">
        <v>0</v>
      </c>
      <c r="L618" s="84" t="b">
        <v>0</v>
      </c>
    </row>
    <row r="619" spans="1:12" ht="15">
      <c r="A619" s="84" t="s">
        <v>4532</v>
      </c>
      <c r="B619" s="84" t="s">
        <v>4129</v>
      </c>
      <c r="C619" s="84">
        <v>2</v>
      </c>
      <c r="D619" s="123">
        <v>0.0010843935173075552</v>
      </c>
      <c r="E619" s="123">
        <v>2.6547779745760787</v>
      </c>
      <c r="F619" s="84" t="s">
        <v>4609</v>
      </c>
      <c r="G619" s="84" t="b">
        <v>0</v>
      </c>
      <c r="H619" s="84" t="b">
        <v>0</v>
      </c>
      <c r="I619" s="84" t="b">
        <v>0</v>
      </c>
      <c r="J619" s="84" t="b">
        <v>0</v>
      </c>
      <c r="K619" s="84" t="b">
        <v>0</v>
      </c>
      <c r="L619" s="84" t="b">
        <v>0</v>
      </c>
    </row>
    <row r="620" spans="1:12" ht="15">
      <c r="A620" s="84" t="s">
        <v>4129</v>
      </c>
      <c r="B620" s="84" t="s">
        <v>4533</v>
      </c>
      <c r="C620" s="84">
        <v>2</v>
      </c>
      <c r="D620" s="123">
        <v>0.0010843935173075552</v>
      </c>
      <c r="E620" s="123">
        <v>2.6036254521286972</v>
      </c>
      <c r="F620" s="84" t="s">
        <v>4609</v>
      </c>
      <c r="G620" s="84" t="b">
        <v>0</v>
      </c>
      <c r="H620" s="84" t="b">
        <v>0</v>
      </c>
      <c r="I620" s="84" t="b">
        <v>0</v>
      </c>
      <c r="J620" s="84" t="b">
        <v>0</v>
      </c>
      <c r="K620" s="84" t="b">
        <v>0</v>
      </c>
      <c r="L620" s="84" t="b">
        <v>0</v>
      </c>
    </row>
    <row r="621" spans="1:12" ht="15">
      <c r="A621" s="84" t="s">
        <v>4533</v>
      </c>
      <c r="B621" s="84" t="s">
        <v>4321</v>
      </c>
      <c r="C621" s="84">
        <v>2</v>
      </c>
      <c r="D621" s="123">
        <v>0.0010843935173075552</v>
      </c>
      <c r="E621" s="123">
        <v>3.08074670684836</v>
      </c>
      <c r="F621" s="84" t="s">
        <v>4609</v>
      </c>
      <c r="G621" s="84" t="b">
        <v>0</v>
      </c>
      <c r="H621" s="84" t="b">
        <v>0</v>
      </c>
      <c r="I621" s="84" t="b">
        <v>0</v>
      </c>
      <c r="J621" s="84" t="b">
        <v>1</v>
      </c>
      <c r="K621" s="84" t="b">
        <v>0</v>
      </c>
      <c r="L621" s="84" t="b">
        <v>0</v>
      </c>
    </row>
    <row r="622" spans="1:12" ht="15">
      <c r="A622" s="84" t="s">
        <v>4322</v>
      </c>
      <c r="B622" s="84" t="s">
        <v>454</v>
      </c>
      <c r="C622" s="84">
        <v>2</v>
      </c>
      <c r="D622" s="123">
        <v>0.0010843935173075552</v>
      </c>
      <c r="E622" s="123">
        <v>3.08074670684836</v>
      </c>
      <c r="F622" s="84" t="s">
        <v>4609</v>
      </c>
      <c r="G622" s="84" t="b">
        <v>1</v>
      </c>
      <c r="H622" s="84" t="b">
        <v>0</v>
      </c>
      <c r="I622" s="84" t="b">
        <v>0</v>
      </c>
      <c r="J622" s="84" t="b">
        <v>0</v>
      </c>
      <c r="K622" s="84" t="b">
        <v>0</v>
      </c>
      <c r="L622" s="84" t="b">
        <v>0</v>
      </c>
    </row>
    <row r="623" spans="1:12" ht="15">
      <c r="A623" s="84" t="s">
        <v>454</v>
      </c>
      <c r="B623" s="84" t="s">
        <v>453</v>
      </c>
      <c r="C623" s="84">
        <v>2</v>
      </c>
      <c r="D623" s="123">
        <v>0.0010843935173075552</v>
      </c>
      <c r="E623" s="123">
        <v>3.256837965904041</v>
      </c>
      <c r="F623" s="84" t="s">
        <v>4609</v>
      </c>
      <c r="G623" s="84" t="b">
        <v>0</v>
      </c>
      <c r="H623" s="84" t="b">
        <v>0</v>
      </c>
      <c r="I623" s="84" t="b">
        <v>0</v>
      </c>
      <c r="J623" s="84" t="b">
        <v>0</v>
      </c>
      <c r="K623" s="84" t="b">
        <v>0</v>
      </c>
      <c r="L623" s="84" t="b">
        <v>0</v>
      </c>
    </row>
    <row r="624" spans="1:12" ht="15">
      <c r="A624" s="84" t="s">
        <v>453</v>
      </c>
      <c r="B624" s="84" t="s">
        <v>738</v>
      </c>
      <c r="C624" s="84">
        <v>2</v>
      </c>
      <c r="D624" s="123">
        <v>0.0010843935173075552</v>
      </c>
      <c r="E624" s="123">
        <v>1.3675362633977308</v>
      </c>
      <c r="F624" s="84" t="s">
        <v>4609</v>
      </c>
      <c r="G624" s="84" t="b">
        <v>0</v>
      </c>
      <c r="H624" s="84" t="b">
        <v>0</v>
      </c>
      <c r="I624" s="84" t="b">
        <v>0</v>
      </c>
      <c r="J624" s="84" t="b">
        <v>0</v>
      </c>
      <c r="K624" s="84" t="b">
        <v>0</v>
      </c>
      <c r="L624" s="84" t="b">
        <v>0</v>
      </c>
    </row>
    <row r="625" spans="1:12" ht="15">
      <c r="A625" s="84" t="s">
        <v>4200</v>
      </c>
      <c r="B625" s="84" t="s">
        <v>4201</v>
      </c>
      <c r="C625" s="84">
        <v>2</v>
      </c>
      <c r="D625" s="123">
        <v>0.0010843935173075552</v>
      </c>
      <c r="E625" s="123">
        <v>2.557867961568022</v>
      </c>
      <c r="F625" s="84" t="s">
        <v>4609</v>
      </c>
      <c r="G625" s="84" t="b">
        <v>0</v>
      </c>
      <c r="H625" s="84" t="b">
        <v>0</v>
      </c>
      <c r="I625" s="84" t="b">
        <v>0</v>
      </c>
      <c r="J625" s="84" t="b">
        <v>0</v>
      </c>
      <c r="K625" s="84" t="b">
        <v>0</v>
      </c>
      <c r="L625" s="84" t="b">
        <v>0</v>
      </c>
    </row>
    <row r="626" spans="1:12" ht="15">
      <c r="A626" s="84" t="s">
        <v>4201</v>
      </c>
      <c r="B626" s="84" t="s">
        <v>4125</v>
      </c>
      <c r="C626" s="84">
        <v>2</v>
      </c>
      <c r="D626" s="123">
        <v>0.0010843935173075552</v>
      </c>
      <c r="E626" s="123">
        <v>2.1599279528959845</v>
      </c>
      <c r="F626" s="84" t="s">
        <v>4609</v>
      </c>
      <c r="G626" s="84" t="b">
        <v>0</v>
      </c>
      <c r="H626" s="84" t="b">
        <v>0</v>
      </c>
      <c r="I626" s="84" t="b">
        <v>0</v>
      </c>
      <c r="J626" s="84" t="b">
        <v>0</v>
      </c>
      <c r="K626" s="84" t="b">
        <v>0</v>
      </c>
      <c r="L626" s="84" t="b">
        <v>0</v>
      </c>
    </row>
    <row r="627" spans="1:12" ht="15">
      <c r="A627" s="84" t="s">
        <v>4125</v>
      </c>
      <c r="B627" s="84" t="s">
        <v>4534</v>
      </c>
      <c r="C627" s="84">
        <v>2</v>
      </c>
      <c r="D627" s="123">
        <v>0.0010843935173075552</v>
      </c>
      <c r="E627" s="123">
        <v>2.557867961568022</v>
      </c>
      <c r="F627" s="84" t="s">
        <v>4609</v>
      </c>
      <c r="G627" s="84" t="b">
        <v>0</v>
      </c>
      <c r="H627" s="84" t="b">
        <v>0</v>
      </c>
      <c r="I627" s="84" t="b">
        <v>0</v>
      </c>
      <c r="J627" s="84" t="b">
        <v>0</v>
      </c>
      <c r="K627" s="84" t="b">
        <v>0</v>
      </c>
      <c r="L627" s="84" t="b">
        <v>0</v>
      </c>
    </row>
    <row r="628" spans="1:12" ht="15">
      <c r="A628" s="84" t="s">
        <v>4534</v>
      </c>
      <c r="B628" s="84" t="s">
        <v>4535</v>
      </c>
      <c r="C628" s="84">
        <v>2</v>
      </c>
      <c r="D628" s="123">
        <v>0.0010843935173075552</v>
      </c>
      <c r="E628" s="123">
        <v>3.256837965904041</v>
      </c>
      <c r="F628" s="84" t="s">
        <v>4609</v>
      </c>
      <c r="G628" s="84" t="b">
        <v>0</v>
      </c>
      <c r="H628" s="84" t="b">
        <v>0</v>
      </c>
      <c r="I628" s="84" t="b">
        <v>0</v>
      </c>
      <c r="J628" s="84" t="b">
        <v>0</v>
      </c>
      <c r="K628" s="84" t="b">
        <v>0</v>
      </c>
      <c r="L628" s="84" t="b">
        <v>0</v>
      </c>
    </row>
    <row r="629" spans="1:12" ht="15">
      <c r="A629" s="84" t="s">
        <v>4535</v>
      </c>
      <c r="B629" s="84" t="s">
        <v>4536</v>
      </c>
      <c r="C629" s="84">
        <v>2</v>
      </c>
      <c r="D629" s="123">
        <v>0.0010843935173075552</v>
      </c>
      <c r="E629" s="123">
        <v>3.256837965904041</v>
      </c>
      <c r="F629" s="84" t="s">
        <v>4609</v>
      </c>
      <c r="G629" s="84" t="b">
        <v>0</v>
      </c>
      <c r="H629" s="84" t="b">
        <v>0</v>
      </c>
      <c r="I629" s="84" t="b">
        <v>0</v>
      </c>
      <c r="J629" s="84" t="b">
        <v>0</v>
      </c>
      <c r="K629" s="84" t="b">
        <v>0</v>
      </c>
      <c r="L629" s="84" t="b">
        <v>0</v>
      </c>
    </row>
    <row r="630" spans="1:12" ht="15">
      <c r="A630" s="84" t="s">
        <v>4536</v>
      </c>
      <c r="B630" s="84" t="s">
        <v>441</v>
      </c>
      <c r="C630" s="84">
        <v>2</v>
      </c>
      <c r="D630" s="123">
        <v>0.0010843935173075552</v>
      </c>
      <c r="E630" s="123">
        <v>2.7127699215537655</v>
      </c>
      <c r="F630" s="84" t="s">
        <v>4609</v>
      </c>
      <c r="G630" s="84" t="b">
        <v>0</v>
      </c>
      <c r="H630" s="84" t="b">
        <v>0</v>
      </c>
      <c r="I630" s="84" t="b">
        <v>0</v>
      </c>
      <c r="J630" s="84" t="b">
        <v>0</v>
      </c>
      <c r="K630" s="84" t="b">
        <v>0</v>
      </c>
      <c r="L630" s="84" t="b">
        <v>0</v>
      </c>
    </row>
    <row r="631" spans="1:12" ht="15">
      <c r="A631" s="84" t="s">
        <v>441</v>
      </c>
      <c r="B631" s="84" t="s">
        <v>4537</v>
      </c>
      <c r="C631" s="84">
        <v>2</v>
      </c>
      <c r="D631" s="123">
        <v>0.0010843935173075552</v>
      </c>
      <c r="E631" s="123">
        <v>2.7127699215537655</v>
      </c>
      <c r="F631" s="84" t="s">
        <v>4609</v>
      </c>
      <c r="G631" s="84" t="b">
        <v>0</v>
      </c>
      <c r="H631" s="84" t="b">
        <v>0</v>
      </c>
      <c r="I631" s="84" t="b">
        <v>0</v>
      </c>
      <c r="J631" s="84" t="b">
        <v>0</v>
      </c>
      <c r="K631" s="84" t="b">
        <v>0</v>
      </c>
      <c r="L631" s="84" t="b">
        <v>0</v>
      </c>
    </row>
    <row r="632" spans="1:12" ht="15">
      <c r="A632" s="84" t="s">
        <v>4537</v>
      </c>
      <c r="B632" s="84" t="s">
        <v>4538</v>
      </c>
      <c r="C632" s="84">
        <v>2</v>
      </c>
      <c r="D632" s="123">
        <v>0.0010843935173075552</v>
      </c>
      <c r="E632" s="123">
        <v>3.256837965904041</v>
      </c>
      <c r="F632" s="84" t="s">
        <v>4609</v>
      </c>
      <c r="G632" s="84" t="b">
        <v>0</v>
      </c>
      <c r="H632" s="84" t="b">
        <v>0</v>
      </c>
      <c r="I632" s="84" t="b">
        <v>0</v>
      </c>
      <c r="J632" s="84" t="b">
        <v>0</v>
      </c>
      <c r="K632" s="84" t="b">
        <v>0</v>
      </c>
      <c r="L632" s="84" t="b">
        <v>0</v>
      </c>
    </row>
    <row r="633" spans="1:12" ht="15">
      <c r="A633" s="84" t="s">
        <v>4538</v>
      </c>
      <c r="B633" s="84" t="s">
        <v>452</v>
      </c>
      <c r="C633" s="84">
        <v>2</v>
      </c>
      <c r="D633" s="123">
        <v>0.0010843935173075552</v>
      </c>
      <c r="E633" s="123">
        <v>3.256837965904041</v>
      </c>
      <c r="F633" s="84" t="s">
        <v>4609</v>
      </c>
      <c r="G633" s="84" t="b">
        <v>0</v>
      </c>
      <c r="H633" s="84" t="b">
        <v>0</v>
      </c>
      <c r="I633" s="84" t="b">
        <v>0</v>
      </c>
      <c r="J633" s="84" t="b">
        <v>0</v>
      </c>
      <c r="K633" s="84" t="b">
        <v>0</v>
      </c>
      <c r="L633" s="84" t="b">
        <v>0</v>
      </c>
    </row>
    <row r="634" spans="1:12" ht="15">
      <c r="A634" s="84" t="s">
        <v>3466</v>
      </c>
      <c r="B634" s="84" t="s">
        <v>738</v>
      </c>
      <c r="C634" s="84">
        <v>2</v>
      </c>
      <c r="D634" s="123">
        <v>0.0010843935173075552</v>
      </c>
      <c r="E634" s="123">
        <v>0.668566259061712</v>
      </c>
      <c r="F634" s="84" t="s">
        <v>4609</v>
      </c>
      <c r="G634" s="84" t="b">
        <v>0</v>
      </c>
      <c r="H634" s="84" t="b">
        <v>0</v>
      </c>
      <c r="I634" s="84" t="b">
        <v>0</v>
      </c>
      <c r="J634" s="84" t="b">
        <v>0</v>
      </c>
      <c r="K634" s="84" t="b">
        <v>0</v>
      </c>
      <c r="L634" s="84" t="b">
        <v>0</v>
      </c>
    </row>
    <row r="635" spans="1:12" ht="15">
      <c r="A635" s="84" t="s">
        <v>348</v>
      </c>
      <c r="B635" s="84" t="s">
        <v>3567</v>
      </c>
      <c r="C635" s="84">
        <v>2</v>
      </c>
      <c r="D635" s="123">
        <v>0.0010843935173075552</v>
      </c>
      <c r="E635" s="123">
        <v>1.7253590488617858</v>
      </c>
      <c r="F635" s="84" t="s">
        <v>4609</v>
      </c>
      <c r="G635" s="84" t="b">
        <v>0</v>
      </c>
      <c r="H635" s="84" t="b">
        <v>0</v>
      </c>
      <c r="I635" s="84" t="b">
        <v>0</v>
      </c>
      <c r="J635" s="84" t="b">
        <v>0</v>
      </c>
      <c r="K635" s="84" t="b">
        <v>0</v>
      </c>
      <c r="L635" s="84" t="b">
        <v>0</v>
      </c>
    </row>
    <row r="636" spans="1:12" ht="15">
      <c r="A636" s="84" t="s">
        <v>451</v>
      </c>
      <c r="B636" s="84" t="s">
        <v>4539</v>
      </c>
      <c r="C636" s="84">
        <v>2</v>
      </c>
      <c r="D636" s="123">
        <v>0.0010843935173075552</v>
      </c>
      <c r="E636" s="123">
        <v>2.95580797024006</v>
      </c>
      <c r="F636" s="84" t="s">
        <v>4609</v>
      </c>
      <c r="G636" s="84" t="b">
        <v>0</v>
      </c>
      <c r="H636" s="84" t="b">
        <v>0</v>
      </c>
      <c r="I636" s="84" t="b">
        <v>0</v>
      </c>
      <c r="J636" s="84" t="b">
        <v>0</v>
      </c>
      <c r="K636" s="84" t="b">
        <v>0</v>
      </c>
      <c r="L636" s="84" t="b">
        <v>0</v>
      </c>
    </row>
    <row r="637" spans="1:12" ht="15">
      <c r="A637" s="84" t="s">
        <v>4157</v>
      </c>
      <c r="B637" s="84" t="s">
        <v>4540</v>
      </c>
      <c r="C637" s="84">
        <v>2</v>
      </c>
      <c r="D637" s="123">
        <v>0.0010843935173075552</v>
      </c>
      <c r="E637" s="123">
        <v>2.7127699215537655</v>
      </c>
      <c r="F637" s="84" t="s">
        <v>4609</v>
      </c>
      <c r="G637" s="84" t="b">
        <v>1</v>
      </c>
      <c r="H637" s="84" t="b">
        <v>0</v>
      </c>
      <c r="I637" s="84" t="b">
        <v>0</v>
      </c>
      <c r="J637" s="84" t="b">
        <v>0</v>
      </c>
      <c r="K637" s="84" t="b">
        <v>0</v>
      </c>
      <c r="L637" s="84" t="b">
        <v>0</v>
      </c>
    </row>
    <row r="638" spans="1:12" ht="15">
      <c r="A638" s="84" t="s">
        <v>4353</v>
      </c>
      <c r="B638" s="84" t="s">
        <v>4541</v>
      </c>
      <c r="C638" s="84">
        <v>2</v>
      </c>
      <c r="D638" s="123">
        <v>0.0010843935173075552</v>
      </c>
      <c r="E638" s="123">
        <v>3.08074670684836</v>
      </c>
      <c r="F638" s="84" t="s">
        <v>4609</v>
      </c>
      <c r="G638" s="84" t="b">
        <v>0</v>
      </c>
      <c r="H638" s="84" t="b">
        <v>0</v>
      </c>
      <c r="I638" s="84" t="b">
        <v>0</v>
      </c>
      <c r="J638" s="84" t="b">
        <v>0</v>
      </c>
      <c r="K638" s="84" t="b">
        <v>0</v>
      </c>
      <c r="L638" s="84" t="b">
        <v>0</v>
      </c>
    </row>
    <row r="639" spans="1:12" ht="15">
      <c r="A639" s="84" t="s">
        <v>4541</v>
      </c>
      <c r="B639" s="84" t="s">
        <v>4542</v>
      </c>
      <c r="C639" s="84">
        <v>2</v>
      </c>
      <c r="D639" s="123">
        <v>0.0010843935173075552</v>
      </c>
      <c r="E639" s="123">
        <v>3.256837965904041</v>
      </c>
      <c r="F639" s="84" t="s">
        <v>4609</v>
      </c>
      <c r="G639" s="84" t="b">
        <v>0</v>
      </c>
      <c r="H639" s="84" t="b">
        <v>0</v>
      </c>
      <c r="I639" s="84" t="b">
        <v>0</v>
      </c>
      <c r="J639" s="84" t="b">
        <v>0</v>
      </c>
      <c r="K639" s="84" t="b">
        <v>0</v>
      </c>
      <c r="L639" s="84" t="b">
        <v>0</v>
      </c>
    </row>
    <row r="640" spans="1:12" ht="15">
      <c r="A640" s="84" t="s">
        <v>4542</v>
      </c>
      <c r="B640" s="84" t="s">
        <v>4543</v>
      </c>
      <c r="C640" s="84">
        <v>2</v>
      </c>
      <c r="D640" s="123">
        <v>0.0010843935173075552</v>
      </c>
      <c r="E640" s="123">
        <v>3.256837965904041</v>
      </c>
      <c r="F640" s="84" t="s">
        <v>4609</v>
      </c>
      <c r="G640" s="84" t="b">
        <v>0</v>
      </c>
      <c r="H640" s="84" t="b">
        <v>0</v>
      </c>
      <c r="I640" s="84" t="b">
        <v>0</v>
      </c>
      <c r="J640" s="84" t="b">
        <v>0</v>
      </c>
      <c r="K640" s="84" t="b">
        <v>0</v>
      </c>
      <c r="L640" s="84" t="b">
        <v>0</v>
      </c>
    </row>
    <row r="641" spans="1:12" ht="15">
      <c r="A641" s="84" t="s">
        <v>4543</v>
      </c>
      <c r="B641" s="84" t="s">
        <v>738</v>
      </c>
      <c r="C641" s="84">
        <v>2</v>
      </c>
      <c r="D641" s="123">
        <v>0.0010843935173075552</v>
      </c>
      <c r="E641" s="123">
        <v>1.3675362633977308</v>
      </c>
      <c r="F641" s="84" t="s">
        <v>4609</v>
      </c>
      <c r="G641" s="84" t="b">
        <v>0</v>
      </c>
      <c r="H641" s="84" t="b">
        <v>0</v>
      </c>
      <c r="I641" s="84" t="b">
        <v>0</v>
      </c>
      <c r="J641" s="84" t="b">
        <v>0</v>
      </c>
      <c r="K641" s="84" t="b">
        <v>0</v>
      </c>
      <c r="L641" s="84" t="b">
        <v>0</v>
      </c>
    </row>
    <row r="642" spans="1:12" ht="15">
      <c r="A642" s="84" t="s">
        <v>738</v>
      </c>
      <c r="B642" s="84" t="s">
        <v>4544</v>
      </c>
      <c r="C642" s="84">
        <v>2</v>
      </c>
      <c r="D642" s="123">
        <v>0.0010843935173075552</v>
      </c>
      <c r="E642" s="123">
        <v>1.5125449827813648</v>
      </c>
      <c r="F642" s="84" t="s">
        <v>4609</v>
      </c>
      <c r="G642" s="84" t="b">
        <v>0</v>
      </c>
      <c r="H642" s="84" t="b">
        <v>0</v>
      </c>
      <c r="I642" s="84" t="b">
        <v>0</v>
      </c>
      <c r="J642" s="84" t="b">
        <v>0</v>
      </c>
      <c r="K642" s="84" t="b">
        <v>0</v>
      </c>
      <c r="L642" s="84" t="b">
        <v>0</v>
      </c>
    </row>
    <row r="643" spans="1:12" ht="15">
      <c r="A643" s="84" t="s">
        <v>4544</v>
      </c>
      <c r="B643" s="84" t="s">
        <v>4545</v>
      </c>
      <c r="C643" s="84">
        <v>2</v>
      </c>
      <c r="D643" s="123">
        <v>0.0010843935173075552</v>
      </c>
      <c r="E643" s="123">
        <v>3.256837965904041</v>
      </c>
      <c r="F643" s="84" t="s">
        <v>4609</v>
      </c>
      <c r="G643" s="84" t="b">
        <v>0</v>
      </c>
      <c r="H643" s="84" t="b">
        <v>0</v>
      </c>
      <c r="I643" s="84" t="b">
        <v>0</v>
      </c>
      <c r="J643" s="84" t="b">
        <v>0</v>
      </c>
      <c r="K643" s="84" t="b">
        <v>0</v>
      </c>
      <c r="L643" s="84" t="b">
        <v>0</v>
      </c>
    </row>
    <row r="644" spans="1:12" ht="15">
      <c r="A644" s="84" t="s">
        <v>4545</v>
      </c>
      <c r="B644" s="84" t="s">
        <v>4546</v>
      </c>
      <c r="C644" s="84">
        <v>2</v>
      </c>
      <c r="D644" s="123">
        <v>0.0010843935173075552</v>
      </c>
      <c r="E644" s="123">
        <v>3.256837965904041</v>
      </c>
      <c r="F644" s="84" t="s">
        <v>4609</v>
      </c>
      <c r="G644" s="84" t="b">
        <v>0</v>
      </c>
      <c r="H644" s="84" t="b">
        <v>0</v>
      </c>
      <c r="I644" s="84" t="b">
        <v>0</v>
      </c>
      <c r="J644" s="84" t="b">
        <v>0</v>
      </c>
      <c r="K644" s="84" t="b">
        <v>0</v>
      </c>
      <c r="L644" s="84" t="b">
        <v>0</v>
      </c>
    </row>
    <row r="645" spans="1:12" ht="15">
      <c r="A645" s="84" t="s">
        <v>4546</v>
      </c>
      <c r="B645" s="84" t="s">
        <v>4547</v>
      </c>
      <c r="C645" s="84">
        <v>2</v>
      </c>
      <c r="D645" s="123">
        <v>0.0010843935173075552</v>
      </c>
      <c r="E645" s="123">
        <v>3.256837965904041</v>
      </c>
      <c r="F645" s="84" t="s">
        <v>4609</v>
      </c>
      <c r="G645" s="84" t="b">
        <v>0</v>
      </c>
      <c r="H645" s="84" t="b">
        <v>0</v>
      </c>
      <c r="I645" s="84" t="b">
        <v>0</v>
      </c>
      <c r="J645" s="84" t="b">
        <v>0</v>
      </c>
      <c r="K645" s="84" t="b">
        <v>0</v>
      </c>
      <c r="L645" s="84" t="b">
        <v>0</v>
      </c>
    </row>
    <row r="646" spans="1:12" ht="15">
      <c r="A646" s="84" t="s">
        <v>4547</v>
      </c>
      <c r="B646" s="84" t="s">
        <v>4548</v>
      </c>
      <c r="C646" s="84">
        <v>2</v>
      </c>
      <c r="D646" s="123">
        <v>0.0010843935173075552</v>
      </c>
      <c r="E646" s="123">
        <v>3.256837965904041</v>
      </c>
      <c r="F646" s="84" t="s">
        <v>4609</v>
      </c>
      <c r="G646" s="84" t="b">
        <v>0</v>
      </c>
      <c r="H646" s="84" t="b">
        <v>0</v>
      </c>
      <c r="I646" s="84" t="b">
        <v>0</v>
      </c>
      <c r="J646" s="84" t="b">
        <v>0</v>
      </c>
      <c r="K646" s="84" t="b">
        <v>0</v>
      </c>
      <c r="L646" s="84" t="b">
        <v>0</v>
      </c>
    </row>
    <row r="647" spans="1:12" ht="15">
      <c r="A647" s="84" t="s">
        <v>4548</v>
      </c>
      <c r="B647" s="84" t="s">
        <v>4354</v>
      </c>
      <c r="C647" s="84">
        <v>2</v>
      </c>
      <c r="D647" s="123">
        <v>0.0010843935173075552</v>
      </c>
      <c r="E647" s="123">
        <v>3.08074670684836</v>
      </c>
      <c r="F647" s="84" t="s">
        <v>4609</v>
      </c>
      <c r="G647" s="84" t="b">
        <v>0</v>
      </c>
      <c r="H647" s="84" t="b">
        <v>0</v>
      </c>
      <c r="I647" s="84" t="b">
        <v>0</v>
      </c>
      <c r="J647" s="84" t="b">
        <v>0</v>
      </c>
      <c r="K647" s="84" t="b">
        <v>0</v>
      </c>
      <c r="L647" s="84" t="b">
        <v>0</v>
      </c>
    </row>
    <row r="648" spans="1:12" ht="15">
      <c r="A648" s="84" t="s">
        <v>4354</v>
      </c>
      <c r="B648" s="84" t="s">
        <v>4549</v>
      </c>
      <c r="C648" s="84">
        <v>2</v>
      </c>
      <c r="D648" s="123">
        <v>0.0010843935173075552</v>
      </c>
      <c r="E648" s="123">
        <v>3.08074670684836</v>
      </c>
      <c r="F648" s="84" t="s">
        <v>4609</v>
      </c>
      <c r="G648" s="84" t="b">
        <v>0</v>
      </c>
      <c r="H648" s="84" t="b">
        <v>0</v>
      </c>
      <c r="I648" s="84" t="b">
        <v>0</v>
      </c>
      <c r="J648" s="84" t="b">
        <v>0</v>
      </c>
      <c r="K648" s="84" t="b">
        <v>0</v>
      </c>
      <c r="L648" s="84" t="b">
        <v>0</v>
      </c>
    </row>
    <row r="649" spans="1:12" ht="15">
      <c r="A649" s="84" t="s">
        <v>4549</v>
      </c>
      <c r="B649" s="84" t="s">
        <v>4550</v>
      </c>
      <c r="C649" s="84">
        <v>2</v>
      </c>
      <c r="D649" s="123">
        <v>0.0010843935173075552</v>
      </c>
      <c r="E649" s="123">
        <v>3.256837965904041</v>
      </c>
      <c r="F649" s="84" t="s">
        <v>4609</v>
      </c>
      <c r="G649" s="84" t="b">
        <v>0</v>
      </c>
      <c r="H649" s="84" t="b">
        <v>0</v>
      </c>
      <c r="I649" s="84" t="b">
        <v>0</v>
      </c>
      <c r="J649" s="84" t="b">
        <v>0</v>
      </c>
      <c r="K649" s="84" t="b">
        <v>0</v>
      </c>
      <c r="L649" s="84" t="b">
        <v>0</v>
      </c>
    </row>
    <row r="650" spans="1:12" ht="15">
      <c r="A650" s="84" t="s">
        <v>4550</v>
      </c>
      <c r="B650" s="84" t="s">
        <v>4348</v>
      </c>
      <c r="C650" s="84">
        <v>2</v>
      </c>
      <c r="D650" s="123">
        <v>0.0010843935173075552</v>
      </c>
      <c r="E650" s="123">
        <v>3.08074670684836</v>
      </c>
      <c r="F650" s="84" t="s">
        <v>4609</v>
      </c>
      <c r="G650" s="84" t="b">
        <v>0</v>
      </c>
      <c r="H650" s="84" t="b">
        <v>0</v>
      </c>
      <c r="I650" s="84" t="b">
        <v>0</v>
      </c>
      <c r="J650" s="84" t="b">
        <v>0</v>
      </c>
      <c r="K650" s="84" t="b">
        <v>0</v>
      </c>
      <c r="L650" s="84" t="b">
        <v>0</v>
      </c>
    </row>
    <row r="651" spans="1:12" ht="15">
      <c r="A651" s="84" t="s">
        <v>3614</v>
      </c>
      <c r="B651" s="84" t="s">
        <v>4551</v>
      </c>
      <c r="C651" s="84">
        <v>2</v>
      </c>
      <c r="D651" s="123">
        <v>0.0010843935173075552</v>
      </c>
      <c r="E651" s="123">
        <v>2.95580797024006</v>
      </c>
      <c r="F651" s="84" t="s">
        <v>4609</v>
      </c>
      <c r="G651" s="84" t="b">
        <v>1</v>
      </c>
      <c r="H651" s="84" t="b">
        <v>0</v>
      </c>
      <c r="I651" s="84" t="b">
        <v>0</v>
      </c>
      <c r="J651" s="84" t="b">
        <v>0</v>
      </c>
      <c r="K651" s="84" t="b">
        <v>0</v>
      </c>
      <c r="L651" s="84" t="b">
        <v>0</v>
      </c>
    </row>
    <row r="652" spans="1:12" ht="15">
      <c r="A652" s="84" t="s">
        <v>4551</v>
      </c>
      <c r="B652" s="84" t="s">
        <v>4552</v>
      </c>
      <c r="C652" s="84">
        <v>2</v>
      </c>
      <c r="D652" s="123">
        <v>0.0010843935173075552</v>
      </c>
      <c r="E652" s="123">
        <v>3.256837965904041</v>
      </c>
      <c r="F652" s="84" t="s">
        <v>4609</v>
      </c>
      <c r="G652" s="84" t="b">
        <v>0</v>
      </c>
      <c r="H652" s="84" t="b">
        <v>0</v>
      </c>
      <c r="I652" s="84" t="b">
        <v>0</v>
      </c>
      <c r="J652" s="84" t="b">
        <v>0</v>
      </c>
      <c r="K652" s="84" t="b">
        <v>1</v>
      </c>
      <c r="L652" s="84" t="b">
        <v>0</v>
      </c>
    </row>
    <row r="653" spans="1:12" ht="15">
      <c r="A653" s="84" t="s">
        <v>4552</v>
      </c>
      <c r="B653" s="84" t="s">
        <v>4553</v>
      </c>
      <c r="C653" s="84">
        <v>2</v>
      </c>
      <c r="D653" s="123">
        <v>0.0010843935173075552</v>
      </c>
      <c r="E653" s="123">
        <v>3.256837965904041</v>
      </c>
      <c r="F653" s="84" t="s">
        <v>4609</v>
      </c>
      <c r="G653" s="84" t="b">
        <v>0</v>
      </c>
      <c r="H653" s="84" t="b">
        <v>1</v>
      </c>
      <c r="I653" s="84" t="b">
        <v>0</v>
      </c>
      <c r="J653" s="84" t="b">
        <v>0</v>
      </c>
      <c r="K653" s="84" t="b">
        <v>0</v>
      </c>
      <c r="L653" s="84" t="b">
        <v>0</v>
      </c>
    </row>
    <row r="654" spans="1:12" ht="15">
      <c r="A654" s="84" t="s">
        <v>4553</v>
      </c>
      <c r="B654" s="84" t="s">
        <v>4175</v>
      </c>
      <c r="C654" s="84">
        <v>2</v>
      </c>
      <c r="D654" s="123">
        <v>0.0010843935173075552</v>
      </c>
      <c r="E654" s="123">
        <v>2.8588979572320032</v>
      </c>
      <c r="F654" s="84" t="s">
        <v>4609</v>
      </c>
      <c r="G654" s="84" t="b">
        <v>0</v>
      </c>
      <c r="H654" s="84" t="b">
        <v>0</v>
      </c>
      <c r="I654" s="84" t="b">
        <v>0</v>
      </c>
      <c r="J654" s="84" t="b">
        <v>0</v>
      </c>
      <c r="K654" s="84" t="b">
        <v>0</v>
      </c>
      <c r="L654" s="84" t="b">
        <v>0</v>
      </c>
    </row>
    <row r="655" spans="1:12" ht="15">
      <c r="A655" s="84" t="s">
        <v>4175</v>
      </c>
      <c r="B655" s="84" t="s">
        <v>4554</v>
      </c>
      <c r="C655" s="84">
        <v>2</v>
      </c>
      <c r="D655" s="123">
        <v>0.0010843935173075552</v>
      </c>
      <c r="E655" s="123">
        <v>2.8588979572320032</v>
      </c>
      <c r="F655" s="84" t="s">
        <v>4609</v>
      </c>
      <c r="G655" s="84" t="b">
        <v>0</v>
      </c>
      <c r="H655" s="84" t="b">
        <v>0</v>
      </c>
      <c r="I655" s="84" t="b">
        <v>0</v>
      </c>
      <c r="J655" s="84" t="b">
        <v>1</v>
      </c>
      <c r="K655" s="84" t="b">
        <v>0</v>
      </c>
      <c r="L655" s="84" t="b">
        <v>0</v>
      </c>
    </row>
    <row r="656" spans="1:12" ht="15">
      <c r="A656" s="84" t="s">
        <v>4554</v>
      </c>
      <c r="B656" s="84" t="s">
        <v>444</v>
      </c>
      <c r="C656" s="84">
        <v>2</v>
      </c>
      <c r="D656" s="123">
        <v>0.0010843935173075552</v>
      </c>
      <c r="E656" s="123">
        <v>3.256837965904041</v>
      </c>
      <c r="F656" s="84" t="s">
        <v>4609</v>
      </c>
      <c r="G656" s="84" t="b">
        <v>1</v>
      </c>
      <c r="H656" s="84" t="b">
        <v>0</v>
      </c>
      <c r="I656" s="84" t="b">
        <v>0</v>
      </c>
      <c r="J656" s="84" t="b">
        <v>0</v>
      </c>
      <c r="K656" s="84" t="b">
        <v>0</v>
      </c>
      <c r="L656" s="84" t="b">
        <v>0</v>
      </c>
    </row>
    <row r="657" spans="1:12" ht="15">
      <c r="A657" s="84" t="s">
        <v>444</v>
      </c>
      <c r="B657" s="84" t="s">
        <v>3466</v>
      </c>
      <c r="C657" s="84">
        <v>2</v>
      </c>
      <c r="D657" s="123">
        <v>0.0010843935173075552</v>
      </c>
      <c r="E657" s="123">
        <v>2.557867961568022</v>
      </c>
      <c r="F657" s="84" t="s">
        <v>4609</v>
      </c>
      <c r="G657" s="84" t="b">
        <v>0</v>
      </c>
      <c r="H657" s="84" t="b">
        <v>0</v>
      </c>
      <c r="I657" s="84" t="b">
        <v>0</v>
      </c>
      <c r="J657" s="84" t="b">
        <v>0</v>
      </c>
      <c r="K657" s="84" t="b">
        <v>0</v>
      </c>
      <c r="L657" s="84" t="b">
        <v>0</v>
      </c>
    </row>
    <row r="658" spans="1:12" ht="15">
      <c r="A658" s="84" t="s">
        <v>4173</v>
      </c>
      <c r="B658" s="84" t="s">
        <v>738</v>
      </c>
      <c r="C658" s="84">
        <v>2</v>
      </c>
      <c r="D658" s="123">
        <v>0.0010843935173075552</v>
      </c>
      <c r="E658" s="123">
        <v>0.9695962547256931</v>
      </c>
      <c r="F658" s="84" t="s">
        <v>4609</v>
      </c>
      <c r="G658" s="84" t="b">
        <v>0</v>
      </c>
      <c r="H658" s="84" t="b">
        <v>0</v>
      </c>
      <c r="I658" s="84" t="b">
        <v>0</v>
      </c>
      <c r="J658" s="84" t="b">
        <v>0</v>
      </c>
      <c r="K658" s="84" t="b">
        <v>0</v>
      </c>
      <c r="L658" s="84" t="b">
        <v>0</v>
      </c>
    </row>
    <row r="659" spans="1:12" ht="15">
      <c r="A659" s="84" t="s">
        <v>760</v>
      </c>
      <c r="B659" s="84" t="s">
        <v>4556</v>
      </c>
      <c r="C659" s="84">
        <v>2</v>
      </c>
      <c r="D659" s="123">
        <v>0.0010843935173075552</v>
      </c>
      <c r="E659" s="123">
        <v>3.256837965904041</v>
      </c>
      <c r="F659" s="84" t="s">
        <v>4609</v>
      </c>
      <c r="G659" s="84" t="b">
        <v>0</v>
      </c>
      <c r="H659" s="84" t="b">
        <v>0</v>
      </c>
      <c r="I659" s="84" t="b">
        <v>0</v>
      </c>
      <c r="J659" s="84" t="b">
        <v>0</v>
      </c>
      <c r="K659" s="84" t="b">
        <v>0</v>
      </c>
      <c r="L659" s="84" t="b">
        <v>0</v>
      </c>
    </row>
    <row r="660" spans="1:12" ht="15">
      <c r="A660" s="84" t="s">
        <v>4556</v>
      </c>
      <c r="B660" s="84" t="s">
        <v>3544</v>
      </c>
      <c r="C660" s="84">
        <v>2</v>
      </c>
      <c r="D660" s="123">
        <v>0.0010843935173075552</v>
      </c>
      <c r="E660" s="123">
        <v>2.381776702512341</v>
      </c>
      <c r="F660" s="84" t="s">
        <v>4609</v>
      </c>
      <c r="G660" s="84" t="b">
        <v>0</v>
      </c>
      <c r="H660" s="84" t="b">
        <v>0</v>
      </c>
      <c r="I660" s="84" t="b">
        <v>0</v>
      </c>
      <c r="J660" s="84" t="b">
        <v>0</v>
      </c>
      <c r="K660" s="84" t="b">
        <v>0</v>
      </c>
      <c r="L660" s="84" t="b">
        <v>0</v>
      </c>
    </row>
    <row r="661" spans="1:12" ht="15">
      <c r="A661" s="84" t="s">
        <v>3544</v>
      </c>
      <c r="B661" s="84" t="s">
        <v>422</v>
      </c>
      <c r="C661" s="84">
        <v>2</v>
      </c>
      <c r="D661" s="123">
        <v>0.0010843935173075552</v>
      </c>
      <c r="E661" s="123">
        <v>1.9838366938403034</v>
      </c>
      <c r="F661" s="84" t="s">
        <v>4609</v>
      </c>
      <c r="G661" s="84" t="b">
        <v>0</v>
      </c>
      <c r="H661" s="84" t="b">
        <v>0</v>
      </c>
      <c r="I661" s="84" t="b">
        <v>0</v>
      </c>
      <c r="J661" s="84" t="b">
        <v>0</v>
      </c>
      <c r="K661" s="84" t="b">
        <v>0</v>
      </c>
      <c r="L661" s="84" t="b">
        <v>0</v>
      </c>
    </row>
    <row r="662" spans="1:12" ht="15">
      <c r="A662" s="84" t="s">
        <v>422</v>
      </c>
      <c r="B662" s="84" t="s">
        <v>4557</v>
      </c>
      <c r="C662" s="84">
        <v>2</v>
      </c>
      <c r="D662" s="123">
        <v>0.0010843935173075552</v>
      </c>
      <c r="E662" s="123">
        <v>2.8588979572320032</v>
      </c>
      <c r="F662" s="84" t="s">
        <v>4609</v>
      </c>
      <c r="G662" s="84" t="b">
        <v>0</v>
      </c>
      <c r="H662" s="84" t="b">
        <v>0</v>
      </c>
      <c r="I662" s="84" t="b">
        <v>0</v>
      </c>
      <c r="J662" s="84" t="b">
        <v>0</v>
      </c>
      <c r="K662" s="84" t="b">
        <v>0</v>
      </c>
      <c r="L662" s="84" t="b">
        <v>0</v>
      </c>
    </row>
    <row r="663" spans="1:12" ht="15">
      <c r="A663" s="84" t="s">
        <v>4557</v>
      </c>
      <c r="B663" s="84" t="s">
        <v>746</v>
      </c>
      <c r="C663" s="84">
        <v>2</v>
      </c>
      <c r="D663" s="123">
        <v>0.0010843935173075552</v>
      </c>
      <c r="E663" s="123">
        <v>1.7005354651367537</v>
      </c>
      <c r="F663" s="84" t="s">
        <v>4609</v>
      </c>
      <c r="G663" s="84" t="b">
        <v>0</v>
      </c>
      <c r="H663" s="84" t="b">
        <v>0</v>
      </c>
      <c r="I663" s="84" t="b">
        <v>0</v>
      </c>
      <c r="J663" s="84" t="b">
        <v>0</v>
      </c>
      <c r="K663" s="84" t="b">
        <v>0</v>
      </c>
      <c r="L663" s="84" t="b">
        <v>0</v>
      </c>
    </row>
    <row r="664" spans="1:12" ht="15">
      <c r="A664" s="84" t="s">
        <v>746</v>
      </c>
      <c r="B664" s="84" t="s">
        <v>4272</v>
      </c>
      <c r="C664" s="84">
        <v>2</v>
      </c>
      <c r="D664" s="123">
        <v>0.0010843935173075552</v>
      </c>
      <c r="E664" s="123">
        <v>1.381776702512341</v>
      </c>
      <c r="F664" s="84" t="s">
        <v>4609</v>
      </c>
      <c r="G664" s="84" t="b">
        <v>0</v>
      </c>
      <c r="H664" s="84" t="b">
        <v>0</v>
      </c>
      <c r="I664" s="84" t="b">
        <v>0</v>
      </c>
      <c r="J664" s="84" t="b">
        <v>0</v>
      </c>
      <c r="K664" s="84" t="b">
        <v>0</v>
      </c>
      <c r="L664" s="84" t="b">
        <v>0</v>
      </c>
    </row>
    <row r="665" spans="1:12" ht="15">
      <c r="A665" s="84" t="s">
        <v>4272</v>
      </c>
      <c r="B665" s="84" t="s">
        <v>4558</v>
      </c>
      <c r="C665" s="84">
        <v>2</v>
      </c>
      <c r="D665" s="123">
        <v>0.0010843935173075552</v>
      </c>
      <c r="E665" s="123">
        <v>2.95580797024006</v>
      </c>
      <c r="F665" s="84" t="s">
        <v>4609</v>
      </c>
      <c r="G665" s="84" t="b">
        <v>0</v>
      </c>
      <c r="H665" s="84" t="b">
        <v>0</v>
      </c>
      <c r="I665" s="84" t="b">
        <v>0</v>
      </c>
      <c r="J665" s="84" t="b">
        <v>0</v>
      </c>
      <c r="K665" s="84" t="b">
        <v>0</v>
      </c>
      <c r="L665" s="84" t="b">
        <v>0</v>
      </c>
    </row>
    <row r="666" spans="1:12" ht="15">
      <c r="A666" s="84" t="s">
        <v>4558</v>
      </c>
      <c r="B666" s="84" t="s">
        <v>4559</v>
      </c>
      <c r="C666" s="84">
        <v>2</v>
      </c>
      <c r="D666" s="123">
        <v>0.0010843935173075552</v>
      </c>
      <c r="E666" s="123">
        <v>3.256837965904041</v>
      </c>
      <c r="F666" s="84" t="s">
        <v>4609</v>
      </c>
      <c r="G666" s="84" t="b">
        <v>0</v>
      </c>
      <c r="H666" s="84" t="b">
        <v>0</v>
      </c>
      <c r="I666" s="84" t="b">
        <v>0</v>
      </c>
      <c r="J666" s="84" t="b">
        <v>0</v>
      </c>
      <c r="K666" s="84" t="b">
        <v>0</v>
      </c>
      <c r="L666" s="84" t="b">
        <v>0</v>
      </c>
    </row>
    <row r="667" spans="1:12" ht="15">
      <c r="A667" s="84" t="s">
        <v>4559</v>
      </c>
      <c r="B667" s="84" t="s">
        <v>3476</v>
      </c>
      <c r="C667" s="84">
        <v>2</v>
      </c>
      <c r="D667" s="123">
        <v>0.0010843935173075552</v>
      </c>
      <c r="E667" s="123">
        <v>2.516475276409797</v>
      </c>
      <c r="F667" s="84" t="s">
        <v>4609</v>
      </c>
      <c r="G667" s="84" t="b">
        <v>0</v>
      </c>
      <c r="H667" s="84" t="b">
        <v>0</v>
      </c>
      <c r="I667" s="84" t="b">
        <v>0</v>
      </c>
      <c r="J667" s="84" t="b">
        <v>0</v>
      </c>
      <c r="K667" s="84" t="b">
        <v>0</v>
      </c>
      <c r="L667" s="84" t="b">
        <v>0</v>
      </c>
    </row>
    <row r="668" spans="1:12" ht="15">
      <c r="A668" s="84" t="s">
        <v>3476</v>
      </c>
      <c r="B668" s="84" t="s">
        <v>4208</v>
      </c>
      <c r="C668" s="84">
        <v>2</v>
      </c>
      <c r="D668" s="123">
        <v>0.0010843935173075552</v>
      </c>
      <c r="E668" s="123">
        <v>2.215445280745816</v>
      </c>
      <c r="F668" s="84" t="s">
        <v>4609</v>
      </c>
      <c r="G668" s="84" t="b">
        <v>0</v>
      </c>
      <c r="H668" s="84" t="b">
        <v>0</v>
      </c>
      <c r="I668" s="84" t="b">
        <v>0</v>
      </c>
      <c r="J668" s="84" t="b">
        <v>0</v>
      </c>
      <c r="K668" s="84" t="b">
        <v>0</v>
      </c>
      <c r="L668" s="84" t="b">
        <v>0</v>
      </c>
    </row>
    <row r="669" spans="1:12" ht="15">
      <c r="A669" s="84" t="s">
        <v>4129</v>
      </c>
      <c r="B669" s="84" t="s">
        <v>4169</v>
      </c>
      <c r="C669" s="84">
        <v>2</v>
      </c>
      <c r="D669" s="123">
        <v>0.0010843935173075552</v>
      </c>
      <c r="E669" s="123">
        <v>2.126504197409035</v>
      </c>
      <c r="F669" s="84" t="s">
        <v>4609</v>
      </c>
      <c r="G669" s="84" t="b">
        <v>0</v>
      </c>
      <c r="H669" s="84" t="b">
        <v>0</v>
      </c>
      <c r="I669" s="84" t="b">
        <v>0</v>
      </c>
      <c r="J669" s="84" t="b">
        <v>0</v>
      </c>
      <c r="K669" s="84" t="b">
        <v>0</v>
      </c>
      <c r="L669" s="84" t="b">
        <v>0</v>
      </c>
    </row>
    <row r="670" spans="1:12" ht="15">
      <c r="A670" s="84" t="s">
        <v>4169</v>
      </c>
      <c r="B670" s="84" t="s">
        <v>4562</v>
      </c>
      <c r="C670" s="84">
        <v>2</v>
      </c>
      <c r="D670" s="123">
        <v>0.0010843935173075552</v>
      </c>
      <c r="E670" s="123">
        <v>2.7797167111843786</v>
      </c>
      <c r="F670" s="84" t="s">
        <v>4609</v>
      </c>
      <c r="G670" s="84" t="b">
        <v>0</v>
      </c>
      <c r="H670" s="84" t="b">
        <v>0</v>
      </c>
      <c r="I670" s="84" t="b">
        <v>0</v>
      </c>
      <c r="J670" s="84" t="b">
        <v>0</v>
      </c>
      <c r="K670" s="84" t="b">
        <v>0</v>
      </c>
      <c r="L670" s="84" t="b">
        <v>0</v>
      </c>
    </row>
    <row r="671" spans="1:12" ht="15">
      <c r="A671" s="84" t="s">
        <v>4562</v>
      </c>
      <c r="B671" s="84" t="s">
        <v>4121</v>
      </c>
      <c r="C671" s="84">
        <v>2</v>
      </c>
      <c r="D671" s="123">
        <v>0.0010843935173075552</v>
      </c>
      <c r="E671" s="123">
        <v>2.4786867155203973</v>
      </c>
      <c r="F671" s="84" t="s">
        <v>4609</v>
      </c>
      <c r="G671" s="84" t="b">
        <v>0</v>
      </c>
      <c r="H671" s="84" t="b">
        <v>0</v>
      </c>
      <c r="I671" s="84" t="b">
        <v>0</v>
      </c>
      <c r="J671" s="84" t="b">
        <v>0</v>
      </c>
      <c r="K671" s="84" t="b">
        <v>0</v>
      </c>
      <c r="L671" s="84" t="b">
        <v>0</v>
      </c>
    </row>
    <row r="672" spans="1:12" ht="15">
      <c r="A672" s="84" t="s">
        <v>4121</v>
      </c>
      <c r="B672" s="84" t="s">
        <v>4169</v>
      </c>
      <c r="C672" s="84">
        <v>2</v>
      </c>
      <c r="D672" s="123">
        <v>0.0010843935173075552</v>
      </c>
      <c r="E672" s="123">
        <v>2.039354021690135</v>
      </c>
      <c r="F672" s="84" t="s">
        <v>4609</v>
      </c>
      <c r="G672" s="84" t="b">
        <v>0</v>
      </c>
      <c r="H672" s="84" t="b">
        <v>0</v>
      </c>
      <c r="I672" s="84" t="b">
        <v>0</v>
      </c>
      <c r="J672" s="84" t="b">
        <v>0</v>
      </c>
      <c r="K672" s="84" t="b">
        <v>0</v>
      </c>
      <c r="L672" s="84" t="b">
        <v>0</v>
      </c>
    </row>
    <row r="673" spans="1:12" ht="15">
      <c r="A673" s="84" t="s">
        <v>4169</v>
      </c>
      <c r="B673" s="84" t="s">
        <v>4148</v>
      </c>
      <c r="C673" s="84">
        <v>2</v>
      </c>
      <c r="D673" s="123">
        <v>0.0010843935173075552</v>
      </c>
      <c r="E673" s="123">
        <v>2.235648666834103</v>
      </c>
      <c r="F673" s="84" t="s">
        <v>4609</v>
      </c>
      <c r="G673" s="84" t="b">
        <v>0</v>
      </c>
      <c r="H673" s="84" t="b">
        <v>0</v>
      </c>
      <c r="I673" s="84" t="b">
        <v>0</v>
      </c>
      <c r="J673" s="84" t="b">
        <v>0</v>
      </c>
      <c r="K673" s="84" t="b">
        <v>0</v>
      </c>
      <c r="L673" s="84" t="b">
        <v>0</v>
      </c>
    </row>
    <row r="674" spans="1:12" ht="15">
      <c r="A674" s="84" t="s">
        <v>4148</v>
      </c>
      <c r="B674" s="84" t="s">
        <v>4563</v>
      </c>
      <c r="C674" s="84">
        <v>2</v>
      </c>
      <c r="D674" s="123">
        <v>0.0010843935173075552</v>
      </c>
      <c r="E674" s="123">
        <v>2.7127699215537655</v>
      </c>
      <c r="F674" s="84" t="s">
        <v>4609</v>
      </c>
      <c r="G674" s="84" t="b">
        <v>0</v>
      </c>
      <c r="H674" s="84" t="b">
        <v>0</v>
      </c>
      <c r="I674" s="84" t="b">
        <v>0</v>
      </c>
      <c r="J674" s="84" t="b">
        <v>0</v>
      </c>
      <c r="K674" s="84" t="b">
        <v>0</v>
      </c>
      <c r="L674" s="84" t="b">
        <v>0</v>
      </c>
    </row>
    <row r="675" spans="1:12" ht="15">
      <c r="A675" s="84" t="s">
        <v>4563</v>
      </c>
      <c r="B675" s="84" t="s">
        <v>4564</v>
      </c>
      <c r="C675" s="84">
        <v>2</v>
      </c>
      <c r="D675" s="123">
        <v>0.0010843935173075552</v>
      </c>
      <c r="E675" s="123">
        <v>3.256837965904041</v>
      </c>
      <c r="F675" s="84" t="s">
        <v>4609</v>
      </c>
      <c r="G675" s="84" t="b">
        <v>0</v>
      </c>
      <c r="H675" s="84" t="b">
        <v>0</v>
      </c>
      <c r="I675" s="84" t="b">
        <v>0</v>
      </c>
      <c r="J675" s="84" t="b">
        <v>0</v>
      </c>
      <c r="K675" s="84" t="b">
        <v>0</v>
      </c>
      <c r="L675" s="84" t="b">
        <v>0</v>
      </c>
    </row>
    <row r="676" spans="1:12" ht="15">
      <c r="A676" s="84" t="s">
        <v>4564</v>
      </c>
      <c r="B676" s="84" t="s">
        <v>4129</v>
      </c>
      <c r="C676" s="84">
        <v>2</v>
      </c>
      <c r="D676" s="123">
        <v>0.0010843935173075552</v>
      </c>
      <c r="E676" s="123">
        <v>2.6547779745760787</v>
      </c>
      <c r="F676" s="84" t="s">
        <v>4609</v>
      </c>
      <c r="G676" s="84" t="b">
        <v>0</v>
      </c>
      <c r="H676" s="84" t="b">
        <v>0</v>
      </c>
      <c r="I676" s="84" t="b">
        <v>0</v>
      </c>
      <c r="J676" s="84" t="b">
        <v>0</v>
      </c>
      <c r="K676" s="84" t="b">
        <v>0</v>
      </c>
      <c r="L676" s="84" t="b">
        <v>0</v>
      </c>
    </row>
    <row r="677" spans="1:12" ht="15">
      <c r="A677" s="84" t="s">
        <v>4129</v>
      </c>
      <c r="B677" s="84" t="s">
        <v>4232</v>
      </c>
      <c r="C677" s="84">
        <v>2</v>
      </c>
      <c r="D677" s="123">
        <v>0.0010843935173075552</v>
      </c>
      <c r="E677" s="123">
        <v>2.302595456464716</v>
      </c>
      <c r="F677" s="84" t="s">
        <v>4609</v>
      </c>
      <c r="G677" s="84" t="b">
        <v>0</v>
      </c>
      <c r="H677" s="84" t="b">
        <v>0</v>
      </c>
      <c r="I677" s="84" t="b">
        <v>0</v>
      </c>
      <c r="J677" s="84" t="b">
        <v>0</v>
      </c>
      <c r="K677" s="84" t="b">
        <v>0</v>
      </c>
      <c r="L677" s="84" t="b">
        <v>0</v>
      </c>
    </row>
    <row r="678" spans="1:12" ht="15">
      <c r="A678" s="84" t="s">
        <v>4232</v>
      </c>
      <c r="B678" s="84" t="s">
        <v>4565</v>
      </c>
      <c r="C678" s="84">
        <v>2</v>
      </c>
      <c r="D678" s="123">
        <v>0.0010843935173075552</v>
      </c>
      <c r="E678" s="123">
        <v>2.95580797024006</v>
      </c>
      <c r="F678" s="84" t="s">
        <v>4609</v>
      </c>
      <c r="G678" s="84" t="b">
        <v>0</v>
      </c>
      <c r="H678" s="84" t="b">
        <v>0</v>
      </c>
      <c r="I678" s="84" t="b">
        <v>0</v>
      </c>
      <c r="J678" s="84" t="b">
        <v>0</v>
      </c>
      <c r="K678" s="84" t="b">
        <v>0</v>
      </c>
      <c r="L678" s="84" t="b">
        <v>0</v>
      </c>
    </row>
    <row r="679" spans="1:12" ht="15">
      <c r="A679" s="84" t="s">
        <v>4565</v>
      </c>
      <c r="B679" s="84" t="s">
        <v>4566</v>
      </c>
      <c r="C679" s="84">
        <v>2</v>
      </c>
      <c r="D679" s="123">
        <v>0.0010843935173075552</v>
      </c>
      <c r="E679" s="123">
        <v>3.256837965904041</v>
      </c>
      <c r="F679" s="84" t="s">
        <v>4609</v>
      </c>
      <c r="G679" s="84" t="b">
        <v>0</v>
      </c>
      <c r="H679" s="84" t="b">
        <v>0</v>
      </c>
      <c r="I679" s="84" t="b">
        <v>0</v>
      </c>
      <c r="J679" s="84" t="b">
        <v>0</v>
      </c>
      <c r="K679" s="84" t="b">
        <v>0</v>
      </c>
      <c r="L679" s="84" t="b">
        <v>0</v>
      </c>
    </row>
    <row r="680" spans="1:12" ht="15">
      <c r="A680" s="84" t="s">
        <v>4566</v>
      </c>
      <c r="B680" s="84" t="s">
        <v>4121</v>
      </c>
      <c r="C680" s="84">
        <v>2</v>
      </c>
      <c r="D680" s="123">
        <v>0.0010843935173075552</v>
      </c>
      <c r="E680" s="123">
        <v>2.4786867155203973</v>
      </c>
      <c r="F680" s="84" t="s">
        <v>4609</v>
      </c>
      <c r="G680" s="84" t="b">
        <v>0</v>
      </c>
      <c r="H680" s="84" t="b">
        <v>0</v>
      </c>
      <c r="I680" s="84" t="b">
        <v>0</v>
      </c>
      <c r="J680" s="84" t="b">
        <v>0</v>
      </c>
      <c r="K680" s="84" t="b">
        <v>0</v>
      </c>
      <c r="L680" s="84" t="b">
        <v>0</v>
      </c>
    </row>
    <row r="681" spans="1:12" ht="15">
      <c r="A681" s="84" t="s">
        <v>4567</v>
      </c>
      <c r="B681" s="84" t="s">
        <v>429</v>
      </c>
      <c r="C681" s="84">
        <v>2</v>
      </c>
      <c r="D681" s="123">
        <v>0.0010843935173075552</v>
      </c>
      <c r="E681" s="123">
        <v>2.557867961568022</v>
      </c>
      <c r="F681" s="84" t="s">
        <v>4609</v>
      </c>
      <c r="G681" s="84" t="b">
        <v>0</v>
      </c>
      <c r="H681" s="84" t="b">
        <v>0</v>
      </c>
      <c r="I681" s="84" t="b">
        <v>0</v>
      </c>
      <c r="J681" s="84" t="b">
        <v>0</v>
      </c>
      <c r="K681" s="84" t="b">
        <v>0</v>
      </c>
      <c r="L681" s="84" t="b">
        <v>0</v>
      </c>
    </row>
    <row r="682" spans="1:12" ht="15">
      <c r="A682" s="84" t="s">
        <v>429</v>
      </c>
      <c r="B682" s="84" t="s">
        <v>4125</v>
      </c>
      <c r="C682" s="84">
        <v>2</v>
      </c>
      <c r="D682" s="123">
        <v>0.0010843935173075552</v>
      </c>
      <c r="E682" s="123">
        <v>2.08074670684836</v>
      </c>
      <c r="F682" s="84" t="s">
        <v>4609</v>
      </c>
      <c r="G682" s="84" t="b">
        <v>0</v>
      </c>
      <c r="H682" s="84" t="b">
        <v>0</v>
      </c>
      <c r="I682" s="84" t="b">
        <v>0</v>
      </c>
      <c r="J682" s="84" t="b">
        <v>0</v>
      </c>
      <c r="K682" s="84" t="b">
        <v>0</v>
      </c>
      <c r="L682" s="84" t="b">
        <v>0</v>
      </c>
    </row>
    <row r="683" spans="1:12" ht="15">
      <c r="A683" s="84" t="s">
        <v>4125</v>
      </c>
      <c r="B683" s="84" t="s">
        <v>4568</v>
      </c>
      <c r="C683" s="84">
        <v>2</v>
      </c>
      <c r="D683" s="123">
        <v>0.0010843935173075552</v>
      </c>
      <c r="E683" s="123">
        <v>2.557867961568022</v>
      </c>
      <c r="F683" s="84" t="s">
        <v>4609</v>
      </c>
      <c r="G683" s="84" t="b">
        <v>0</v>
      </c>
      <c r="H683" s="84" t="b">
        <v>0</v>
      </c>
      <c r="I683" s="84" t="b">
        <v>0</v>
      </c>
      <c r="J683" s="84" t="b">
        <v>0</v>
      </c>
      <c r="K683" s="84" t="b">
        <v>0</v>
      </c>
      <c r="L683" s="84" t="b">
        <v>0</v>
      </c>
    </row>
    <row r="684" spans="1:12" ht="15">
      <c r="A684" s="84" t="s">
        <v>4568</v>
      </c>
      <c r="B684" s="84" t="s">
        <v>4242</v>
      </c>
      <c r="C684" s="84">
        <v>2</v>
      </c>
      <c r="D684" s="123">
        <v>0.0010843935173075552</v>
      </c>
      <c r="E684" s="123">
        <v>2.95580797024006</v>
      </c>
      <c r="F684" s="84" t="s">
        <v>4609</v>
      </c>
      <c r="G684" s="84" t="b">
        <v>0</v>
      </c>
      <c r="H684" s="84" t="b">
        <v>0</v>
      </c>
      <c r="I684" s="84" t="b">
        <v>0</v>
      </c>
      <c r="J684" s="84" t="b">
        <v>0</v>
      </c>
      <c r="K684" s="84" t="b">
        <v>0</v>
      </c>
      <c r="L684" s="84" t="b">
        <v>0</v>
      </c>
    </row>
    <row r="685" spans="1:12" ht="15">
      <c r="A685" s="84" t="s">
        <v>4242</v>
      </c>
      <c r="B685" s="84" t="s">
        <v>4355</v>
      </c>
      <c r="C685" s="84">
        <v>2</v>
      </c>
      <c r="D685" s="123">
        <v>0.0010843935173075552</v>
      </c>
      <c r="E685" s="123">
        <v>2.7797167111843786</v>
      </c>
      <c r="F685" s="84" t="s">
        <v>4609</v>
      </c>
      <c r="G685" s="84" t="b">
        <v>0</v>
      </c>
      <c r="H685" s="84" t="b">
        <v>0</v>
      </c>
      <c r="I685" s="84" t="b">
        <v>0</v>
      </c>
      <c r="J685" s="84" t="b">
        <v>0</v>
      </c>
      <c r="K685" s="84" t="b">
        <v>0</v>
      </c>
      <c r="L685" s="84" t="b">
        <v>0</v>
      </c>
    </row>
    <row r="686" spans="1:12" ht="15">
      <c r="A686" s="84" t="s">
        <v>4355</v>
      </c>
      <c r="B686" s="84" t="s">
        <v>4569</v>
      </c>
      <c r="C686" s="84">
        <v>2</v>
      </c>
      <c r="D686" s="123">
        <v>0.0010843935173075552</v>
      </c>
      <c r="E686" s="123">
        <v>3.08074670684836</v>
      </c>
      <c r="F686" s="84" t="s">
        <v>4609</v>
      </c>
      <c r="G686" s="84" t="b">
        <v>0</v>
      </c>
      <c r="H686" s="84" t="b">
        <v>0</v>
      </c>
      <c r="I686" s="84" t="b">
        <v>0</v>
      </c>
      <c r="J686" s="84" t="b">
        <v>0</v>
      </c>
      <c r="K686" s="84" t="b">
        <v>0</v>
      </c>
      <c r="L686" s="84" t="b">
        <v>0</v>
      </c>
    </row>
    <row r="687" spans="1:12" ht="15">
      <c r="A687" s="84" t="s">
        <v>4569</v>
      </c>
      <c r="B687" s="84" t="s">
        <v>4570</v>
      </c>
      <c r="C687" s="84">
        <v>2</v>
      </c>
      <c r="D687" s="123">
        <v>0.0010843935173075552</v>
      </c>
      <c r="E687" s="123">
        <v>3.256837965904041</v>
      </c>
      <c r="F687" s="84" t="s">
        <v>4609</v>
      </c>
      <c r="G687" s="84" t="b">
        <v>0</v>
      </c>
      <c r="H687" s="84" t="b">
        <v>0</v>
      </c>
      <c r="I687" s="84" t="b">
        <v>0</v>
      </c>
      <c r="J687" s="84" t="b">
        <v>0</v>
      </c>
      <c r="K687" s="84" t="b">
        <v>0</v>
      </c>
      <c r="L687" s="84" t="b">
        <v>0</v>
      </c>
    </row>
    <row r="688" spans="1:12" ht="15">
      <c r="A688" s="84" t="s">
        <v>4570</v>
      </c>
      <c r="B688" s="84" t="s">
        <v>4187</v>
      </c>
      <c r="C688" s="84">
        <v>2</v>
      </c>
      <c r="D688" s="123">
        <v>0.0010843935173075552</v>
      </c>
      <c r="E688" s="123">
        <v>2.8588979572320032</v>
      </c>
      <c r="F688" s="84" t="s">
        <v>4609</v>
      </c>
      <c r="G688" s="84" t="b">
        <v>0</v>
      </c>
      <c r="H688" s="84" t="b">
        <v>0</v>
      </c>
      <c r="I688" s="84" t="b">
        <v>0</v>
      </c>
      <c r="J688" s="84" t="b">
        <v>1</v>
      </c>
      <c r="K688" s="84" t="b">
        <v>0</v>
      </c>
      <c r="L688" s="84" t="b">
        <v>0</v>
      </c>
    </row>
    <row r="689" spans="1:12" ht="15">
      <c r="A689" s="84" t="s">
        <v>4187</v>
      </c>
      <c r="B689" s="84" t="s">
        <v>3526</v>
      </c>
      <c r="C689" s="84">
        <v>2</v>
      </c>
      <c r="D689" s="123">
        <v>0.0010843935173075552</v>
      </c>
      <c r="E689" s="123">
        <v>1.5917262288289895</v>
      </c>
      <c r="F689" s="84" t="s">
        <v>4609</v>
      </c>
      <c r="G689" s="84" t="b">
        <v>1</v>
      </c>
      <c r="H689" s="84" t="b">
        <v>0</v>
      </c>
      <c r="I689" s="84" t="b">
        <v>0</v>
      </c>
      <c r="J689" s="84" t="b">
        <v>0</v>
      </c>
      <c r="K689" s="84" t="b">
        <v>0</v>
      </c>
      <c r="L689" s="84" t="b">
        <v>0</v>
      </c>
    </row>
    <row r="690" spans="1:12" ht="15">
      <c r="A690" s="84" t="s">
        <v>3526</v>
      </c>
      <c r="B690" s="84" t="s">
        <v>4571</v>
      </c>
      <c r="C690" s="84">
        <v>2</v>
      </c>
      <c r="D690" s="123">
        <v>0.0010843935173075552</v>
      </c>
      <c r="E690" s="123">
        <v>1.978084364951212</v>
      </c>
      <c r="F690" s="84" t="s">
        <v>4609</v>
      </c>
      <c r="G690" s="84" t="b">
        <v>0</v>
      </c>
      <c r="H690" s="84" t="b">
        <v>0</v>
      </c>
      <c r="I690" s="84" t="b">
        <v>0</v>
      </c>
      <c r="J690" s="84" t="b">
        <v>0</v>
      </c>
      <c r="K690" s="84" t="b">
        <v>0</v>
      </c>
      <c r="L690" s="84" t="b">
        <v>0</v>
      </c>
    </row>
    <row r="691" spans="1:12" ht="15">
      <c r="A691" s="84" t="s">
        <v>4571</v>
      </c>
      <c r="B691" s="84" t="s">
        <v>4572</v>
      </c>
      <c r="C691" s="84">
        <v>2</v>
      </c>
      <c r="D691" s="123">
        <v>0.0010843935173075552</v>
      </c>
      <c r="E691" s="123">
        <v>3.256837965904041</v>
      </c>
      <c r="F691" s="84" t="s">
        <v>4609</v>
      </c>
      <c r="G691" s="84" t="b">
        <v>0</v>
      </c>
      <c r="H691" s="84" t="b">
        <v>0</v>
      </c>
      <c r="I691" s="84" t="b">
        <v>0</v>
      </c>
      <c r="J691" s="84" t="b">
        <v>0</v>
      </c>
      <c r="K691" s="84" t="b">
        <v>0</v>
      </c>
      <c r="L691" s="84" t="b">
        <v>0</v>
      </c>
    </row>
    <row r="692" spans="1:12" ht="15">
      <c r="A692" s="84" t="s">
        <v>4572</v>
      </c>
      <c r="B692" s="84" t="s">
        <v>4573</v>
      </c>
      <c r="C692" s="84">
        <v>2</v>
      </c>
      <c r="D692" s="123">
        <v>0.0010843935173075552</v>
      </c>
      <c r="E692" s="123">
        <v>3.256837965904041</v>
      </c>
      <c r="F692" s="84" t="s">
        <v>4609</v>
      </c>
      <c r="G692" s="84" t="b">
        <v>0</v>
      </c>
      <c r="H692" s="84" t="b">
        <v>0</v>
      </c>
      <c r="I692" s="84" t="b">
        <v>0</v>
      </c>
      <c r="J692" s="84" t="b">
        <v>1</v>
      </c>
      <c r="K692" s="84" t="b">
        <v>0</v>
      </c>
      <c r="L692" s="84" t="b">
        <v>0</v>
      </c>
    </row>
    <row r="693" spans="1:12" ht="15">
      <c r="A693" s="84" t="s">
        <v>4573</v>
      </c>
      <c r="B693" s="84" t="s">
        <v>4574</v>
      </c>
      <c r="C693" s="84">
        <v>2</v>
      </c>
      <c r="D693" s="123">
        <v>0.0010843935173075552</v>
      </c>
      <c r="E693" s="123">
        <v>3.256837965904041</v>
      </c>
      <c r="F693" s="84" t="s">
        <v>4609</v>
      </c>
      <c r="G693" s="84" t="b">
        <v>1</v>
      </c>
      <c r="H693" s="84" t="b">
        <v>0</v>
      </c>
      <c r="I693" s="84" t="b">
        <v>0</v>
      </c>
      <c r="J693" s="84" t="b">
        <v>0</v>
      </c>
      <c r="K693" s="84" t="b">
        <v>0</v>
      </c>
      <c r="L693" s="84" t="b">
        <v>0</v>
      </c>
    </row>
    <row r="694" spans="1:12" ht="15">
      <c r="A694" s="84" t="s">
        <v>4575</v>
      </c>
      <c r="B694" s="84" t="s">
        <v>4576</v>
      </c>
      <c r="C694" s="84">
        <v>2</v>
      </c>
      <c r="D694" s="123">
        <v>0.0010843935173075552</v>
      </c>
      <c r="E694" s="123">
        <v>3.256837965904041</v>
      </c>
      <c r="F694" s="84" t="s">
        <v>4609</v>
      </c>
      <c r="G694" s="84" t="b">
        <v>0</v>
      </c>
      <c r="H694" s="84" t="b">
        <v>0</v>
      </c>
      <c r="I694" s="84" t="b">
        <v>0</v>
      </c>
      <c r="J694" s="84" t="b">
        <v>0</v>
      </c>
      <c r="K694" s="84" t="b">
        <v>0</v>
      </c>
      <c r="L694" s="84" t="b">
        <v>0</v>
      </c>
    </row>
    <row r="695" spans="1:12" ht="15">
      <c r="A695" s="84" t="s">
        <v>4576</v>
      </c>
      <c r="B695" s="84" t="s">
        <v>4577</v>
      </c>
      <c r="C695" s="84">
        <v>2</v>
      </c>
      <c r="D695" s="123">
        <v>0.0010843935173075552</v>
      </c>
      <c r="E695" s="123">
        <v>3.256837965904041</v>
      </c>
      <c r="F695" s="84" t="s">
        <v>4609</v>
      </c>
      <c r="G695" s="84" t="b">
        <v>0</v>
      </c>
      <c r="H695" s="84" t="b">
        <v>0</v>
      </c>
      <c r="I695" s="84" t="b">
        <v>0</v>
      </c>
      <c r="J695" s="84" t="b">
        <v>0</v>
      </c>
      <c r="K695" s="84" t="b">
        <v>0</v>
      </c>
      <c r="L695" s="84" t="b">
        <v>0</v>
      </c>
    </row>
    <row r="696" spans="1:12" ht="15">
      <c r="A696" s="84" t="s">
        <v>4577</v>
      </c>
      <c r="B696" s="84" t="s">
        <v>4200</v>
      </c>
      <c r="C696" s="84">
        <v>2</v>
      </c>
      <c r="D696" s="123">
        <v>0.0010843935173075552</v>
      </c>
      <c r="E696" s="123">
        <v>2.95580797024006</v>
      </c>
      <c r="F696" s="84" t="s">
        <v>4609</v>
      </c>
      <c r="G696" s="84" t="b">
        <v>0</v>
      </c>
      <c r="H696" s="84" t="b">
        <v>0</v>
      </c>
      <c r="I696" s="84" t="b">
        <v>0</v>
      </c>
      <c r="J696" s="84" t="b">
        <v>0</v>
      </c>
      <c r="K696" s="84" t="b">
        <v>0</v>
      </c>
      <c r="L696" s="84" t="b">
        <v>0</v>
      </c>
    </row>
    <row r="697" spans="1:12" ht="15">
      <c r="A697" s="84" t="s">
        <v>4200</v>
      </c>
      <c r="B697" s="84" t="s">
        <v>4578</v>
      </c>
      <c r="C697" s="84">
        <v>2</v>
      </c>
      <c r="D697" s="123">
        <v>0.0010843935173075552</v>
      </c>
      <c r="E697" s="123">
        <v>2.8588979572320032</v>
      </c>
      <c r="F697" s="84" t="s">
        <v>4609</v>
      </c>
      <c r="G697" s="84" t="b">
        <v>0</v>
      </c>
      <c r="H697" s="84" t="b">
        <v>0</v>
      </c>
      <c r="I697" s="84" t="b">
        <v>0</v>
      </c>
      <c r="J697" s="84" t="b">
        <v>0</v>
      </c>
      <c r="K697" s="84" t="b">
        <v>0</v>
      </c>
      <c r="L697" s="84" t="b">
        <v>0</v>
      </c>
    </row>
    <row r="698" spans="1:12" ht="15">
      <c r="A698" s="84" t="s">
        <v>4578</v>
      </c>
      <c r="B698" s="84" t="s">
        <v>4579</v>
      </c>
      <c r="C698" s="84">
        <v>2</v>
      </c>
      <c r="D698" s="123">
        <v>0.0010843935173075552</v>
      </c>
      <c r="E698" s="123">
        <v>3.256837965904041</v>
      </c>
      <c r="F698" s="84" t="s">
        <v>4609</v>
      </c>
      <c r="G698" s="84" t="b">
        <v>0</v>
      </c>
      <c r="H698" s="84" t="b">
        <v>0</v>
      </c>
      <c r="I698" s="84" t="b">
        <v>0</v>
      </c>
      <c r="J698" s="84" t="b">
        <v>0</v>
      </c>
      <c r="K698" s="84" t="b">
        <v>0</v>
      </c>
      <c r="L698" s="84" t="b">
        <v>0</v>
      </c>
    </row>
    <row r="699" spans="1:12" ht="15">
      <c r="A699" s="84" t="s">
        <v>4579</v>
      </c>
      <c r="B699" s="84" t="s">
        <v>4580</v>
      </c>
      <c r="C699" s="84">
        <v>2</v>
      </c>
      <c r="D699" s="123">
        <v>0.0010843935173075552</v>
      </c>
      <c r="E699" s="123">
        <v>3.256837965904041</v>
      </c>
      <c r="F699" s="84" t="s">
        <v>4609</v>
      </c>
      <c r="G699" s="84" t="b">
        <v>0</v>
      </c>
      <c r="H699" s="84" t="b">
        <v>0</v>
      </c>
      <c r="I699" s="84" t="b">
        <v>0</v>
      </c>
      <c r="J699" s="84" t="b">
        <v>0</v>
      </c>
      <c r="K699" s="84" t="b">
        <v>0</v>
      </c>
      <c r="L699" s="84" t="b">
        <v>0</v>
      </c>
    </row>
    <row r="700" spans="1:12" ht="15">
      <c r="A700" s="84" t="s">
        <v>4580</v>
      </c>
      <c r="B700" s="84" t="s">
        <v>738</v>
      </c>
      <c r="C700" s="84">
        <v>2</v>
      </c>
      <c r="D700" s="123">
        <v>0.0010843935173075552</v>
      </c>
      <c r="E700" s="123">
        <v>1.3675362633977308</v>
      </c>
      <c r="F700" s="84" t="s">
        <v>4609</v>
      </c>
      <c r="G700" s="84" t="b">
        <v>0</v>
      </c>
      <c r="H700" s="84" t="b">
        <v>0</v>
      </c>
      <c r="I700" s="84" t="b">
        <v>0</v>
      </c>
      <c r="J700" s="84" t="b">
        <v>0</v>
      </c>
      <c r="K700" s="84" t="b">
        <v>0</v>
      </c>
      <c r="L700" s="84" t="b">
        <v>0</v>
      </c>
    </row>
    <row r="701" spans="1:12" ht="15">
      <c r="A701" s="84" t="s">
        <v>4581</v>
      </c>
      <c r="B701" s="84" t="s">
        <v>4582</v>
      </c>
      <c r="C701" s="84">
        <v>2</v>
      </c>
      <c r="D701" s="123">
        <v>0.0010843935173075552</v>
      </c>
      <c r="E701" s="123">
        <v>3.256837965904041</v>
      </c>
      <c r="F701" s="84" t="s">
        <v>4609</v>
      </c>
      <c r="G701" s="84" t="b">
        <v>0</v>
      </c>
      <c r="H701" s="84" t="b">
        <v>0</v>
      </c>
      <c r="I701" s="84" t="b">
        <v>0</v>
      </c>
      <c r="J701" s="84" t="b">
        <v>0</v>
      </c>
      <c r="K701" s="84" t="b">
        <v>0</v>
      </c>
      <c r="L701" s="84" t="b">
        <v>0</v>
      </c>
    </row>
    <row r="702" spans="1:12" ht="15">
      <c r="A702" s="84" t="s">
        <v>4158</v>
      </c>
      <c r="B702" s="84" t="s">
        <v>4588</v>
      </c>
      <c r="C702" s="84">
        <v>2</v>
      </c>
      <c r="D702" s="123">
        <v>0.0010843935173075552</v>
      </c>
      <c r="E702" s="123">
        <v>2.7797167111843786</v>
      </c>
      <c r="F702" s="84" t="s">
        <v>4609</v>
      </c>
      <c r="G702" s="84" t="b">
        <v>1</v>
      </c>
      <c r="H702" s="84" t="b">
        <v>0</v>
      </c>
      <c r="I702" s="84" t="b">
        <v>0</v>
      </c>
      <c r="J702" s="84" t="b">
        <v>0</v>
      </c>
      <c r="K702" s="84" t="b">
        <v>0</v>
      </c>
      <c r="L702" s="84" t="b">
        <v>0</v>
      </c>
    </row>
    <row r="703" spans="1:12" ht="15">
      <c r="A703" s="84" t="s">
        <v>4588</v>
      </c>
      <c r="B703" s="84" t="s">
        <v>2229</v>
      </c>
      <c r="C703" s="84">
        <v>2</v>
      </c>
      <c r="D703" s="123">
        <v>0.0010843935173075552</v>
      </c>
      <c r="E703" s="123">
        <v>2.6547779745760787</v>
      </c>
      <c r="F703" s="84" t="s">
        <v>4609</v>
      </c>
      <c r="G703" s="84" t="b">
        <v>0</v>
      </c>
      <c r="H703" s="84" t="b">
        <v>0</v>
      </c>
      <c r="I703" s="84" t="b">
        <v>0</v>
      </c>
      <c r="J703" s="84" t="b">
        <v>0</v>
      </c>
      <c r="K703" s="84" t="b">
        <v>0</v>
      </c>
      <c r="L703" s="84" t="b">
        <v>0</v>
      </c>
    </row>
    <row r="704" spans="1:12" ht="15">
      <c r="A704" s="84" t="s">
        <v>2229</v>
      </c>
      <c r="B704" s="84" t="s">
        <v>4323</v>
      </c>
      <c r="C704" s="84">
        <v>2</v>
      </c>
      <c r="D704" s="123">
        <v>0.0010843935173075552</v>
      </c>
      <c r="E704" s="123">
        <v>2.6547779745760787</v>
      </c>
      <c r="F704" s="84" t="s">
        <v>4609</v>
      </c>
      <c r="G704" s="84" t="b">
        <v>0</v>
      </c>
      <c r="H704" s="84" t="b">
        <v>0</v>
      </c>
      <c r="I704" s="84" t="b">
        <v>0</v>
      </c>
      <c r="J704" s="84" t="b">
        <v>0</v>
      </c>
      <c r="K704" s="84" t="b">
        <v>0</v>
      </c>
      <c r="L704" s="84" t="b">
        <v>0</v>
      </c>
    </row>
    <row r="705" spans="1:12" ht="15">
      <c r="A705" s="84" t="s">
        <v>4323</v>
      </c>
      <c r="B705" s="84" t="s">
        <v>4589</v>
      </c>
      <c r="C705" s="84">
        <v>2</v>
      </c>
      <c r="D705" s="123">
        <v>0.0010843935173075552</v>
      </c>
      <c r="E705" s="123">
        <v>3.08074670684836</v>
      </c>
      <c r="F705" s="84" t="s">
        <v>4609</v>
      </c>
      <c r="G705" s="84" t="b">
        <v>0</v>
      </c>
      <c r="H705" s="84" t="b">
        <v>0</v>
      </c>
      <c r="I705" s="84" t="b">
        <v>0</v>
      </c>
      <c r="J705" s="84" t="b">
        <v>0</v>
      </c>
      <c r="K705" s="84" t="b">
        <v>0</v>
      </c>
      <c r="L705" s="84" t="b">
        <v>0</v>
      </c>
    </row>
    <row r="706" spans="1:12" ht="15">
      <c r="A706" s="84" t="s">
        <v>4589</v>
      </c>
      <c r="B706" s="84" t="s">
        <v>4590</v>
      </c>
      <c r="C706" s="84">
        <v>2</v>
      </c>
      <c r="D706" s="123">
        <v>0.0010843935173075552</v>
      </c>
      <c r="E706" s="123">
        <v>3.256837965904041</v>
      </c>
      <c r="F706" s="84" t="s">
        <v>4609</v>
      </c>
      <c r="G706" s="84" t="b">
        <v>0</v>
      </c>
      <c r="H706" s="84" t="b">
        <v>0</v>
      </c>
      <c r="I706" s="84" t="b">
        <v>0</v>
      </c>
      <c r="J706" s="84" t="b">
        <v>0</v>
      </c>
      <c r="K706" s="84" t="b">
        <v>0</v>
      </c>
      <c r="L706" s="84" t="b">
        <v>0</v>
      </c>
    </row>
    <row r="707" spans="1:12" ht="15">
      <c r="A707" s="84" t="s">
        <v>4590</v>
      </c>
      <c r="B707" s="84" t="s">
        <v>784</v>
      </c>
      <c r="C707" s="84">
        <v>2</v>
      </c>
      <c r="D707" s="123">
        <v>0.0010843935173075552</v>
      </c>
      <c r="E707" s="123">
        <v>3.08074670684836</v>
      </c>
      <c r="F707" s="84" t="s">
        <v>4609</v>
      </c>
      <c r="G707" s="84" t="b">
        <v>0</v>
      </c>
      <c r="H707" s="84" t="b">
        <v>0</v>
      </c>
      <c r="I707" s="84" t="b">
        <v>0</v>
      </c>
      <c r="J707" s="84" t="b">
        <v>0</v>
      </c>
      <c r="K707" s="84" t="b">
        <v>0</v>
      </c>
      <c r="L707" s="84" t="b">
        <v>0</v>
      </c>
    </row>
    <row r="708" spans="1:12" ht="15">
      <c r="A708" s="84" t="s">
        <v>784</v>
      </c>
      <c r="B708" s="84" t="s">
        <v>4174</v>
      </c>
      <c r="C708" s="84">
        <v>2</v>
      </c>
      <c r="D708" s="123">
        <v>0.0010843935173075552</v>
      </c>
      <c r="E708" s="123">
        <v>2.7797167111843786</v>
      </c>
      <c r="F708" s="84" t="s">
        <v>4609</v>
      </c>
      <c r="G708" s="84" t="b">
        <v>0</v>
      </c>
      <c r="H708" s="84" t="b">
        <v>0</v>
      </c>
      <c r="I708" s="84" t="b">
        <v>0</v>
      </c>
      <c r="J708" s="84" t="b">
        <v>0</v>
      </c>
      <c r="K708" s="84" t="b">
        <v>0</v>
      </c>
      <c r="L708" s="84" t="b">
        <v>0</v>
      </c>
    </row>
    <row r="709" spans="1:12" ht="15">
      <c r="A709" s="84" t="s">
        <v>4174</v>
      </c>
      <c r="B709" s="84" t="s">
        <v>4591</v>
      </c>
      <c r="C709" s="84">
        <v>2</v>
      </c>
      <c r="D709" s="123">
        <v>0.0010843935173075552</v>
      </c>
      <c r="E709" s="123">
        <v>2.8588979572320032</v>
      </c>
      <c r="F709" s="84" t="s">
        <v>4609</v>
      </c>
      <c r="G709" s="84" t="b">
        <v>0</v>
      </c>
      <c r="H709" s="84" t="b">
        <v>0</v>
      </c>
      <c r="I709" s="84" t="b">
        <v>0</v>
      </c>
      <c r="J709" s="84" t="b">
        <v>0</v>
      </c>
      <c r="K709" s="84" t="b">
        <v>0</v>
      </c>
      <c r="L709" s="84" t="b">
        <v>0</v>
      </c>
    </row>
    <row r="710" spans="1:12" ht="15">
      <c r="A710" s="84" t="s">
        <v>4591</v>
      </c>
      <c r="B710" s="84" t="s">
        <v>4592</v>
      </c>
      <c r="C710" s="84">
        <v>2</v>
      </c>
      <c r="D710" s="123">
        <v>0.0010843935173075552</v>
      </c>
      <c r="E710" s="123">
        <v>3.256837965904041</v>
      </c>
      <c r="F710" s="84" t="s">
        <v>4609</v>
      </c>
      <c r="G710" s="84" t="b">
        <v>0</v>
      </c>
      <c r="H710" s="84" t="b">
        <v>0</v>
      </c>
      <c r="I710" s="84" t="b">
        <v>0</v>
      </c>
      <c r="J710" s="84" t="b">
        <v>0</v>
      </c>
      <c r="K710" s="84" t="b">
        <v>0</v>
      </c>
      <c r="L710" s="84" t="b">
        <v>0</v>
      </c>
    </row>
    <row r="711" spans="1:12" ht="15">
      <c r="A711" s="84" t="s">
        <v>738</v>
      </c>
      <c r="B711" s="84" t="s">
        <v>233</v>
      </c>
      <c r="C711" s="84">
        <v>2</v>
      </c>
      <c r="D711" s="123">
        <v>0.0010843935173075552</v>
      </c>
      <c r="E711" s="123">
        <v>1.1146049741093271</v>
      </c>
      <c r="F711" s="84" t="s">
        <v>4609</v>
      </c>
      <c r="G711" s="84" t="b">
        <v>0</v>
      </c>
      <c r="H711" s="84" t="b">
        <v>0</v>
      </c>
      <c r="I711" s="84" t="b">
        <v>0</v>
      </c>
      <c r="J711" s="84" t="b">
        <v>0</v>
      </c>
      <c r="K711" s="84" t="b">
        <v>0</v>
      </c>
      <c r="L711" s="84" t="b">
        <v>0</v>
      </c>
    </row>
    <row r="712" spans="1:12" ht="15">
      <c r="A712" s="84" t="s">
        <v>233</v>
      </c>
      <c r="B712" s="84" t="s">
        <v>428</v>
      </c>
      <c r="C712" s="84">
        <v>2</v>
      </c>
      <c r="D712" s="123">
        <v>0.0010843935173075552</v>
      </c>
      <c r="E712" s="123">
        <v>2.8588979572320032</v>
      </c>
      <c r="F712" s="84" t="s">
        <v>4609</v>
      </c>
      <c r="G712" s="84" t="b">
        <v>0</v>
      </c>
      <c r="H712" s="84" t="b">
        <v>0</v>
      </c>
      <c r="I712" s="84" t="b">
        <v>0</v>
      </c>
      <c r="J712" s="84" t="b">
        <v>0</v>
      </c>
      <c r="K712" s="84" t="b">
        <v>0</v>
      </c>
      <c r="L712" s="84" t="b">
        <v>0</v>
      </c>
    </row>
    <row r="713" spans="1:12" ht="15">
      <c r="A713" s="84" t="s">
        <v>428</v>
      </c>
      <c r="B713" s="84" t="s">
        <v>427</v>
      </c>
      <c r="C713" s="84">
        <v>2</v>
      </c>
      <c r="D713" s="123">
        <v>0.0010843935173075552</v>
      </c>
      <c r="E713" s="123">
        <v>3.256837965904041</v>
      </c>
      <c r="F713" s="84" t="s">
        <v>4609</v>
      </c>
      <c r="G713" s="84" t="b">
        <v>0</v>
      </c>
      <c r="H713" s="84" t="b">
        <v>0</v>
      </c>
      <c r="I713" s="84" t="b">
        <v>0</v>
      </c>
      <c r="J713" s="84" t="b">
        <v>0</v>
      </c>
      <c r="K713" s="84" t="b">
        <v>0</v>
      </c>
      <c r="L713" s="84" t="b">
        <v>0</v>
      </c>
    </row>
    <row r="714" spans="1:12" ht="15">
      <c r="A714" s="84" t="s">
        <v>427</v>
      </c>
      <c r="B714" s="84" t="s">
        <v>3497</v>
      </c>
      <c r="C714" s="84">
        <v>2</v>
      </c>
      <c r="D714" s="123">
        <v>0.0010843935173075552</v>
      </c>
      <c r="E714" s="123">
        <v>3.256837965904041</v>
      </c>
      <c r="F714" s="84" t="s">
        <v>4609</v>
      </c>
      <c r="G714" s="84" t="b">
        <v>0</v>
      </c>
      <c r="H714" s="84" t="b">
        <v>0</v>
      </c>
      <c r="I714" s="84" t="b">
        <v>0</v>
      </c>
      <c r="J714" s="84" t="b">
        <v>0</v>
      </c>
      <c r="K714" s="84" t="b">
        <v>0</v>
      </c>
      <c r="L714" s="84" t="b">
        <v>0</v>
      </c>
    </row>
    <row r="715" spans="1:12" ht="15">
      <c r="A715" s="84" t="s">
        <v>3497</v>
      </c>
      <c r="B715" s="84" t="s">
        <v>426</v>
      </c>
      <c r="C715" s="84">
        <v>2</v>
      </c>
      <c r="D715" s="123">
        <v>0.0010843935173075552</v>
      </c>
      <c r="E715" s="123">
        <v>3.256837965904041</v>
      </c>
      <c r="F715" s="84" t="s">
        <v>4609</v>
      </c>
      <c r="G715" s="84" t="b">
        <v>0</v>
      </c>
      <c r="H715" s="84" t="b">
        <v>0</v>
      </c>
      <c r="I715" s="84" t="b">
        <v>0</v>
      </c>
      <c r="J715" s="84" t="b">
        <v>0</v>
      </c>
      <c r="K715" s="84" t="b">
        <v>0</v>
      </c>
      <c r="L715" s="84" t="b">
        <v>0</v>
      </c>
    </row>
    <row r="716" spans="1:12" ht="15">
      <c r="A716" s="84" t="s">
        <v>426</v>
      </c>
      <c r="B716" s="84" t="s">
        <v>4593</v>
      </c>
      <c r="C716" s="84">
        <v>2</v>
      </c>
      <c r="D716" s="123">
        <v>0.0010843935173075552</v>
      </c>
      <c r="E716" s="123">
        <v>3.256837965904041</v>
      </c>
      <c r="F716" s="84" t="s">
        <v>4609</v>
      </c>
      <c r="G716" s="84" t="b">
        <v>0</v>
      </c>
      <c r="H716" s="84" t="b">
        <v>0</v>
      </c>
      <c r="I716" s="84" t="b">
        <v>0</v>
      </c>
      <c r="J716" s="84" t="b">
        <v>0</v>
      </c>
      <c r="K716" s="84" t="b">
        <v>0</v>
      </c>
      <c r="L716" s="84" t="b">
        <v>0</v>
      </c>
    </row>
    <row r="717" spans="1:12" ht="15">
      <c r="A717" s="84" t="s">
        <v>4593</v>
      </c>
      <c r="B717" s="84" t="s">
        <v>4594</v>
      </c>
      <c r="C717" s="84">
        <v>2</v>
      </c>
      <c r="D717" s="123">
        <v>0.0010843935173075552</v>
      </c>
      <c r="E717" s="123">
        <v>3.256837965904041</v>
      </c>
      <c r="F717" s="84" t="s">
        <v>4609</v>
      </c>
      <c r="G717" s="84" t="b">
        <v>0</v>
      </c>
      <c r="H717" s="84" t="b">
        <v>0</v>
      </c>
      <c r="I717" s="84" t="b">
        <v>0</v>
      </c>
      <c r="J717" s="84" t="b">
        <v>0</v>
      </c>
      <c r="K717" s="84" t="b">
        <v>0</v>
      </c>
      <c r="L717" s="84" t="b">
        <v>0</v>
      </c>
    </row>
    <row r="718" spans="1:12" ht="15">
      <c r="A718" s="84" t="s">
        <v>4595</v>
      </c>
      <c r="B718" s="84" t="s">
        <v>3458</v>
      </c>
      <c r="C718" s="84">
        <v>2</v>
      </c>
      <c r="D718" s="123">
        <v>0.0010843935173075552</v>
      </c>
      <c r="E718" s="123">
        <v>2.3537479789120974</v>
      </c>
      <c r="F718" s="84" t="s">
        <v>4609</v>
      </c>
      <c r="G718" s="84" t="b">
        <v>0</v>
      </c>
      <c r="H718" s="84" t="b">
        <v>0</v>
      </c>
      <c r="I718" s="84" t="b">
        <v>0</v>
      </c>
      <c r="J718" s="84" t="b">
        <v>0</v>
      </c>
      <c r="K718" s="84" t="b">
        <v>0</v>
      </c>
      <c r="L718" s="84" t="b">
        <v>0</v>
      </c>
    </row>
    <row r="719" spans="1:12" ht="15">
      <c r="A719" s="84" t="s">
        <v>3458</v>
      </c>
      <c r="B719" s="84" t="s">
        <v>4234</v>
      </c>
      <c r="C719" s="84">
        <v>2</v>
      </c>
      <c r="D719" s="123">
        <v>0.0010843935173075552</v>
      </c>
      <c r="E719" s="123">
        <v>2.026389044525767</v>
      </c>
      <c r="F719" s="84" t="s">
        <v>4609</v>
      </c>
      <c r="G719" s="84" t="b">
        <v>0</v>
      </c>
      <c r="H719" s="84" t="b">
        <v>0</v>
      </c>
      <c r="I719" s="84" t="b">
        <v>0</v>
      </c>
      <c r="J719" s="84" t="b">
        <v>0</v>
      </c>
      <c r="K719" s="84" t="b">
        <v>0</v>
      </c>
      <c r="L719" s="84" t="b">
        <v>0</v>
      </c>
    </row>
    <row r="720" spans="1:12" ht="15">
      <c r="A720" s="84" t="s">
        <v>4234</v>
      </c>
      <c r="B720" s="84" t="s">
        <v>4596</v>
      </c>
      <c r="C720" s="84">
        <v>2</v>
      </c>
      <c r="D720" s="123">
        <v>0.0010843935173075552</v>
      </c>
      <c r="E720" s="123">
        <v>2.95580797024006</v>
      </c>
      <c r="F720" s="84" t="s">
        <v>4609</v>
      </c>
      <c r="G720" s="84" t="b">
        <v>0</v>
      </c>
      <c r="H720" s="84" t="b">
        <v>0</v>
      </c>
      <c r="I720" s="84" t="b">
        <v>0</v>
      </c>
      <c r="J720" s="84" t="b">
        <v>0</v>
      </c>
      <c r="K720" s="84" t="b">
        <v>0</v>
      </c>
      <c r="L720" s="84" t="b">
        <v>0</v>
      </c>
    </row>
    <row r="721" spans="1:12" ht="15">
      <c r="A721" s="84" t="s">
        <v>4596</v>
      </c>
      <c r="B721" s="84" t="s">
        <v>4597</v>
      </c>
      <c r="C721" s="84">
        <v>2</v>
      </c>
      <c r="D721" s="123">
        <v>0.0010843935173075552</v>
      </c>
      <c r="E721" s="123">
        <v>3.256837965904041</v>
      </c>
      <c r="F721" s="84" t="s">
        <v>4609</v>
      </c>
      <c r="G721" s="84" t="b">
        <v>0</v>
      </c>
      <c r="H721" s="84" t="b">
        <v>0</v>
      </c>
      <c r="I721" s="84" t="b">
        <v>0</v>
      </c>
      <c r="J721" s="84" t="b">
        <v>1</v>
      </c>
      <c r="K721" s="84" t="b">
        <v>0</v>
      </c>
      <c r="L721" s="84" t="b">
        <v>0</v>
      </c>
    </row>
    <row r="722" spans="1:12" ht="15">
      <c r="A722" s="84" t="s">
        <v>4597</v>
      </c>
      <c r="B722" s="84" t="s">
        <v>4598</v>
      </c>
      <c r="C722" s="84">
        <v>2</v>
      </c>
      <c r="D722" s="123">
        <v>0.0010843935173075552</v>
      </c>
      <c r="E722" s="123">
        <v>3.256837965904041</v>
      </c>
      <c r="F722" s="84" t="s">
        <v>4609</v>
      </c>
      <c r="G722" s="84" t="b">
        <v>1</v>
      </c>
      <c r="H722" s="84" t="b">
        <v>0</v>
      </c>
      <c r="I722" s="84" t="b">
        <v>0</v>
      </c>
      <c r="J722" s="84" t="b">
        <v>0</v>
      </c>
      <c r="K722" s="84" t="b">
        <v>0</v>
      </c>
      <c r="L722" s="84" t="b">
        <v>0</v>
      </c>
    </row>
    <row r="723" spans="1:12" ht="15">
      <c r="A723" s="84" t="s">
        <v>4598</v>
      </c>
      <c r="B723" s="84" t="s">
        <v>4599</v>
      </c>
      <c r="C723" s="84">
        <v>2</v>
      </c>
      <c r="D723" s="123">
        <v>0.0010843935173075552</v>
      </c>
      <c r="E723" s="123">
        <v>3.256837965904041</v>
      </c>
      <c r="F723" s="84" t="s">
        <v>4609</v>
      </c>
      <c r="G723" s="84" t="b">
        <v>0</v>
      </c>
      <c r="H723" s="84" t="b">
        <v>0</v>
      </c>
      <c r="I723" s="84" t="b">
        <v>0</v>
      </c>
      <c r="J723" s="84" t="b">
        <v>0</v>
      </c>
      <c r="K723" s="84" t="b">
        <v>0</v>
      </c>
      <c r="L723" s="84" t="b">
        <v>0</v>
      </c>
    </row>
    <row r="724" spans="1:12" ht="15">
      <c r="A724" s="84" t="s">
        <v>4599</v>
      </c>
      <c r="B724" s="84" t="s">
        <v>738</v>
      </c>
      <c r="C724" s="84">
        <v>2</v>
      </c>
      <c r="D724" s="123">
        <v>0.0010843935173075552</v>
      </c>
      <c r="E724" s="123">
        <v>1.3675362633977308</v>
      </c>
      <c r="F724" s="84" t="s">
        <v>4609</v>
      </c>
      <c r="G724" s="84" t="b">
        <v>0</v>
      </c>
      <c r="H724" s="84" t="b">
        <v>0</v>
      </c>
      <c r="I724" s="84" t="b">
        <v>0</v>
      </c>
      <c r="J724" s="84" t="b">
        <v>0</v>
      </c>
      <c r="K724" s="84" t="b">
        <v>0</v>
      </c>
      <c r="L724" s="84" t="b">
        <v>0</v>
      </c>
    </row>
    <row r="725" spans="1:12" ht="15">
      <c r="A725" s="84" t="s">
        <v>738</v>
      </c>
      <c r="B725" s="84" t="s">
        <v>424</v>
      </c>
      <c r="C725" s="84">
        <v>2</v>
      </c>
      <c r="D725" s="123">
        <v>0.0010843935173075552</v>
      </c>
      <c r="E725" s="123">
        <v>1.5125449827813648</v>
      </c>
      <c r="F725" s="84" t="s">
        <v>4609</v>
      </c>
      <c r="G725" s="84" t="b">
        <v>0</v>
      </c>
      <c r="H725" s="84" t="b">
        <v>0</v>
      </c>
      <c r="I725" s="84" t="b">
        <v>0</v>
      </c>
      <c r="J725" s="84" t="b">
        <v>0</v>
      </c>
      <c r="K725" s="84" t="b">
        <v>0</v>
      </c>
      <c r="L725" s="84" t="b">
        <v>0</v>
      </c>
    </row>
    <row r="726" spans="1:12" ht="15">
      <c r="A726" s="84" t="s">
        <v>424</v>
      </c>
      <c r="B726" s="84" t="s">
        <v>4228</v>
      </c>
      <c r="C726" s="84">
        <v>2</v>
      </c>
      <c r="D726" s="123">
        <v>0.0010843935173075552</v>
      </c>
      <c r="E726" s="123">
        <v>2.95580797024006</v>
      </c>
      <c r="F726" s="84" t="s">
        <v>4609</v>
      </c>
      <c r="G726" s="84" t="b">
        <v>0</v>
      </c>
      <c r="H726" s="84" t="b">
        <v>0</v>
      </c>
      <c r="I726" s="84" t="b">
        <v>0</v>
      </c>
      <c r="J726" s="84" t="b">
        <v>0</v>
      </c>
      <c r="K726" s="84" t="b">
        <v>0</v>
      </c>
      <c r="L726" s="84" t="b">
        <v>0</v>
      </c>
    </row>
    <row r="727" spans="1:12" ht="15">
      <c r="A727" s="84" t="s">
        <v>4228</v>
      </c>
      <c r="B727" s="84" t="s">
        <v>4600</v>
      </c>
      <c r="C727" s="84">
        <v>2</v>
      </c>
      <c r="D727" s="123">
        <v>0.0010843935173075552</v>
      </c>
      <c r="E727" s="123">
        <v>2.95580797024006</v>
      </c>
      <c r="F727" s="84" t="s">
        <v>4609</v>
      </c>
      <c r="G727" s="84" t="b">
        <v>0</v>
      </c>
      <c r="H727" s="84" t="b">
        <v>0</v>
      </c>
      <c r="I727" s="84" t="b">
        <v>0</v>
      </c>
      <c r="J727" s="84" t="b">
        <v>0</v>
      </c>
      <c r="K727" s="84" t="b">
        <v>0</v>
      </c>
      <c r="L727" s="84" t="b">
        <v>0</v>
      </c>
    </row>
    <row r="728" spans="1:12" ht="15">
      <c r="A728" s="84" t="s">
        <v>4600</v>
      </c>
      <c r="B728" s="84" t="s">
        <v>4601</v>
      </c>
      <c r="C728" s="84">
        <v>2</v>
      </c>
      <c r="D728" s="123">
        <v>0.0010843935173075552</v>
      </c>
      <c r="E728" s="123">
        <v>3.256837965904041</v>
      </c>
      <c r="F728" s="84" t="s">
        <v>4609</v>
      </c>
      <c r="G728" s="84" t="b">
        <v>0</v>
      </c>
      <c r="H728" s="84" t="b">
        <v>0</v>
      </c>
      <c r="I728" s="84" t="b">
        <v>0</v>
      </c>
      <c r="J728" s="84" t="b">
        <v>0</v>
      </c>
      <c r="K728" s="84" t="b">
        <v>0</v>
      </c>
      <c r="L728" s="84" t="b">
        <v>0</v>
      </c>
    </row>
    <row r="729" spans="1:12" ht="15">
      <c r="A729" s="84" t="s">
        <v>4224</v>
      </c>
      <c r="B729" s="84" t="s">
        <v>4604</v>
      </c>
      <c r="C729" s="84">
        <v>2</v>
      </c>
      <c r="D729" s="123">
        <v>0.0010843935173075552</v>
      </c>
      <c r="E729" s="123">
        <v>2.95580797024006</v>
      </c>
      <c r="F729" s="84" t="s">
        <v>4609</v>
      </c>
      <c r="G729" s="84" t="b">
        <v>0</v>
      </c>
      <c r="H729" s="84" t="b">
        <v>0</v>
      </c>
      <c r="I729" s="84" t="b">
        <v>0</v>
      </c>
      <c r="J729" s="84" t="b">
        <v>0</v>
      </c>
      <c r="K729" s="84" t="b">
        <v>0</v>
      </c>
      <c r="L729" s="84" t="b">
        <v>0</v>
      </c>
    </row>
    <row r="730" spans="1:12" ht="15">
      <c r="A730" s="84" t="s">
        <v>738</v>
      </c>
      <c r="B730" s="84" t="s">
        <v>4272</v>
      </c>
      <c r="C730" s="84">
        <v>2</v>
      </c>
      <c r="D730" s="123">
        <v>0.0010843935173075552</v>
      </c>
      <c r="E730" s="123">
        <v>1.2115149871173836</v>
      </c>
      <c r="F730" s="84" t="s">
        <v>4609</v>
      </c>
      <c r="G730" s="84" t="b">
        <v>0</v>
      </c>
      <c r="H730" s="84" t="b">
        <v>0</v>
      </c>
      <c r="I730" s="84" t="b">
        <v>0</v>
      </c>
      <c r="J730" s="84" t="b">
        <v>0</v>
      </c>
      <c r="K730" s="84" t="b">
        <v>0</v>
      </c>
      <c r="L730" s="84" t="b">
        <v>0</v>
      </c>
    </row>
    <row r="731" spans="1:12" ht="15">
      <c r="A731" s="84" t="s">
        <v>4272</v>
      </c>
      <c r="B731" s="84" t="s">
        <v>746</v>
      </c>
      <c r="C731" s="84">
        <v>2</v>
      </c>
      <c r="D731" s="123">
        <v>0.0010843935173075552</v>
      </c>
      <c r="E731" s="123">
        <v>1.3995054694727727</v>
      </c>
      <c r="F731" s="84" t="s">
        <v>4609</v>
      </c>
      <c r="G731" s="84" t="b">
        <v>0</v>
      </c>
      <c r="H731" s="84" t="b">
        <v>0</v>
      </c>
      <c r="I731" s="84" t="b">
        <v>0</v>
      </c>
      <c r="J731" s="84" t="b">
        <v>0</v>
      </c>
      <c r="K731" s="84" t="b">
        <v>0</v>
      </c>
      <c r="L731" s="84" t="b">
        <v>0</v>
      </c>
    </row>
    <row r="732" spans="1:12" ht="15">
      <c r="A732" s="84" t="s">
        <v>746</v>
      </c>
      <c r="B732" s="84" t="s">
        <v>422</v>
      </c>
      <c r="C732" s="84">
        <v>2</v>
      </c>
      <c r="D732" s="123">
        <v>0.0010843935173075552</v>
      </c>
      <c r="E732" s="123">
        <v>1.2848666895042846</v>
      </c>
      <c r="F732" s="84" t="s">
        <v>4609</v>
      </c>
      <c r="G732" s="84" t="b">
        <v>0</v>
      </c>
      <c r="H732" s="84" t="b">
        <v>0</v>
      </c>
      <c r="I732" s="84" t="b">
        <v>0</v>
      </c>
      <c r="J732" s="84" t="b">
        <v>0</v>
      </c>
      <c r="K732" s="84" t="b">
        <v>0</v>
      </c>
      <c r="L732" s="84" t="b">
        <v>0</v>
      </c>
    </row>
    <row r="733" spans="1:12" ht="15">
      <c r="A733" s="84" t="s">
        <v>422</v>
      </c>
      <c r="B733" s="84" t="s">
        <v>4605</v>
      </c>
      <c r="C733" s="84">
        <v>2</v>
      </c>
      <c r="D733" s="123">
        <v>0.0010843935173075552</v>
      </c>
      <c r="E733" s="123">
        <v>2.8588979572320032</v>
      </c>
      <c r="F733" s="84" t="s">
        <v>4609</v>
      </c>
      <c r="G733" s="84" t="b">
        <v>0</v>
      </c>
      <c r="H733" s="84" t="b">
        <v>0</v>
      </c>
      <c r="I733" s="84" t="b">
        <v>0</v>
      </c>
      <c r="J733" s="84" t="b">
        <v>0</v>
      </c>
      <c r="K733" s="84" t="b">
        <v>0</v>
      </c>
      <c r="L733" s="84" t="b">
        <v>0</v>
      </c>
    </row>
    <row r="734" spans="1:12" ht="15">
      <c r="A734" s="84" t="s">
        <v>3528</v>
      </c>
      <c r="B734" s="84" t="s">
        <v>3530</v>
      </c>
      <c r="C734" s="84">
        <v>27</v>
      </c>
      <c r="D734" s="123">
        <v>0.009391436437377854</v>
      </c>
      <c r="E734" s="123">
        <v>1.524581559545559</v>
      </c>
      <c r="F734" s="84" t="s">
        <v>3352</v>
      </c>
      <c r="G734" s="84" t="b">
        <v>0</v>
      </c>
      <c r="H734" s="84" t="b">
        <v>0</v>
      </c>
      <c r="I734" s="84" t="b">
        <v>0</v>
      </c>
      <c r="J734" s="84" t="b">
        <v>0</v>
      </c>
      <c r="K734" s="84" t="b">
        <v>0</v>
      </c>
      <c r="L734" s="84" t="b">
        <v>0</v>
      </c>
    </row>
    <row r="735" spans="1:12" ht="15">
      <c r="A735" s="84" t="s">
        <v>3530</v>
      </c>
      <c r="B735" s="84" t="s">
        <v>3526</v>
      </c>
      <c r="C735" s="84">
        <v>27</v>
      </c>
      <c r="D735" s="123">
        <v>0.009391436437377854</v>
      </c>
      <c r="E735" s="123">
        <v>1.4803778970535055</v>
      </c>
      <c r="F735" s="84" t="s">
        <v>3352</v>
      </c>
      <c r="G735" s="84" t="b">
        <v>0</v>
      </c>
      <c r="H735" s="84" t="b">
        <v>0</v>
      </c>
      <c r="I735" s="84" t="b">
        <v>0</v>
      </c>
      <c r="J735" s="84" t="b">
        <v>0</v>
      </c>
      <c r="K735" s="84" t="b">
        <v>0</v>
      </c>
      <c r="L735" s="84" t="b">
        <v>0</v>
      </c>
    </row>
    <row r="736" spans="1:12" ht="15">
      <c r="A736" s="84" t="s">
        <v>3526</v>
      </c>
      <c r="B736" s="84" t="s">
        <v>3531</v>
      </c>
      <c r="C736" s="84">
        <v>27</v>
      </c>
      <c r="D736" s="123">
        <v>0.009391436437377854</v>
      </c>
      <c r="E736" s="123">
        <v>1.4803778970535055</v>
      </c>
      <c r="F736" s="84" t="s">
        <v>3352</v>
      </c>
      <c r="G736" s="84" t="b">
        <v>0</v>
      </c>
      <c r="H736" s="84" t="b">
        <v>0</v>
      </c>
      <c r="I736" s="84" t="b">
        <v>0</v>
      </c>
      <c r="J736" s="84" t="b">
        <v>0</v>
      </c>
      <c r="K736" s="84" t="b">
        <v>0</v>
      </c>
      <c r="L736" s="84" t="b">
        <v>0</v>
      </c>
    </row>
    <row r="737" spans="1:12" ht="15">
      <c r="A737" s="84" t="s">
        <v>3531</v>
      </c>
      <c r="B737" s="84" t="s">
        <v>3529</v>
      </c>
      <c r="C737" s="84">
        <v>27</v>
      </c>
      <c r="D737" s="123">
        <v>0.009391436437377854</v>
      </c>
      <c r="E737" s="123">
        <v>1.4946183361681158</v>
      </c>
      <c r="F737" s="84" t="s">
        <v>3352</v>
      </c>
      <c r="G737" s="84" t="b">
        <v>0</v>
      </c>
      <c r="H737" s="84" t="b">
        <v>0</v>
      </c>
      <c r="I737" s="84" t="b">
        <v>0</v>
      </c>
      <c r="J737" s="84" t="b">
        <v>0</v>
      </c>
      <c r="K737" s="84" t="b">
        <v>0</v>
      </c>
      <c r="L737" s="84" t="b">
        <v>0</v>
      </c>
    </row>
    <row r="738" spans="1:12" ht="15">
      <c r="A738" s="84" t="s">
        <v>3529</v>
      </c>
      <c r="B738" s="84" t="s">
        <v>3532</v>
      </c>
      <c r="C738" s="84">
        <v>27</v>
      </c>
      <c r="D738" s="123">
        <v>0.009391436437377854</v>
      </c>
      <c r="E738" s="123">
        <v>1.4946183361681158</v>
      </c>
      <c r="F738" s="84" t="s">
        <v>3352</v>
      </c>
      <c r="G738" s="84" t="b">
        <v>0</v>
      </c>
      <c r="H738" s="84" t="b">
        <v>0</v>
      </c>
      <c r="I738" s="84" t="b">
        <v>0</v>
      </c>
      <c r="J738" s="84" t="b">
        <v>0</v>
      </c>
      <c r="K738" s="84" t="b">
        <v>0</v>
      </c>
      <c r="L738" s="84" t="b">
        <v>0</v>
      </c>
    </row>
    <row r="739" spans="1:12" ht="15">
      <c r="A739" s="84" t="s">
        <v>3532</v>
      </c>
      <c r="B739" s="84" t="s">
        <v>3533</v>
      </c>
      <c r="C739" s="84">
        <v>27</v>
      </c>
      <c r="D739" s="123">
        <v>0.009391436437377854</v>
      </c>
      <c r="E739" s="123">
        <v>1.540375826728791</v>
      </c>
      <c r="F739" s="84" t="s">
        <v>3352</v>
      </c>
      <c r="G739" s="84" t="b">
        <v>0</v>
      </c>
      <c r="H739" s="84" t="b">
        <v>0</v>
      </c>
      <c r="I739" s="84" t="b">
        <v>0</v>
      </c>
      <c r="J739" s="84" t="b">
        <v>0</v>
      </c>
      <c r="K739" s="84" t="b">
        <v>0</v>
      </c>
      <c r="L739" s="84" t="b">
        <v>0</v>
      </c>
    </row>
    <row r="740" spans="1:12" ht="15">
      <c r="A740" s="84" t="s">
        <v>3533</v>
      </c>
      <c r="B740" s="84" t="s">
        <v>3534</v>
      </c>
      <c r="C740" s="84">
        <v>27</v>
      </c>
      <c r="D740" s="123">
        <v>0.009391436437377854</v>
      </c>
      <c r="E740" s="123">
        <v>1.540375826728791</v>
      </c>
      <c r="F740" s="84" t="s">
        <v>3352</v>
      </c>
      <c r="G740" s="84" t="b">
        <v>0</v>
      </c>
      <c r="H740" s="84" t="b">
        <v>0</v>
      </c>
      <c r="I740" s="84" t="b">
        <v>0</v>
      </c>
      <c r="J740" s="84" t="b">
        <v>0</v>
      </c>
      <c r="K740" s="84" t="b">
        <v>0</v>
      </c>
      <c r="L740" s="84" t="b">
        <v>0</v>
      </c>
    </row>
    <row r="741" spans="1:12" ht="15">
      <c r="A741" s="84" t="s">
        <v>3534</v>
      </c>
      <c r="B741" s="84" t="s">
        <v>4105</v>
      </c>
      <c r="C741" s="84">
        <v>27</v>
      </c>
      <c r="D741" s="123">
        <v>0.009391436437377854</v>
      </c>
      <c r="E741" s="123">
        <v>1.540375826728791</v>
      </c>
      <c r="F741" s="84" t="s">
        <v>3352</v>
      </c>
      <c r="G741" s="84" t="b">
        <v>0</v>
      </c>
      <c r="H741" s="84" t="b">
        <v>0</v>
      </c>
      <c r="I741" s="84" t="b">
        <v>0</v>
      </c>
      <c r="J741" s="84" t="b">
        <v>0</v>
      </c>
      <c r="K741" s="84" t="b">
        <v>0</v>
      </c>
      <c r="L741" s="84" t="b">
        <v>0</v>
      </c>
    </row>
    <row r="742" spans="1:12" ht="15">
      <c r="A742" s="84" t="s">
        <v>4105</v>
      </c>
      <c r="B742" s="84" t="s">
        <v>4106</v>
      </c>
      <c r="C742" s="84">
        <v>27</v>
      </c>
      <c r="D742" s="123">
        <v>0.009391436437377854</v>
      </c>
      <c r="E742" s="123">
        <v>1.540375826728791</v>
      </c>
      <c r="F742" s="84" t="s">
        <v>3352</v>
      </c>
      <c r="G742" s="84" t="b">
        <v>0</v>
      </c>
      <c r="H742" s="84" t="b">
        <v>0</v>
      </c>
      <c r="I742" s="84" t="b">
        <v>0</v>
      </c>
      <c r="J742" s="84" t="b">
        <v>0</v>
      </c>
      <c r="K742" s="84" t="b">
        <v>0</v>
      </c>
      <c r="L742" s="84" t="b">
        <v>0</v>
      </c>
    </row>
    <row r="743" spans="1:12" ht="15">
      <c r="A743" s="84" t="s">
        <v>4106</v>
      </c>
      <c r="B743" s="84" t="s">
        <v>4107</v>
      </c>
      <c r="C743" s="84">
        <v>27</v>
      </c>
      <c r="D743" s="123">
        <v>0.009391436437377854</v>
      </c>
      <c r="E743" s="123">
        <v>1.540375826728791</v>
      </c>
      <c r="F743" s="84" t="s">
        <v>3352</v>
      </c>
      <c r="G743" s="84" t="b">
        <v>0</v>
      </c>
      <c r="H743" s="84" t="b">
        <v>0</v>
      </c>
      <c r="I743" s="84" t="b">
        <v>0</v>
      </c>
      <c r="J743" s="84" t="b">
        <v>0</v>
      </c>
      <c r="K743" s="84" t="b">
        <v>0</v>
      </c>
      <c r="L743" s="84" t="b">
        <v>0</v>
      </c>
    </row>
    <row r="744" spans="1:12" ht="15">
      <c r="A744" s="84" t="s">
        <v>4107</v>
      </c>
      <c r="B744" s="84" t="s">
        <v>3480</v>
      </c>
      <c r="C744" s="84">
        <v>27</v>
      </c>
      <c r="D744" s="123">
        <v>0.009391436437377854</v>
      </c>
      <c r="E744" s="123">
        <v>1.540375826728791</v>
      </c>
      <c r="F744" s="84" t="s">
        <v>3352</v>
      </c>
      <c r="G744" s="84" t="b">
        <v>0</v>
      </c>
      <c r="H744" s="84" t="b">
        <v>0</v>
      </c>
      <c r="I744" s="84" t="b">
        <v>0</v>
      </c>
      <c r="J744" s="84" t="b">
        <v>0</v>
      </c>
      <c r="K744" s="84" t="b">
        <v>0</v>
      </c>
      <c r="L744" s="84" t="b">
        <v>0</v>
      </c>
    </row>
    <row r="745" spans="1:12" ht="15">
      <c r="A745" s="84" t="s">
        <v>3480</v>
      </c>
      <c r="B745" s="84" t="s">
        <v>746</v>
      </c>
      <c r="C745" s="84">
        <v>27</v>
      </c>
      <c r="D745" s="123">
        <v>0.009391436437377854</v>
      </c>
      <c r="E745" s="123">
        <v>1.3282869144015907</v>
      </c>
      <c r="F745" s="84" t="s">
        <v>3352</v>
      </c>
      <c r="G745" s="84" t="b">
        <v>0</v>
      </c>
      <c r="H745" s="84" t="b">
        <v>0</v>
      </c>
      <c r="I745" s="84" t="b">
        <v>0</v>
      </c>
      <c r="J745" s="84" t="b">
        <v>0</v>
      </c>
      <c r="K745" s="84" t="b">
        <v>0</v>
      </c>
      <c r="L745" s="84" t="b">
        <v>0</v>
      </c>
    </row>
    <row r="746" spans="1:12" ht="15">
      <c r="A746" s="84" t="s">
        <v>746</v>
      </c>
      <c r="B746" s="84" t="s">
        <v>438</v>
      </c>
      <c r="C746" s="84">
        <v>27</v>
      </c>
      <c r="D746" s="123">
        <v>0.009391436437377854</v>
      </c>
      <c r="E746" s="123">
        <v>1.3185270771124347</v>
      </c>
      <c r="F746" s="84" t="s">
        <v>3352</v>
      </c>
      <c r="G746" s="84" t="b">
        <v>0</v>
      </c>
      <c r="H746" s="84" t="b">
        <v>0</v>
      </c>
      <c r="I746" s="84" t="b">
        <v>0</v>
      </c>
      <c r="J746" s="84" t="b">
        <v>0</v>
      </c>
      <c r="K746" s="84" t="b">
        <v>0</v>
      </c>
      <c r="L746" s="84" t="b">
        <v>0</v>
      </c>
    </row>
    <row r="747" spans="1:12" ht="15">
      <c r="A747" s="84" t="s">
        <v>410</v>
      </c>
      <c r="B747" s="84" t="s">
        <v>3528</v>
      </c>
      <c r="C747" s="84">
        <v>26</v>
      </c>
      <c r="D747" s="123">
        <v>0.009471038578468873</v>
      </c>
      <c r="E747" s="123">
        <v>1.2020215080409975</v>
      </c>
      <c r="F747" s="84" t="s">
        <v>3352</v>
      </c>
      <c r="G747" s="84" t="b">
        <v>0</v>
      </c>
      <c r="H747" s="84" t="b">
        <v>0</v>
      </c>
      <c r="I747" s="84" t="b">
        <v>0</v>
      </c>
      <c r="J747" s="84" t="b">
        <v>0</v>
      </c>
      <c r="K747" s="84" t="b">
        <v>0</v>
      </c>
      <c r="L747" s="84" t="b">
        <v>0</v>
      </c>
    </row>
    <row r="748" spans="1:12" ht="15">
      <c r="A748" s="84" t="s">
        <v>438</v>
      </c>
      <c r="B748" s="84" t="s">
        <v>4108</v>
      </c>
      <c r="C748" s="84">
        <v>26</v>
      </c>
      <c r="D748" s="123">
        <v>0.009471038578468873</v>
      </c>
      <c r="E748" s="123">
        <v>1.540375826728791</v>
      </c>
      <c r="F748" s="84" t="s">
        <v>3352</v>
      </c>
      <c r="G748" s="84" t="b">
        <v>0</v>
      </c>
      <c r="H748" s="84" t="b">
        <v>0</v>
      </c>
      <c r="I748" s="84" t="b">
        <v>0</v>
      </c>
      <c r="J748" s="84" t="b">
        <v>0</v>
      </c>
      <c r="K748" s="84" t="b">
        <v>0</v>
      </c>
      <c r="L748" s="84" t="b">
        <v>0</v>
      </c>
    </row>
    <row r="749" spans="1:12" ht="15">
      <c r="A749" s="84" t="s">
        <v>738</v>
      </c>
      <c r="B749" s="84" t="s">
        <v>3456</v>
      </c>
      <c r="C749" s="84">
        <v>22</v>
      </c>
      <c r="D749" s="123">
        <v>0.009614873149801025</v>
      </c>
      <c r="E749" s="123">
        <v>1.6100117548701853</v>
      </c>
      <c r="F749" s="84" t="s">
        <v>3352</v>
      </c>
      <c r="G749" s="84" t="b">
        <v>0</v>
      </c>
      <c r="H749" s="84" t="b">
        <v>0</v>
      </c>
      <c r="I749" s="84" t="b">
        <v>0</v>
      </c>
      <c r="J749" s="84" t="b">
        <v>0</v>
      </c>
      <c r="K749" s="84" t="b">
        <v>0</v>
      </c>
      <c r="L749" s="84" t="b">
        <v>0</v>
      </c>
    </row>
    <row r="750" spans="1:12" ht="15">
      <c r="A750" s="84" t="s">
        <v>3456</v>
      </c>
      <c r="B750" s="84" t="s">
        <v>3457</v>
      </c>
      <c r="C750" s="84">
        <v>21</v>
      </c>
      <c r="D750" s="123">
        <v>0.009603381212281057</v>
      </c>
      <c r="E750" s="123">
        <v>1.649520296153859</v>
      </c>
      <c r="F750" s="84" t="s">
        <v>3352</v>
      </c>
      <c r="G750" s="84" t="b">
        <v>0</v>
      </c>
      <c r="H750" s="84" t="b">
        <v>0</v>
      </c>
      <c r="I750" s="84" t="b">
        <v>0</v>
      </c>
      <c r="J750" s="84" t="b">
        <v>0</v>
      </c>
      <c r="K750" s="84" t="b">
        <v>0</v>
      </c>
      <c r="L750" s="84" t="b">
        <v>0</v>
      </c>
    </row>
    <row r="751" spans="1:12" ht="15">
      <c r="A751" s="84" t="s">
        <v>4109</v>
      </c>
      <c r="B751" s="84" t="s">
        <v>4112</v>
      </c>
      <c r="C751" s="84">
        <v>14</v>
      </c>
      <c r="D751" s="123">
        <v>0.008874949855442004</v>
      </c>
      <c r="E751" s="123">
        <v>1.8256115552095402</v>
      </c>
      <c r="F751" s="84" t="s">
        <v>3352</v>
      </c>
      <c r="G751" s="84" t="b">
        <v>1</v>
      </c>
      <c r="H751" s="84" t="b">
        <v>0</v>
      </c>
      <c r="I751" s="84" t="b">
        <v>0</v>
      </c>
      <c r="J751" s="84" t="b">
        <v>0</v>
      </c>
      <c r="K751" s="84" t="b">
        <v>0</v>
      </c>
      <c r="L751" s="84" t="b">
        <v>0</v>
      </c>
    </row>
    <row r="752" spans="1:12" ht="15">
      <c r="A752" s="84" t="s">
        <v>4112</v>
      </c>
      <c r="B752" s="84" t="s">
        <v>4104</v>
      </c>
      <c r="C752" s="84">
        <v>14</v>
      </c>
      <c r="D752" s="123">
        <v>0.008874949855442004</v>
      </c>
      <c r="E752" s="123">
        <v>1.5915283491761723</v>
      </c>
      <c r="F752" s="84" t="s">
        <v>3352</v>
      </c>
      <c r="G752" s="84" t="b">
        <v>0</v>
      </c>
      <c r="H752" s="84" t="b">
        <v>0</v>
      </c>
      <c r="I752" s="84" t="b">
        <v>0</v>
      </c>
      <c r="J752" s="84" t="b">
        <v>0</v>
      </c>
      <c r="K752" s="84" t="b">
        <v>0</v>
      </c>
      <c r="L752" s="84" t="b">
        <v>0</v>
      </c>
    </row>
    <row r="753" spans="1:12" ht="15">
      <c r="A753" s="84" t="s">
        <v>4104</v>
      </c>
      <c r="B753" s="84" t="s">
        <v>4113</v>
      </c>
      <c r="C753" s="84">
        <v>14</v>
      </c>
      <c r="D753" s="123">
        <v>0.008874949855442004</v>
      </c>
      <c r="E753" s="123">
        <v>1.5915283491761723</v>
      </c>
      <c r="F753" s="84" t="s">
        <v>3352</v>
      </c>
      <c r="G753" s="84" t="b">
        <v>0</v>
      </c>
      <c r="H753" s="84" t="b">
        <v>0</v>
      </c>
      <c r="I753" s="84" t="b">
        <v>0</v>
      </c>
      <c r="J753" s="84" t="b">
        <v>0</v>
      </c>
      <c r="K753" s="84" t="b">
        <v>0</v>
      </c>
      <c r="L753" s="84" t="b">
        <v>0</v>
      </c>
    </row>
    <row r="754" spans="1:12" ht="15">
      <c r="A754" s="84" t="s">
        <v>4113</v>
      </c>
      <c r="B754" s="84" t="s">
        <v>4110</v>
      </c>
      <c r="C754" s="84">
        <v>14</v>
      </c>
      <c r="D754" s="123">
        <v>0.008874949855442004</v>
      </c>
      <c r="E754" s="123">
        <v>1.8256115552095402</v>
      </c>
      <c r="F754" s="84" t="s">
        <v>3352</v>
      </c>
      <c r="G754" s="84" t="b">
        <v>0</v>
      </c>
      <c r="H754" s="84" t="b">
        <v>0</v>
      </c>
      <c r="I754" s="84" t="b">
        <v>0</v>
      </c>
      <c r="J754" s="84" t="b">
        <v>0</v>
      </c>
      <c r="K754" s="84" t="b">
        <v>0</v>
      </c>
      <c r="L754" s="84" t="b">
        <v>0</v>
      </c>
    </row>
    <row r="755" spans="1:12" ht="15">
      <c r="A755" s="84" t="s">
        <v>4110</v>
      </c>
      <c r="B755" s="84" t="s">
        <v>4114</v>
      </c>
      <c r="C755" s="84">
        <v>14</v>
      </c>
      <c r="D755" s="123">
        <v>0.008874949855442004</v>
      </c>
      <c r="E755" s="123">
        <v>1.8256115552095402</v>
      </c>
      <c r="F755" s="84" t="s">
        <v>3352</v>
      </c>
      <c r="G755" s="84" t="b">
        <v>0</v>
      </c>
      <c r="H755" s="84" t="b">
        <v>0</v>
      </c>
      <c r="I755" s="84" t="b">
        <v>0</v>
      </c>
      <c r="J755" s="84" t="b">
        <v>0</v>
      </c>
      <c r="K755" s="84" t="b">
        <v>0</v>
      </c>
      <c r="L755" s="84" t="b">
        <v>0</v>
      </c>
    </row>
    <row r="756" spans="1:12" ht="15">
      <c r="A756" s="84" t="s">
        <v>4114</v>
      </c>
      <c r="B756" s="84" t="s">
        <v>4115</v>
      </c>
      <c r="C756" s="84">
        <v>14</v>
      </c>
      <c r="D756" s="123">
        <v>0.008874949855442004</v>
      </c>
      <c r="E756" s="123">
        <v>1.8256115552095402</v>
      </c>
      <c r="F756" s="84" t="s">
        <v>3352</v>
      </c>
      <c r="G756" s="84" t="b">
        <v>0</v>
      </c>
      <c r="H756" s="84" t="b">
        <v>0</v>
      </c>
      <c r="I756" s="84" t="b">
        <v>0</v>
      </c>
      <c r="J756" s="84" t="b">
        <v>0</v>
      </c>
      <c r="K756" s="84" t="b">
        <v>0</v>
      </c>
      <c r="L756" s="84" t="b">
        <v>0</v>
      </c>
    </row>
    <row r="757" spans="1:12" ht="15">
      <c r="A757" s="84" t="s">
        <v>4115</v>
      </c>
      <c r="B757" s="84" t="s">
        <v>4116</v>
      </c>
      <c r="C757" s="84">
        <v>14</v>
      </c>
      <c r="D757" s="123">
        <v>0.008874949855442004</v>
      </c>
      <c r="E757" s="123">
        <v>1.8256115552095402</v>
      </c>
      <c r="F757" s="84" t="s">
        <v>3352</v>
      </c>
      <c r="G757" s="84" t="b">
        <v>0</v>
      </c>
      <c r="H757" s="84" t="b">
        <v>0</v>
      </c>
      <c r="I757" s="84" t="b">
        <v>0</v>
      </c>
      <c r="J757" s="84" t="b">
        <v>0</v>
      </c>
      <c r="K757" s="84" t="b">
        <v>0</v>
      </c>
      <c r="L757" s="84" t="b">
        <v>0</v>
      </c>
    </row>
    <row r="758" spans="1:12" ht="15">
      <c r="A758" s="84" t="s">
        <v>4116</v>
      </c>
      <c r="B758" s="84" t="s">
        <v>4117</v>
      </c>
      <c r="C758" s="84">
        <v>14</v>
      </c>
      <c r="D758" s="123">
        <v>0.008874949855442004</v>
      </c>
      <c r="E758" s="123">
        <v>1.8256115552095402</v>
      </c>
      <c r="F758" s="84" t="s">
        <v>3352</v>
      </c>
      <c r="G758" s="84" t="b">
        <v>0</v>
      </c>
      <c r="H758" s="84" t="b">
        <v>0</v>
      </c>
      <c r="I758" s="84" t="b">
        <v>0</v>
      </c>
      <c r="J758" s="84" t="b">
        <v>0</v>
      </c>
      <c r="K758" s="84" t="b">
        <v>0</v>
      </c>
      <c r="L758" s="84" t="b">
        <v>0</v>
      </c>
    </row>
    <row r="759" spans="1:12" ht="15">
      <c r="A759" s="84" t="s">
        <v>4117</v>
      </c>
      <c r="B759" s="84" t="s">
        <v>4118</v>
      </c>
      <c r="C759" s="84">
        <v>14</v>
      </c>
      <c r="D759" s="123">
        <v>0.008874949855442004</v>
      </c>
      <c r="E759" s="123">
        <v>1.8256115552095402</v>
      </c>
      <c r="F759" s="84" t="s">
        <v>3352</v>
      </c>
      <c r="G759" s="84" t="b">
        <v>0</v>
      </c>
      <c r="H759" s="84" t="b">
        <v>0</v>
      </c>
      <c r="I759" s="84" t="b">
        <v>0</v>
      </c>
      <c r="J759" s="84" t="b">
        <v>0</v>
      </c>
      <c r="K759" s="84" t="b">
        <v>0</v>
      </c>
      <c r="L759" s="84" t="b">
        <v>0</v>
      </c>
    </row>
    <row r="760" spans="1:12" ht="15">
      <c r="A760" s="84" t="s">
        <v>4118</v>
      </c>
      <c r="B760" s="84" t="s">
        <v>738</v>
      </c>
      <c r="C760" s="84">
        <v>14</v>
      </c>
      <c r="D760" s="123">
        <v>0.008874949855442004</v>
      </c>
      <c r="E760" s="123">
        <v>1.5915283491761723</v>
      </c>
      <c r="F760" s="84" t="s">
        <v>3352</v>
      </c>
      <c r="G760" s="84" t="b">
        <v>0</v>
      </c>
      <c r="H760" s="84" t="b">
        <v>0</v>
      </c>
      <c r="I760" s="84" t="b">
        <v>0</v>
      </c>
      <c r="J760" s="84" t="b">
        <v>0</v>
      </c>
      <c r="K760" s="84" t="b">
        <v>0</v>
      </c>
      <c r="L760" s="84" t="b">
        <v>0</v>
      </c>
    </row>
    <row r="761" spans="1:12" ht="15">
      <c r="A761" s="84" t="s">
        <v>410</v>
      </c>
      <c r="B761" s="84" t="s">
        <v>4109</v>
      </c>
      <c r="C761" s="84">
        <v>13</v>
      </c>
      <c r="D761" s="123">
        <v>0.008660684729186047</v>
      </c>
      <c r="E761" s="123">
        <v>1.264169414789842</v>
      </c>
      <c r="F761" s="84" t="s">
        <v>3352</v>
      </c>
      <c r="G761" s="84" t="b">
        <v>0</v>
      </c>
      <c r="H761" s="84" t="b">
        <v>0</v>
      </c>
      <c r="I761" s="84" t="b">
        <v>0</v>
      </c>
      <c r="J761" s="84" t="b">
        <v>1</v>
      </c>
      <c r="K761" s="84" t="b">
        <v>0</v>
      </c>
      <c r="L761" s="84" t="b">
        <v>0</v>
      </c>
    </row>
    <row r="762" spans="1:12" ht="15">
      <c r="A762" s="84" t="s">
        <v>4122</v>
      </c>
      <c r="B762" s="84" t="s">
        <v>4111</v>
      </c>
      <c r="C762" s="84">
        <v>5</v>
      </c>
      <c r="D762" s="123">
        <v>0.006524724150772223</v>
      </c>
      <c r="E762" s="123">
        <v>2.0174970814484534</v>
      </c>
      <c r="F762" s="84" t="s">
        <v>3352</v>
      </c>
      <c r="G762" s="84" t="b">
        <v>0</v>
      </c>
      <c r="H762" s="84" t="b">
        <v>0</v>
      </c>
      <c r="I762" s="84" t="b">
        <v>0</v>
      </c>
      <c r="J762" s="84" t="b">
        <v>0</v>
      </c>
      <c r="K762" s="84" t="b">
        <v>0</v>
      </c>
      <c r="L762" s="84" t="b">
        <v>0</v>
      </c>
    </row>
    <row r="763" spans="1:12" ht="15">
      <c r="A763" s="84" t="s">
        <v>4111</v>
      </c>
      <c r="B763" s="84" t="s">
        <v>4104</v>
      </c>
      <c r="C763" s="84">
        <v>5</v>
      </c>
      <c r="D763" s="123">
        <v>0.006524724150772223</v>
      </c>
      <c r="E763" s="123">
        <v>1.3362558440728662</v>
      </c>
      <c r="F763" s="84" t="s">
        <v>3352</v>
      </c>
      <c r="G763" s="84" t="b">
        <v>0</v>
      </c>
      <c r="H763" s="84" t="b">
        <v>0</v>
      </c>
      <c r="I763" s="84" t="b">
        <v>0</v>
      </c>
      <c r="J763" s="84" t="b">
        <v>0</v>
      </c>
      <c r="K763" s="84" t="b">
        <v>0</v>
      </c>
      <c r="L763" s="84" t="b">
        <v>0</v>
      </c>
    </row>
    <row r="764" spans="1:12" ht="15">
      <c r="A764" s="84" t="s">
        <v>4144</v>
      </c>
      <c r="B764" s="84" t="s">
        <v>4127</v>
      </c>
      <c r="C764" s="84">
        <v>4</v>
      </c>
      <c r="D764" s="123">
        <v>0.004718520598016775</v>
      </c>
      <c r="E764" s="123">
        <v>2.3696795995598157</v>
      </c>
      <c r="F764" s="84" t="s">
        <v>3352</v>
      </c>
      <c r="G764" s="84" t="b">
        <v>0</v>
      </c>
      <c r="H764" s="84" t="b">
        <v>0</v>
      </c>
      <c r="I764" s="84" t="b">
        <v>0</v>
      </c>
      <c r="J764" s="84" t="b">
        <v>0</v>
      </c>
      <c r="K764" s="84" t="b">
        <v>0</v>
      </c>
      <c r="L764" s="84" t="b">
        <v>0</v>
      </c>
    </row>
    <row r="765" spans="1:12" ht="15">
      <c r="A765" s="84" t="s">
        <v>4127</v>
      </c>
      <c r="B765" s="84" t="s">
        <v>738</v>
      </c>
      <c r="C765" s="84">
        <v>4</v>
      </c>
      <c r="D765" s="123">
        <v>0.004718520598016775</v>
      </c>
      <c r="E765" s="123">
        <v>1.5915283491761723</v>
      </c>
      <c r="F765" s="84" t="s">
        <v>3352</v>
      </c>
      <c r="G765" s="84" t="b">
        <v>0</v>
      </c>
      <c r="H765" s="84" t="b">
        <v>0</v>
      </c>
      <c r="I765" s="84" t="b">
        <v>0</v>
      </c>
      <c r="J765" s="84" t="b">
        <v>0</v>
      </c>
      <c r="K765" s="84" t="b">
        <v>0</v>
      </c>
      <c r="L765" s="84" t="b">
        <v>0</v>
      </c>
    </row>
    <row r="766" spans="1:12" ht="15">
      <c r="A766" s="84" t="s">
        <v>4130</v>
      </c>
      <c r="B766" s="84" t="s">
        <v>4131</v>
      </c>
      <c r="C766" s="84">
        <v>4</v>
      </c>
      <c r="D766" s="123">
        <v>0.004718520598016775</v>
      </c>
      <c r="E766" s="123">
        <v>2.3696795995598157</v>
      </c>
      <c r="F766" s="84" t="s">
        <v>3352</v>
      </c>
      <c r="G766" s="84" t="b">
        <v>0</v>
      </c>
      <c r="H766" s="84" t="b">
        <v>0</v>
      </c>
      <c r="I766" s="84" t="b">
        <v>0</v>
      </c>
      <c r="J766" s="84" t="b">
        <v>0</v>
      </c>
      <c r="K766" s="84" t="b">
        <v>0</v>
      </c>
      <c r="L766" s="84" t="b">
        <v>0</v>
      </c>
    </row>
    <row r="767" spans="1:12" ht="15">
      <c r="A767" s="84" t="s">
        <v>4131</v>
      </c>
      <c r="B767" s="84" t="s">
        <v>4132</v>
      </c>
      <c r="C767" s="84">
        <v>4</v>
      </c>
      <c r="D767" s="123">
        <v>0.004718520598016775</v>
      </c>
      <c r="E767" s="123">
        <v>2.3696795995598157</v>
      </c>
      <c r="F767" s="84" t="s">
        <v>3352</v>
      </c>
      <c r="G767" s="84" t="b">
        <v>0</v>
      </c>
      <c r="H767" s="84" t="b">
        <v>0</v>
      </c>
      <c r="I767" s="84" t="b">
        <v>0</v>
      </c>
      <c r="J767" s="84" t="b">
        <v>0</v>
      </c>
      <c r="K767" s="84" t="b">
        <v>0</v>
      </c>
      <c r="L767" s="84" t="b">
        <v>0</v>
      </c>
    </row>
    <row r="768" spans="1:12" ht="15">
      <c r="A768" s="84" t="s">
        <v>4132</v>
      </c>
      <c r="B768" s="84" t="s">
        <v>738</v>
      </c>
      <c r="C768" s="84">
        <v>4</v>
      </c>
      <c r="D768" s="123">
        <v>0.004718520598016775</v>
      </c>
      <c r="E768" s="123">
        <v>1.5915283491761723</v>
      </c>
      <c r="F768" s="84" t="s">
        <v>3352</v>
      </c>
      <c r="G768" s="84" t="b">
        <v>0</v>
      </c>
      <c r="H768" s="84" t="b">
        <v>0</v>
      </c>
      <c r="I768" s="84" t="b">
        <v>0</v>
      </c>
      <c r="J768" s="84" t="b">
        <v>0</v>
      </c>
      <c r="K768" s="84" t="b">
        <v>0</v>
      </c>
      <c r="L768" s="84" t="b">
        <v>0</v>
      </c>
    </row>
    <row r="769" spans="1:12" ht="15">
      <c r="A769" s="84" t="s">
        <v>4165</v>
      </c>
      <c r="B769" s="84" t="s">
        <v>4104</v>
      </c>
      <c r="C769" s="84">
        <v>4</v>
      </c>
      <c r="D769" s="123">
        <v>0.005926263810309578</v>
      </c>
      <c r="E769" s="123">
        <v>1.5915283491761723</v>
      </c>
      <c r="F769" s="84" t="s">
        <v>3352</v>
      </c>
      <c r="G769" s="84" t="b">
        <v>0</v>
      </c>
      <c r="H769" s="84" t="b">
        <v>0</v>
      </c>
      <c r="I769" s="84" t="b">
        <v>0</v>
      </c>
      <c r="J769" s="84" t="b">
        <v>0</v>
      </c>
      <c r="K769" s="84" t="b">
        <v>0</v>
      </c>
      <c r="L769" s="84" t="b">
        <v>0</v>
      </c>
    </row>
    <row r="770" spans="1:12" ht="15">
      <c r="A770" s="84" t="s">
        <v>4104</v>
      </c>
      <c r="B770" s="84" t="s">
        <v>4166</v>
      </c>
      <c r="C770" s="84">
        <v>4</v>
      </c>
      <c r="D770" s="123">
        <v>0.005926263810309578</v>
      </c>
      <c r="E770" s="123">
        <v>1.5915283491761723</v>
      </c>
      <c r="F770" s="84" t="s">
        <v>3352</v>
      </c>
      <c r="G770" s="84" t="b">
        <v>0</v>
      </c>
      <c r="H770" s="84" t="b">
        <v>0</v>
      </c>
      <c r="I770" s="84" t="b">
        <v>0</v>
      </c>
      <c r="J770" s="84" t="b">
        <v>0</v>
      </c>
      <c r="K770" s="84" t="b">
        <v>0</v>
      </c>
      <c r="L770" s="84" t="b">
        <v>0</v>
      </c>
    </row>
    <row r="771" spans="1:12" ht="15">
      <c r="A771" s="84" t="s">
        <v>4177</v>
      </c>
      <c r="B771" s="84" t="s">
        <v>746</v>
      </c>
      <c r="C771" s="84">
        <v>4</v>
      </c>
      <c r="D771" s="123">
        <v>0.004718520598016775</v>
      </c>
      <c r="E771" s="123">
        <v>1.3282869144015907</v>
      </c>
      <c r="F771" s="84" t="s">
        <v>3352</v>
      </c>
      <c r="G771" s="84" t="b">
        <v>0</v>
      </c>
      <c r="H771" s="84" t="b">
        <v>0</v>
      </c>
      <c r="I771" s="84" t="b">
        <v>0</v>
      </c>
      <c r="J771" s="84" t="b">
        <v>0</v>
      </c>
      <c r="K771" s="84" t="b">
        <v>0</v>
      </c>
      <c r="L771" s="84" t="b">
        <v>0</v>
      </c>
    </row>
    <row r="772" spans="1:12" ht="15">
      <c r="A772" s="84" t="s">
        <v>746</v>
      </c>
      <c r="B772" s="84" t="s">
        <v>3550</v>
      </c>
      <c r="C772" s="84">
        <v>4</v>
      </c>
      <c r="D772" s="123">
        <v>0.004718520598016775</v>
      </c>
      <c r="E772" s="123">
        <v>1.3185270771124344</v>
      </c>
      <c r="F772" s="84" t="s">
        <v>3352</v>
      </c>
      <c r="G772" s="84" t="b">
        <v>0</v>
      </c>
      <c r="H772" s="84" t="b">
        <v>0</v>
      </c>
      <c r="I772" s="84" t="b">
        <v>0</v>
      </c>
      <c r="J772" s="84" t="b">
        <v>0</v>
      </c>
      <c r="K772" s="84" t="b">
        <v>0</v>
      </c>
      <c r="L772" s="84" t="b">
        <v>0</v>
      </c>
    </row>
    <row r="773" spans="1:12" ht="15">
      <c r="A773" s="84" t="s">
        <v>3550</v>
      </c>
      <c r="B773" s="84" t="s">
        <v>746</v>
      </c>
      <c r="C773" s="84">
        <v>4</v>
      </c>
      <c r="D773" s="123">
        <v>0.004718520598016775</v>
      </c>
      <c r="E773" s="123">
        <v>1.3282869144015907</v>
      </c>
      <c r="F773" s="84" t="s">
        <v>3352</v>
      </c>
      <c r="G773" s="84" t="b">
        <v>0</v>
      </c>
      <c r="H773" s="84" t="b">
        <v>0</v>
      </c>
      <c r="I773" s="84" t="b">
        <v>0</v>
      </c>
      <c r="J773" s="84" t="b">
        <v>0</v>
      </c>
      <c r="K773" s="84" t="b">
        <v>0</v>
      </c>
      <c r="L773" s="84" t="b">
        <v>0</v>
      </c>
    </row>
    <row r="774" spans="1:12" ht="15">
      <c r="A774" s="84" t="s">
        <v>746</v>
      </c>
      <c r="B774" s="84" t="s">
        <v>4178</v>
      </c>
      <c r="C774" s="84">
        <v>4</v>
      </c>
      <c r="D774" s="123">
        <v>0.004718520598016775</v>
      </c>
      <c r="E774" s="123">
        <v>1.3185270771124344</v>
      </c>
      <c r="F774" s="84" t="s">
        <v>3352</v>
      </c>
      <c r="G774" s="84" t="b">
        <v>0</v>
      </c>
      <c r="H774" s="84" t="b">
        <v>0</v>
      </c>
      <c r="I774" s="84" t="b">
        <v>0</v>
      </c>
      <c r="J774" s="84" t="b">
        <v>0</v>
      </c>
      <c r="K774" s="84" t="b">
        <v>0</v>
      </c>
      <c r="L774" s="84" t="b">
        <v>0</v>
      </c>
    </row>
    <row r="775" spans="1:12" ht="15">
      <c r="A775" s="84" t="s">
        <v>4178</v>
      </c>
      <c r="B775" s="84" t="s">
        <v>4179</v>
      </c>
      <c r="C775" s="84">
        <v>4</v>
      </c>
      <c r="D775" s="123">
        <v>0.004718520598016775</v>
      </c>
      <c r="E775" s="123">
        <v>2.3696795995598157</v>
      </c>
      <c r="F775" s="84" t="s">
        <v>3352</v>
      </c>
      <c r="G775" s="84" t="b">
        <v>0</v>
      </c>
      <c r="H775" s="84" t="b">
        <v>0</v>
      </c>
      <c r="I775" s="84" t="b">
        <v>0</v>
      </c>
      <c r="J775" s="84" t="b">
        <v>0</v>
      </c>
      <c r="K775" s="84" t="b">
        <v>0</v>
      </c>
      <c r="L775" s="84" t="b">
        <v>0</v>
      </c>
    </row>
    <row r="776" spans="1:12" ht="15">
      <c r="A776" s="84" t="s">
        <v>4179</v>
      </c>
      <c r="B776" s="84" t="s">
        <v>3459</v>
      </c>
      <c r="C776" s="84">
        <v>4</v>
      </c>
      <c r="D776" s="123">
        <v>0.004718520598016775</v>
      </c>
      <c r="E776" s="123">
        <v>2.3696795995598157</v>
      </c>
      <c r="F776" s="84" t="s">
        <v>3352</v>
      </c>
      <c r="G776" s="84" t="b">
        <v>0</v>
      </c>
      <c r="H776" s="84" t="b">
        <v>0</v>
      </c>
      <c r="I776" s="84" t="b">
        <v>0</v>
      </c>
      <c r="J776" s="84" t="b">
        <v>0</v>
      </c>
      <c r="K776" s="84" t="b">
        <v>0</v>
      </c>
      <c r="L776" s="84" t="b">
        <v>0</v>
      </c>
    </row>
    <row r="777" spans="1:12" ht="15">
      <c r="A777" s="84" t="s">
        <v>3459</v>
      </c>
      <c r="B777" s="84" t="s">
        <v>4180</v>
      </c>
      <c r="C777" s="84">
        <v>4</v>
      </c>
      <c r="D777" s="123">
        <v>0.004718520598016775</v>
      </c>
      <c r="E777" s="123">
        <v>2.3696795995598157</v>
      </c>
      <c r="F777" s="84" t="s">
        <v>3352</v>
      </c>
      <c r="G777" s="84" t="b">
        <v>0</v>
      </c>
      <c r="H777" s="84" t="b">
        <v>0</v>
      </c>
      <c r="I777" s="84" t="b">
        <v>0</v>
      </c>
      <c r="J777" s="84" t="b">
        <v>0</v>
      </c>
      <c r="K777" s="84" t="b">
        <v>0</v>
      </c>
      <c r="L777" s="84" t="b">
        <v>0</v>
      </c>
    </row>
    <row r="778" spans="1:12" ht="15">
      <c r="A778" s="84" t="s">
        <v>4180</v>
      </c>
      <c r="B778" s="84" t="s">
        <v>4111</v>
      </c>
      <c r="C778" s="84">
        <v>4</v>
      </c>
      <c r="D778" s="123">
        <v>0.004718520598016775</v>
      </c>
      <c r="E778" s="123">
        <v>2.0174970814484534</v>
      </c>
      <c r="F778" s="84" t="s">
        <v>3352</v>
      </c>
      <c r="G778" s="84" t="b">
        <v>0</v>
      </c>
      <c r="H778" s="84" t="b">
        <v>0</v>
      </c>
      <c r="I778" s="84" t="b">
        <v>0</v>
      </c>
      <c r="J778" s="84" t="b">
        <v>0</v>
      </c>
      <c r="K778" s="84" t="b">
        <v>0</v>
      </c>
      <c r="L778" s="84" t="b">
        <v>0</v>
      </c>
    </row>
    <row r="779" spans="1:12" ht="15">
      <c r="A779" s="84" t="s">
        <v>4111</v>
      </c>
      <c r="B779" s="84" t="s">
        <v>4181</v>
      </c>
      <c r="C779" s="84">
        <v>4</v>
      </c>
      <c r="D779" s="123">
        <v>0.004718520598016775</v>
      </c>
      <c r="E779" s="123">
        <v>2.0174970814484534</v>
      </c>
      <c r="F779" s="84" t="s">
        <v>3352</v>
      </c>
      <c r="G779" s="84" t="b">
        <v>0</v>
      </c>
      <c r="H779" s="84" t="b">
        <v>0</v>
      </c>
      <c r="I779" s="84" t="b">
        <v>0</v>
      </c>
      <c r="J779" s="84" t="b">
        <v>0</v>
      </c>
      <c r="K779" s="84" t="b">
        <v>0</v>
      </c>
      <c r="L779" s="84" t="b">
        <v>0</v>
      </c>
    </row>
    <row r="780" spans="1:12" ht="15">
      <c r="A780" s="84" t="s">
        <v>4181</v>
      </c>
      <c r="B780" s="84" t="s">
        <v>3528</v>
      </c>
      <c r="C780" s="84">
        <v>4</v>
      </c>
      <c r="D780" s="123">
        <v>0.004718520598016775</v>
      </c>
      <c r="E780" s="123">
        <v>1.4946183361681158</v>
      </c>
      <c r="F780" s="84" t="s">
        <v>3352</v>
      </c>
      <c r="G780" s="84" t="b">
        <v>0</v>
      </c>
      <c r="H780" s="84" t="b">
        <v>0</v>
      </c>
      <c r="I780" s="84" t="b">
        <v>0</v>
      </c>
      <c r="J780" s="84" t="b">
        <v>0</v>
      </c>
      <c r="K780" s="84" t="b">
        <v>0</v>
      </c>
      <c r="L780" s="84" t="b">
        <v>0</v>
      </c>
    </row>
    <row r="781" spans="1:12" ht="15">
      <c r="A781" s="84" t="s">
        <v>746</v>
      </c>
      <c r="B781" s="84" t="s">
        <v>4209</v>
      </c>
      <c r="C781" s="84">
        <v>3</v>
      </c>
      <c r="D781" s="123">
        <v>0.003914834490463334</v>
      </c>
      <c r="E781" s="123">
        <v>1.3185270771124347</v>
      </c>
      <c r="F781" s="84" t="s">
        <v>3352</v>
      </c>
      <c r="G781" s="84" t="b">
        <v>0</v>
      </c>
      <c r="H781" s="84" t="b">
        <v>0</v>
      </c>
      <c r="I781" s="84" t="b">
        <v>0</v>
      </c>
      <c r="J781" s="84" t="b">
        <v>1</v>
      </c>
      <c r="K781" s="84" t="b">
        <v>0</v>
      </c>
      <c r="L781" s="84" t="b">
        <v>0</v>
      </c>
    </row>
    <row r="782" spans="1:12" ht="15">
      <c r="A782" s="84" t="s">
        <v>4209</v>
      </c>
      <c r="B782" s="84" t="s">
        <v>4210</v>
      </c>
      <c r="C782" s="84">
        <v>3</v>
      </c>
      <c r="D782" s="123">
        <v>0.003914834490463334</v>
      </c>
      <c r="E782" s="123">
        <v>2.494618336168116</v>
      </c>
      <c r="F782" s="84" t="s">
        <v>3352</v>
      </c>
      <c r="G782" s="84" t="b">
        <v>1</v>
      </c>
      <c r="H782" s="84" t="b">
        <v>0</v>
      </c>
      <c r="I782" s="84" t="b">
        <v>0</v>
      </c>
      <c r="J782" s="84" t="b">
        <v>0</v>
      </c>
      <c r="K782" s="84" t="b">
        <v>0</v>
      </c>
      <c r="L782" s="84" t="b">
        <v>0</v>
      </c>
    </row>
    <row r="783" spans="1:12" ht="15">
      <c r="A783" s="84" t="s">
        <v>4210</v>
      </c>
      <c r="B783" s="84" t="s">
        <v>4122</v>
      </c>
      <c r="C783" s="84">
        <v>3</v>
      </c>
      <c r="D783" s="123">
        <v>0.003914834490463334</v>
      </c>
      <c r="E783" s="123">
        <v>2.1935883405041348</v>
      </c>
      <c r="F783" s="84" t="s">
        <v>3352</v>
      </c>
      <c r="G783" s="84" t="b">
        <v>0</v>
      </c>
      <c r="H783" s="84" t="b">
        <v>0</v>
      </c>
      <c r="I783" s="84" t="b">
        <v>0</v>
      </c>
      <c r="J783" s="84" t="b">
        <v>0</v>
      </c>
      <c r="K783" s="84" t="b">
        <v>0</v>
      </c>
      <c r="L783" s="84" t="b">
        <v>0</v>
      </c>
    </row>
    <row r="784" spans="1:12" ht="15">
      <c r="A784" s="84" t="s">
        <v>4104</v>
      </c>
      <c r="B784" s="84" t="s">
        <v>4211</v>
      </c>
      <c r="C784" s="84">
        <v>3</v>
      </c>
      <c r="D784" s="123">
        <v>0.003914834490463334</v>
      </c>
      <c r="E784" s="123">
        <v>1.5915283491761723</v>
      </c>
      <c r="F784" s="84" t="s">
        <v>3352</v>
      </c>
      <c r="G784" s="84" t="b">
        <v>0</v>
      </c>
      <c r="H784" s="84" t="b">
        <v>0</v>
      </c>
      <c r="I784" s="84" t="b">
        <v>0</v>
      </c>
      <c r="J784" s="84" t="b">
        <v>0</v>
      </c>
      <c r="K784" s="84" t="b">
        <v>0</v>
      </c>
      <c r="L784" s="84" t="b">
        <v>0</v>
      </c>
    </row>
    <row r="785" spans="1:12" ht="15">
      <c r="A785" s="84" t="s">
        <v>4211</v>
      </c>
      <c r="B785" s="84" t="s">
        <v>4212</v>
      </c>
      <c r="C785" s="84">
        <v>3</v>
      </c>
      <c r="D785" s="123">
        <v>0.003914834490463334</v>
      </c>
      <c r="E785" s="123">
        <v>2.494618336168116</v>
      </c>
      <c r="F785" s="84" t="s">
        <v>3352</v>
      </c>
      <c r="G785" s="84" t="b">
        <v>0</v>
      </c>
      <c r="H785" s="84" t="b">
        <v>0</v>
      </c>
      <c r="I785" s="84" t="b">
        <v>0</v>
      </c>
      <c r="J785" s="84" t="b">
        <v>0</v>
      </c>
      <c r="K785" s="84" t="b">
        <v>0</v>
      </c>
      <c r="L785" s="84" t="b">
        <v>0</v>
      </c>
    </row>
    <row r="786" spans="1:12" ht="15">
      <c r="A786" s="84" t="s">
        <v>4212</v>
      </c>
      <c r="B786" s="84" t="s">
        <v>746</v>
      </c>
      <c r="C786" s="84">
        <v>3</v>
      </c>
      <c r="D786" s="123">
        <v>0.003914834490463334</v>
      </c>
      <c r="E786" s="123">
        <v>1.328286914401591</v>
      </c>
      <c r="F786" s="84" t="s">
        <v>3352</v>
      </c>
      <c r="G786" s="84" t="b">
        <v>0</v>
      </c>
      <c r="H786" s="84" t="b">
        <v>0</v>
      </c>
      <c r="I786" s="84" t="b">
        <v>0</v>
      </c>
      <c r="J786" s="84" t="b">
        <v>0</v>
      </c>
      <c r="K786" s="84" t="b">
        <v>0</v>
      </c>
      <c r="L786" s="84" t="b">
        <v>0</v>
      </c>
    </row>
    <row r="787" spans="1:12" ht="15">
      <c r="A787" s="84" t="s">
        <v>746</v>
      </c>
      <c r="B787" s="84" t="s">
        <v>4213</v>
      </c>
      <c r="C787" s="84">
        <v>3</v>
      </c>
      <c r="D787" s="123">
        <v>0.003914834490463334</v>
      </c>
      <c r="E787" s="123">
        <v>1.3185270771124347</v>
      </c>
      <c r="F787" s="84" t="s">
        <v>3352</v>
      </c>
      <c r="G787" s="84" t="b">
        <v>0</v>
      </c>
      <c r="H787" s="84" t="b">
        <v>0</v>
      </c>
      <c r="I787" s="84" t="b">
        <v>0</v>
      </c>
      <c r="J787" s="84" t="b">
        <v>0</v>
      </c>
      <c r="K787" s="84" t="b">
        <v>0</v>
      </c>
      <c r="L787" s="84" t="b">
        <v>0</v>
      </c>
    </row>
    <row r="788" spans="1:12" ht="15">
      <c r="A788" s="84" t="s">
        <v>4213</v>
      </c>
      <c r="B788" s="84" t="s">
        <v>4143</v>
      </c>
      <c r="C788" s="84">
        <v>3</v>
      </c>
      <c r="D788" s="123">
        <v>0.003914834490463334</v>
      </c>
      <c r="E788" s="123">
        <v>2.3696795995598157</v>
      </c>
      <c r="F788" s="84" t="s">
        <v>3352</v>
      </c>
      <c r="G788" s="84" t="b">
        <v>0</v>
      </c>
      <c r="H788" s="84" t="b">
        <v>0</v>
      </c>
      <c r="I788" s="84" t="b">
        <v>0</v>
      </c>
      <c r="J788" s="84" t="b">
        <v>0</v>
      </c>
      <c r="K788" s="84" t="b">
        <v>0</v>
      </c>
      <c r="L788" s="84" t="b">
        <v>0</v>
      </c>
    </row>
    <row r="789" spans="1:12" ht="15">
      <c r="A789" s="84" t="s">
        <v>4143</v>
      </c>
      <c r="B789" s="84" t="s">
        <v>4122</v>
      </c>
      <c r="C789" s="84">
        <v>3</v>
      </c>
      <c r="D789" s="123">
        <v>0.003914834490463334</v>
      </c>
      <c r="E789" s="123">
        <v>2.0686496038958344</v>
      </c>
      <c r="F789" s="84" t="s">
        <v>3352</v>
      </c>
      <c r="G789" s="84" t="b">
        <v>0</v>
      </c>
      <c r="H789" s="84" t="b">
        <v>0</v>
      </c>
      <c r="I789" s="84" t="b">
        <v>0</v>
      </c>
      <c r="J789" s="84" t="b">
        <v>0</v>
      </c>
      <c r="K789" s="84" t="b">
        <v>0</v>
      </c>
      <c r="L789" s="84" t="b">
        <v>0</v>
      </c>
    </row>
    <row r="790" spans="1:12" ht="15">
      <c r="A790" s="84" t="s">
        <v>4223</v>
      </c>
      <c r="B790" s="84" t="s">
        <v>4224</v>
      </c>
      <c r="C790" s="84">
        <v>3</v>
      </c>
      <c r="D790" s="123">
        <v>0.004444697857732183</v>
      </c>
      <c r="E790" s="123">
        <v>2.494618336168116</v>
      </c>
      <c r="F790" s="84" t="s">
        <v>3352</v>
      </c>
      <c r="G790" s="84" t="b">
        <v>0</v>
      </c>
      <c r="H790" s="84" t="b">
        <v>0</v>
      </c>
      <c r="I790" s="84" t="b">
        <v>0</v>
      </c>
      <c r="J790" s="84" t="b">
        <v>0</v>
      </c>
      <c r="K790" s="84" t="b">
        <v>0</v>
      </c>
      <c r="L790" s="84" t="b">
        <v>0</v>
      </c>
    </row>
    <row r="791" spans="1:12" ht="15">
      <c r="A791" s="84" t="s">
        <v>410</v>
      </c>
      <c r="B791" s="84" t="s">
        <v>4177</v>
      </c>
      <c r="C791" s="84">
        <v>3</v>
      </c>
      <c r="D791" s="123">
        <v>0.003914834490463334</v>
      </c>
      <c r="E791" s="123">
        <v>1.264169414789842</v>
      </c>
      <c r="F791" s="84" t="s">
        <v>3352</v>
      </c>
      <c r="G791" s="84" t="b">
        <v>0</v>
      </c>
      <c r="H791" s="84" t="b">
        <v>0</v>
      </c>
      <c r="I791" s="84" t="b">
        <v>0</v>
      </c>
      <c r="J791" s="84" t="b">
        <v>0</v>
      </c>
      <c r="K791" s="84" t="b">
        <v>0</v>
      </c>
      <c r="L791" s="84" t="b">
        <v>0</v>
      </c>
    </row>
    <row r="792" spans="1:12" ht="15">
      <c r="A792" s="84" t="s">
        <v>4104</v>
      </c>
      <c r="B792" s="84" t="s">
        <v>4144</v>
      </c>
      <c r="C792" s="84">
        <v>2</v>
      </c>
      <c r="D792" s="123">
        <v>0.002963131905154789</v>
      </c>
      <c r="E792" s="123">
        <v>1.290498353512191</v>
      </c>
      <c r="F792" s="84" t="s">
        <v>3352</v>
      </c>
      <c r="G792" s="84" t="b">
        <v>0</v>
      </c>
      <c r="H792" s="84" t="b">
        <v>0</v>
      </c>
      <c r="I792" s="84" t="b">
        <v>0</v>
      </c>
      <c r="J792" s="84" t="b">
        <v>0</v>
      </c>
      <c r="K792" s="84" t="b">
        <v>0</v>
      </c>
      <c r="L792" s="84" t="b">
        <v>0</v>
      </c>
    </row>
    <row r="793" spans="1:12" ht="15">
      <c r="A793" s="84" t="s">
        <v>4567</v>
      </c>
      <c r="B793" s="84" t="s">
        <v>429</v>
      </c>
      <c r="C793" s="84">
        <v>2</v>
      </c>
      <c r="D793" s="123">
        <v>0.002963131905154789</v>
      </c>
      <c r="E793" s="123">
        <v>2.494618336168116</v>
      </c>
      <c r="F793" s="84" t="s">
        <v>3352</v>
      </c>
      <c r="G793" s="84" t="b">
        <v>0</v>
      </c>
      <c r="H793" s="84" t="b">
        <v>0</v>
      </c>
      <c r="I793" s="84" t="b">
        <v>0</v>
      </c>
      <c r="J793" s="84" t="b">
        <v>0</v>
      </c>
      <c r="K793" s="84" t="b">
        <v>0</v>
      </c>
      <c r="L793" s="84" t="b">
        <v>0</v>
      </c>
    </row>
    <row r="794" spans="1:12" ht="15">
      <c r="A794" s="84" t="s">
        <v>429</v>
      </c>
      <c r="B794" s="84" t="s">
        <v>4125</v>
      </c>
      <c r="C794" s="84">
        <v>2</v>
      </c>
      <c r="D794" s="123">
        <v>0.002963131905154789</v>
      </c>
      <c r="E794" s="123">
        <v>2.1935883405041348</v>
      </c>
      <c r="F794" s="84" t="s">
        <v>3352</v>
      </c>
      <c r="G794" s="84" t="b">
        <v>0</v>
      </c>
      <c r="H794" s="84" t="b">
        <v>0</v>
      </c>
      <c r="I794" s="84" t="b">
        <v>0</v>
      </c>
      <c r="J794" s="84" t="b">
        <v>0</v>
      </c>
      <c r="K794" s="84" t="b">
        <v>0</v>
      </c>
      <c r="L794" s="84" t="b">
        <v>0</v>
      </c>
    </row>
    <row r="795" spans="1:12" ht="15">
      <c r="A795" s="84" t="s">
        <v>4125</v>
      </c>
      <c r="B795" s="84" t="s">
        <v>4568</v>
      </c>
      <c r="C795" s="84">
        <v>2</v>
      </c>
      <c r="D795" s="123">
        <v>0.002963131905154789</v>
      </c>
      <c r="E795" s="123">
        <v>2.3696795995598157</v>
      </c>
      <c r="F795" s="84" t="s">
        <v>3352</v>
      </c>
      <c r="G795" s="84" t="b">
        <v>0</v>
      </c>
      <c r="H795" s="84" t="b">
        <v>0</v>
      </c>
      <c r="I795" s="84" t="b">
        <v>0</v>
      </c>
      <c r="J795" s="84" t="b">
        <v>0</v>
      </c>
      <c r="K795" s="84" t="b">
        <v>0</v>
      </c>
      <c r="L795" s="84" t="b">
        <v>0</v>
      </c>
    </row>
    <row r="796" spans="1:12" ht="15">
      <c r="A796" s="84" t="s">
        <v>4568</v>
      </c>
      <c r="B796" s="84" t="s">
        <v>4242</v>
      </c>
      <c r="C796" s="84">
        <v>2</v>
      </c>
      <c r="D796" s="123">
        <v>0.002963131905154789</v>
      </c>
      <c r="E796" s="123">
        <v>2.494618336168116</v>
      </c>
      <c r="F796" s="84" t="s">
        <v>3352</v>
      </c>
      <c r="G796" s="84" t="b">
        <v>0</v>
      </c>
      <c r="H796" s="84" t="b">
        <v>0</v>
      </c>
      <c r="I796" s="84" t="b">
        <v>0</v>
      </c>
      <c r="J796" s="84" t="b">
        <v>0</v>
      </c>
      <c r="K796" s="84" t="b">
        <v>0</v>
      </c>
      <c r="L796" s="84" t="b">
        <v>0</v>
      </c>
    </row>
    <row r="797" spans="1:12" ht="15">
      <c r="A797" s="84" t="s">
        <v>4242</v>
      </c>
      <c r="B797" s="84" t="s">
        <v>4355</v>
      </c>
      <c r="C797" s="84">
        <v>2</v>
      </c>
      <c r="D797" s="123">
        <v>0.002963131905154789</v>
      </c>
      <c r="E797" s="123">
        <v>2.3185270771124347</v>
      </c>
      <c r="F797" s="84" t="s">
        <v>3352</v>
      </c>
      <c r="G797" s="84" t="b">
        <v>0</v>
      </c>
      <c r="H797" s="84" t="b">
        <v>0</v>
      </c>
      <c r="I797" s="84" t="b">
        <v>0</v>
      </c>
      <c r="J797" s="84" t="b">
        <v>0</v>
      </c>
      <c r="K797" s="84" t="b">
        <v>0</v>
      </c>
      <c r="L797" s="84" t="b">
        <v>0</v>
      </c>
    </row>
    <row r="798" spans="1:12" ht="15">
      <c r="A798" s="84" t="s">
        <v>4355</v>
      </c>
      <c r="B798" s="84" t="s">
        <v>4569</v>
      </c>
      <c r="C798" s="84">
        <v>2</v>
      </c>
      <c r="D798" s="123">
        <v>0.002963131905154789</v>
      </c>
      <c r="E798" s="123">
        <v>2.494618336168116</v>
      </c>
      <c r="F798" s="84" t="s">
        <v>3352</v>
      </c>
      <c r="G798" s="84" t="b">
        <v>0</v>
      </c>
      <c r="H798" s="84" t="b">
        <v>0</v>
      </c>
      <c r="I798" s="84" t="b">
        <v>0</v>
      </c>
      <c r="J798" s="84" t="b">
        <v>0</v>
      </c>
      <c r="K798" s="84" t="b">
        <v>0</v>
      </c>
      <c r="L798" s="84" t="b">
        <v>0</v>
      </c>
    </row>
    <row r="799" spans="1:12" ht="15">
      <c r="A799" s="84" t="s">
        <v>4569</v>
      </c>
      <c r="B799" s="84" t="s">
        <v>4570</v>
      </c>
      <c r="C799" s="84">
        <v>2</v>
      </c>
      <c r="D799" s="123">
        <v>0.002963131905154789</v>
      </c>
      <c r="E799" s="123">
        <v>2.670709595223797</v>
      </c>
      <c r="F799" s="84" t="s">
        <v>3352</v>
      </c>
      <c r="G799" s="84" t="b">
        <v>0</v>
      </c>
      <c r="H799" s="84" t="b">
        <v>0</v>
      </c>
      <c r="I799" s="84" t="b">
        <v>0</v>
      </c>
      <c r="J799" s="84" t="b">
        <v>0</v>
      </c>
      <c r="K799" s="84" t="b">
        <v>0</v>
      </c>
      <c r="L799" s="84" t="b">
        <v>0</v>
      </c>
    </row>
    <row r="800" spans="1:12" ht="15">
      <c r="A800" s="84" t="s">
        <v>4570</v>
      </c>
      <c r="B800" s="84" t="s">
        <v>4187</v>
      </c>
      <c r="C800" s="84">
        <v>2</v>
      </c>
      <c r="D800" s="123">
        <v>0.002963131905154789</v>
      </c>
      <c r="E800" s="123">
        <v>2.670709595223797</v>
      </c>
      <c r="F800" s="84" t="s">
        <v>3352</v>
      </c>
      <c r="G800" s="84" t="b">
        <v>0</v>
      </c>
      <c r="H800" s="84" t="b">
        <v>0</v>
      </c>
      <c r="I800" s="84" t="b">
        <v>0</v>
      </c>
      <c r="J800" s="84" t="b">
        <v>1</v>
      </c>
      <c r="K800" s="84" t="b">
        <v>0</v>
      </c>
      <c r="L800" s="84" t="b">
        <v>0</v>
      </c>
    </row>
    <row r="801" spans="1:12" ht="15">
      <c r="A801" s="84" t="s">
        <v>4187</v>
      </c>
      <c r="B801" s="84" t="s">
        <v>3526</v>
      </c>
      <c r="C801" s="84">
        <v>2</v>
      </c>
      <c r="D801" s="123">
        <v>0.002963131905154789</v>
      </c>
      <c r="E801" s="123">
        <v>1.4803778970535055</v>
      </c>
      <c r="F801" s="84" t="s">
        <v>3352</v>
      </c>
      <c r="G801" s="84" t="b">
        <v>1</v>
      </c>
      <c r="H801" s="84" t="b">
        <v>0</v>
      </c>
      <c r="I801" s="84" t="b">
        <v>0</v>
      </c>
      <c r="J801" s="84" t="b">
        <v>0</v>
      </c>
      <c r="K801" s="84" t="b">
        <v>0</v>
      </c>
      <c r="L801" s="84" t="b">
        <v>0</v>
      </c>
    </row>
    <row r="802" spans="1:12" ht="15">
      <c r="A802" s="84" t="s">
        <v>3526</v>
      </c>
      <c r="B802" s="84" t="s">
        <v>4571</v>
      </c>
      <c r="C802" s="84">
        <v>2</v>
      </c>
      <c r="D802" s="123">
        <v>0.002963131905154789</v>
      </c>
      <c r="E802" s="123">
        <v>1.4803778970535055</v>
      </c>
      <c r="F802" s="84" t="s">
        <v>3352</v>
      </c>
      <c r="G802" s="84" t="b">
        <v>0</v>
      </c>
      <c r="H802" s="84" t="b">
        <v>0</v>
      </c>
      <c r="I802" s="84" t="b">
        <v>0</v>
      </c>
      <c r="J802" s="84" t="b">
        <v>0</v>
      </c>
      <c r="K802" s="84" t="b">
        <v>0</v>
      </c>
      <c r="L802" s="84" t="b">
        <v>0</v>
      </c>
    </row>
    <row r="803" spans="1:12" ht="15">
      <c r="A803" s="84" t="s">
        <v>4571</v>
      </c>
      <c r="B803" s="84" t="s">
        <v>4572</v>
      </c>
      <c r="C803" s="84">
        <v>2</v>
      </c>
      <c r="D803" s="123">
        <v>0.002963131905154789</v>
      </c>
      <c r="E803" s="123">
        <v>2.670709595223797</v>
      </c>
      <c r="F803" s="84" t="s">
        <v>3352</v>
      </c>
      <c r="G803" s="84" t="b">
        <v>0</v>
      </c>
      <c r="H803" s="84" t="b">
        <v>0</v>
      </c>
      <c r="I803" s="84" t="b">
        <v>0</v>
      </c>
      <c r="J803" s="84" t="b">
        <v>0</v>
      </c>
      <c r="K803" s="84" t="b">
        <v>0</v>
      </c>
      <c r="L803" s="84" t="b">
        <v>0</v>
      </c>
    </row>
    <row r="804" spans="1:12" ht="15">
      <c r="A804" s="84" t="s">
        <v>4572</v>
      </c>
      <c r="B804" s="84" t="s">
        <v>4573</v>
      </c>
      <c r="C804" s="84">
        <v>2</v>
      </c>
      <c r="D804" s="123">
        <v>0.002963131905154789</v>
      </c>
      <c r="E804" s="123">
        <v>2.670709595223797</v>
      </c>
      <c r="F804" s="84" t="s">
        <v>3352</v>
      </c>
      <c r="G804" s="84" t="b">
        <v>0</v>
      </c>
      <c r="H804" s="84" t="b">
        <v>0</v>
      </c>
      <c r="I804" s="84" t="b">
        <v>0</v>
      </c>
      <c r="J804" s="84" t="b">
        <v>1</v>
      </c>
      <c r="K804" s="84" t="b">
        <v>0</v>
      </c>
      <c r="L804" s="84" t="b">
        <v>0</v>
      </c>
    </row>
    <row r="805" spans="1:12" ht="15">
      <c r="A805" s="84" t="s">
        <v>4573</v>
      </c>
      <c r="B805" s="84" t="s">
        <v>4574</v>
      </c>
      <c r="C805" s="84">
        <v>2</v>
      </c>
      <c r="D805" s="123">
        <v>0.002963131905154789</v>
      </c>
      <c r="E805" s="123">
        <v>2.670709595223797</v>
      </c>
      <c r="F805" s="84" t="s">
        <v>3352</v>
      </c>
      <c r="G805" s="84" t="b">
        <v>1</v>
      </c>
      <c r="H805" s="84" t="b">
        <v>0</v>
      </c>
      <c r="I805" s="84" t="b">
        <v>0</v>
      </c>
      <c r="J805" s="84" t="b">
        <v>0</v>
      </c>
      <c r="K805" s="84" t="b">
        <v>0</v>
      </c>
      <c r="L805" s="84" t="b">
        <v>0</v>
      </c>
    </row>
    <row r="806" spans="1:12" ht="15">
      <c r="A806" s="84" t="s">
        <v>4129</v>
      </c>
      <c r="B806" s="84" t="s">
        <v>4169</v>
      </c>
      <c r="C806" s="84">
        <v>2</v>
      </c>
      <c r="D806" s="123">
        <v>0.002963131905154789</v>
      </c>
      <c r="E806" s="123">
        <v>1.9717395908877782</v>
      </c>
      <c r="F806" s="84" t="s">
        <v>3352</v>
      </c>
      <c r="G806" s="84" t="b">
        <v>0</v>
      </c>
      <c r="H806" s="84" t="b">
        <v>0</v>
      </c>
      <c r="I806" s="84" t="b">
        <v>0</v>
      </c>
      <c r="J806" s="84" t="b">
        <v>0</v>
      </c>
      <c r="K806" s="84" t="b">
        <v>0</v>
      </c>
      <c r="L806" s="84" t="b">
        <v>0</v>
      </c>
    </row>
    <row r="807" spans="1:12" ht="15">
      <c r="A807" s="84" t="s">
        <v>4169</v>
      </c>
      <c r="B807" s="84" t="s">
        <v>4562</v>
      </c>
      <c r="C807" s="84">
        <v>2</v>
      </c>
      <c r="D807" s="123">
        <v>0.002963131905154789</v>
      </c>
      <c r="E807" s="123">
        <v>2.3696795995598157</v>
      </c>
      <c r="F807" s="84" t="s">
        <v>3352</v>
      </c>
      <c r="G807" s="84" t="b">
        <v>0</v>
      </c>
      <c r="H807" s="84" t="b">
        <v>0</v>
      </c>
      <c r="I807" s="84" t="b">
        <v>0</v>
      </c>
      <c r="J807" s="84" t="b">
        <v>0</v>
      </c>
      <c r="K807" s="84" t="b">
        <v>0</v>
      </c>
      <c r="L807" s="84" t="b">
        <v>0</v>
      </c>
    </row>
    <row r="808" spans="1:12" ht="15">
      <c r="A808" s="84" t="s">
        <v>4562</v>
      </c>
      <c r="B808" s="84" t="s">
        <v>4121</v>
      </c>
      <c r="C808" s="84">
        <v>2</v>
      </c>
      <c r="D808" s="123">
        <v>0.002963131905154789</v>
      </c>
      <c r="E808" s="123">
        <v>2.3696795995598157</v>
      </c>
      <c r="F808" s="84" t="s">
        <v>3352</v>
      </c>
      <c r="G808" s="84" t="b">
        <v>0</v>
      </c>
      <c r="H808" s="84" t="b">
        <v>0</v>
      </c>
      <c r="I808" s="84" t="b">
        <v>0</v>
      </c>
      <c r="J808" s="84" t="b">
        <v>0</v>
      </c>
      <c r="K808" s="84" t="b">
        <v>0</v>
      </c>
      <c r="L808" s="84" t="b">
        <v>0</v>
      </c>
    </row>
    <row r="809" spans="1:12" ht="15">
      <c r="A809" s="84" t="s">
        <v>4121</v>
      </c>
      <c r="B809" s="84" t="s">
        <v>4169</v>
      </c>
      <c r="C809" s="84">
        <v>2</v>
      </c>
      <c r="D809" s="123">
        <v>0.002963131905154789</v>
      </c>
      <c r="E809" s="123">
        <v>2.1935883405041348</v>
      </c>
      <c r="F809" s="84" t="s">
        <v>3352</v>
      </c>
      <c r="G809" s="84" t="b">
        <v>0</v>
      </c>
      <c r="H809" s="84" t="b">
        <v>0</v>
      </c>
      <c r="I809" s="84" t="b">
        <v>0</v>
      </c>
      <c r="J809" s="84" t="b">
        <v>0</v>
      </c>
      <c r="K809" s="84" t="b">
        <v>0</v>
      </c>
      <c r="L809" s="84" t="b">
        <v>0</v>
      </c>
    </row>
    <row r="810" spans="1:12" ht="15">
      <c r="A810" s="84" t="s">
        <v>4169</v>
      </c>
      <c r="B810" s="84" t="s">
        <v>4148</v>
      </c>
      <c r="C810" s="84">
        <v>2</v>
      </c>
      <c r="D810" s="123">
        <v>0.002963131905154789</v>
      </c>
      <c r="E810" s="123">
        <v>2.3696795995598157</v>
      </c>
      <c r="F810" s="84" t="s">
        <v>3352</v>
      </c>
      <c r="G810" s="84" t="b">
        <v>0</v>
      </c>
      <c r="H810" s="84" t="b">
        <v>0</v>
      </c>
      <c r="I810" s="84" t="b">
        <v>0</v>
      </c>
      <c r="J810" s="84" t="b">
        <v>0</v>
      </c>
      <c r="K810" s="84" t="b">
        <v>0</v>
      </c>
      <c r="L810" s="84" t="b">
        <v>0</v>
      </c>
    </row>
    <row r="811" spans="1:12" ht="15">
      <c r="A811" s="84" t="s">
        <v>4148</v>
      </c>
      <c r="B811" s="84" t="s">
        <v>4563</v>
      </c>
      <c r="C811" s="84">
        <v>2</v>
      </c>
      <c r="D811" s="123">
        <v>0.002963131905154789</v>
      </c>
      <c r="E811" s="123">
        <v>2.670709595223797</v>
      </c>
      <c r="F811" s="84" t="s">
        <v>3352</v>
      </c>
      <c r="G811" s="84" t="b">
        <v>0</v>
      </c>
      <c r="H811" s="84" t="b">
        <v>0</v>
      </c>
      <c r="I811" s="84" t="b">
        <v>0</v>
      </c>
      <c r="J811" s="84" t="b">
        <v>0</v>
      </c>
      <c r="K811" s="84" t="b">
        <v>0</v>
      </c>
      <c r="L811" s="84" t="b">
        <v>0</v>
      </c>
    </row>
    <row r="812" spans="1:12" ht="15">
      <c r="A812" s="84" t="s">
        <v>4563</v>
      </c>
      <c r="B812" s="84" t="s">
        <v>4564</v>
      </c>
      <c r="C812" s="84">
        <v>2</v>
      </c>
      <c r="D812" s="123">
        <v>0.002963131905154789</v>
      </c>
      <c r="E812" s="123">
        <v>2.670709595223797</v>
      </c>
      <c r="F812" s="84" t="s">
        <v>3352</v>
      </c>
      <c r="G812" s="84" t="b">
        <v>0</v>
      </c>
      <c r="H812" s="84" t="b">
        <v>0</v>
      </c>
      <c r="I812" s="84" t="b">
        <v>0</v>
      </c>
      <c r="J812" s="84" t="b">
        <v>0</v>
      </c>
      <c r="K812" s="84" t="b">
        <v>0</v>
      </c>
      <c r="L812" s="84" t="b">
        <v>0</v>
      </c>
    </row>
    <row r="813" spans="1:12" ht="15">
      <c r="A813" s="84" t="s">
        <v>4564</v>
      </c>
      <c r="B813" s="84" t="s">
        <v>4129</v>
      </c>
      <c r="C813" s="84">
        <v>2</v>
      </c>
      <c r="D813" s="123">
        <v>0.002963131905154789</v>
      </c>
      <c r="E813" s="123">
        <v>2.3696795995598157</v>
      </c>
      <c r="F813" s="84" t="s">
        <v>3352</v>
      </c>
      <c r="G813" s="84" t="b">
        <v>0</v>
      </c>
      <c r="H813" s="84" t="b">
        <v>0</v>
      </c>
      <c r="I813" s="84" t="b">
        <v>0</v>
      </c>
      <c r="J813" s="84" t="b">
        <v>0</v>
      </c>
      <c r="K813" s="84" t="b">
        <v>0</v>
      </c>
      <c r="L813" s="84" t="b">
        <v>0</v>
      </c>
    </row>
    <row r="814" spans="1:12" ht="15">
      <c r="A814" s="84" t="s">
        <v>4129</v>
      </c>
      <c r="B814" s="84" t="s">
        <v>4232</v>
      </c>
      <c r="C814" s="84">
        <v>2</v>
      </c>
      <c r="D814" s="123">
        <v>0.002963131905154789</v>
      </c>
      <c r="E814" s="123">
        <v>2.2727695865517594</v>
      </c>
      <c r="F814" s="84" t="s">
        <v>3352</v>
      </c>
      <c r="G814" s="84" t="b">
        <v>0</v>
      </c>
      <c r="H814" s="84" t="b">
        <v>0</v>
      </c>
      <c r="I814" s="84" t="b">
        <v>0</v>
      </c>
      <c r="J814" s="84" t="b">
        <v>0</v>
      </c>
      <c r="K814" s="84" t="b">
        <v>0</v>
      </c>
      <c r="L814" s="84" t="b">
        <v>0</v>
      </c>
    </row>
    <row r="815" spans="1:12" ht="15">
      <c r="A815" s="84" t="s">
        <v>4232</v>
      </c>
      <c r="B815" s="84" t="s">
        <v>4565</v>
      </c>
      <c r="C815" s="84">
        <v>2</v>
      </c>
      <c r="D815" s="123">
        <v>0.002963131905154789</v>
      </c>
      <c r="E815" s="123">
        <v>2.670709595223797</v>
      </c>
      <c r="F815" s="84" t="s">
        <v>3352</v>
      </c>
      <c r="G815" s="84" t="b">
        <v>0</v>
      </c>
      <c r="H815" s="84" t="b">
        <v>0</v>
      </c>
      <c r="I815" s="84" t="b">
        <v>0</v>
      </c>
      <c r="J815" s="84" t="b">
        <v>0</v>
      </c>
      <c r="K815" s="84" t="b">
        <v>0</v>
      </c>
      <c r="L815" s="84" t="b">
        <v>0</v>
      </c>
    </row>
    <row r="816" spans="1:12" ht="15">
      <c r="A816" s="84" t="s">
        <v>4565</v>
      </c>
      <c r="B816" s="84" t="s">
        <v>4566</v>
      </c>
      <c r="C816" s="84">
        <v>2</v>
      </c>
      <c r="D816" s="123">
        <v>0.002963131905154789</v>
      </c>
      <c r="E816" s="123">
        <v>2.670709595223797</v>
      </c>
      <c r="F816" s="84" t="s">
        <v>3352</v>
      </c>
      <c r="G816" s="84" t="b">
        <v>0</v>
      </c>
      <c r="H816" s="84" t="b">
        <v>0</v>
      </c>
      <c r="I816" s="84" t="b">
        <v>0</v>
      </c>
      <c r="J816" s="84" t="b">
        <v>0</v>
      </c>
      <c r="K816" s="84" t="b">
        <v>0</v>
      </c>
      <c r="L816" s="84" t="b">
        <v>0</v>
      </c>
    </row>
    <row r="817" spans="1:12" ht="15">
      <c r="A817" s="84" t="s">
        <v>4566</v>
      </c>
      <c r="B817" s="84" t="s">
        <v>4121</v>
      </c>
      <c r="C817" s="84">
        <v>2</v>
      </c>
      <c r="D817" s="123">
        <v>0.002963131905154789</v>
      </c>
      <c r="E817" s="123">
        <v>2.3696795995598157</v>
      </c>
      <c r="F817" s="84" t="s">
        <v>3352</v>
      </c>
      <c r="G817" s="84" t="b">
        <v>0</v>
      </c>
      <c r="H817" s="84" t="b">
        <v>0</v>
      </c>
      <c r="I817" s="84" t="b">
        <v>0</v>
      </c>
      <c r="J817" s="84" t="b">
        <v>0</v>
      </c>
      <c r="K817" s="84" t="b">
        <v>0</v>
      </c>
      <c r="L817" s="84" t="b">
        <v>0</v>
      </c>
    </row>
    <row r="818" spans="1:12" ht="15">
      <c r="A818" s="84" t="s">
        <v>4201</v>
      </c>
      <c r="B818" s="84" t="s">
        <v>4141</v>
      </c>
      <c r="C818" s="84">
        <v>2</v>
      </c>
      <c r="D818" s="123">
        <v>0.002963131905154789</v>
      </c>
      <c r="E818" s="123">
        <v>2.670709595223797</v>
      </c>
      <c r="F818" s="84" t="s">
        <v>3352</v>
      </c>
      <c r="G818" s="84" t="b">
        <v>0</v>
      </c>
      <c r="H818" s="84" t="b">
        <v>0</v>
      </c>
      <c r="I818" s="84" t="b">
        <v>0</v>
      </c>
      <c r="J818" s="84" t="b">
        <v>0</v>
      </c>
      <c r="K818" s="84" t="b">
        <v>0</v>
      </c>
      <c r="L818" s="84" t="b">
        <v>0</v>
      </c>
    </row>
    <row r="819" spans="1:12" ht="15">
      <c r="A819" s="84" t="s">
        <v>4141</v>
      </c>
      <c r="B819" s="84" t="s">
        <v>4347</v>
      </c>
      <c r="C819" s="84">
        <v>2</v>
      </c>
      <c r="D819" s="123">
        <v>0.002963131905154789</v>
      </c>
      <c r="E819" s="123">
        <v>2.670709595223797</v>
      </c>
      <c r="F819" s="84" t="s">
        <v>3352</v>
      </c>
      <c r="G819" s="84" t="b">
        <v>0</v>
      </c>
      <c r="H819" s="84" t="b">
        <v>0</v>
      </c>
      <c r="I819" s="84" t="b">
        <v>0</v>
      </c>
      <c r="J819" s="84" t="b">
        <v>0</v>
      </c>
      <c r="K819" s="84" t="b">
        <v>0</v>
      </c>
      <c r="L819" s="84" t="b">
        <v>0</v>
      </c>
    </row>
    <row r="820" spans="1:12" ht="15">
      <c r="A820" s="84" t="s">
        <v>4347</v>
      </c>
      <c r="B820" s="84" t="s">
        <v>4165</v>
      </c>
      <c r="C820" s="84">
        <v>2</v>
      </c>
      <c r="D820" s="123">
        <v>0.002963131905154789</v>
      </c>
      <c r="E820" s="123">
        <v>2.3696795995598157</v>
      </c>
      <c r="F820" s="84" t="s">
        <v>3352</v>
      </c>
      <c r="G820" s="84" t="b">
        <v>0</v>
      </c>
      <c r="H820" s="84" t="b">
        <v>0</v>
      </c>
      <c r="I820" s="84" t="b">
        <v>0</v>
      </c>
      <c r="J820" s="84" t="b">
        <v>0</v>
      </c>
      <c r="K820" s="84" t="b">
        <v>0</v>
      </c>
      <c r="L820" s="84" t="b">
        <v>0</v>
      </c>
    </row>
    <row r="821" spans="1:12" ht="15">
      <c r="A821" s="84" t="s">
        <v>4166</v>
      </c>
      <c r="B821" s="84" t="s">
        <v>4239</v>
      </c>
      <c r="C821" s="84">
        <v>2</v>
      </c>
      <c r="D821" s="123">
        <v>0.002963131905154789</v>
      </c>
      <c r="E821" s="123">
        <v>2.1935883405041348</v>
      </c>
      <c r="F821" s="84" t="s">
        <v>3352</v>
      </c>
      <c r="G821" s="84" t="b">
        <v>0</v>
      </c>
      <c r="H821" s="84" t="b">
        <v>0</v>
      </c>
      <c r="I821" s="84" t="b">
        <v>0</v>
      </c>
      <c r="J821" s="84" t="b">
        <v>0</v>
      </c>
      <c r="K821" s="84" t="b">
        <v>0</v>
      </c>
      <c r="L821" s="84" t="b">
        <v>0</v>
      </c>
    </row>
    <row r="822" spans="1:12" ht="15">
      <c r="A822" s="84" t="s">
        <v>4239</v>
      </c>
      <c r="B822" s="84" t="s">
        <v>4165</v>
      </c>
      <c r="C822" s="84">
        <v>2</v>
      </c>
      <c r="D822" s="123">
        <v>0.002963131905154789</v>
      </c>
      <c r="E822" s="123">
        <v>2.1935883405041348</v>
      </c>
      <c r="F822" s="84" t="s">
        <v>3352</v>
      </c>
      <c r="G822" s="84" t="b">
        <v>0</v>
      </c>
      <c r="H822" s="84" t="b">
        <v>0</v>
      </c>
      <c r="I822" s="84" t="b">
        <v>0</v>
      </c>
      <c r="J822" s="84" t="b">
        <v>0</v>
      </c>
      <c r="K822" s="84" t="b">
        <v>0</v>
      </c>
      <c r="L822" s="84" t="b">
        <v>0</v>
      </c>
    </row>
    <row r="823" spans="1:12" ht="15">
      <c r="A823" s="84" t="s">
        <v>4166</v>
      </c>
      <c r="B823" s="84" t="s">
        <v>4162</v>
      </c>
      <c r="C823" s="84">
        <v>2</v>
      </c>
      <c r="D823" s="123">
        <v>0.002963131905154789</v>
      </c>
      <c r="E823" s="123">
        <v>2.3696795995598157</v>
      </c>
      <c r="F823" s="84" t="s">
        <v>3352</v>
      </c>
      <c r="G823" s="84" t="b">
        <v>0</v>
      </c>
      <c r="H823" s="84" t="b">
        <v>0</v>
      </c>
      <c r="I823" s="84" t="b">
        <v>0</v>
      </c>
      <c r="J823" s="84" t="b">
        <v>0</v>
      </c>
      <c r="K823" s="84" t="b">
        <v>0</v>
      </c>
      <c r="L823" s="84" t="b">
        <v>0</v>
      </c>
    </row>
    <row r="824" spans="1:12" ht="15">
      <c r="A824" s="84" t="s">
        <v>4311</v>
      </c>
      <c r="B824" s="84" t="s">
        <v>4427</v>
      </c>
      <c r="C824" s="84">
        <v>2</v>
      </c>
      <c r="D824" s="123">
        <v>0.002963131905154789</v>
      </c>
      <c r="E824" s="123">
        <v>2.670709595223797</v>
      </c>
      <c r="F824" s="84" t="s">
        <v>3352</v>
      </c>
      <c r="G824" s="84" t="b">
        <v>0</v>
      </c>
      <c r="H824" s="84" t="b">
        <v>0</v>
      </c>
      <c r="I824" s="84" t="b">
        <v>0</v>
      </c>
      <c r="J824" s="84" t="b">
        <v>0</v>
      </c>
      <c r="K824" s="84" t="b">
        <v>0</v>
      </c>
      <c r="L824" s="84" t="b">
        <v>0</v>
      </c>
    </row>
    <row r="825" spans="1:12" ht="15">
      <c r="A825" s="84" t="s">
        <v>4427</v>
      </c>
      <c r="B825" s="84" t="s">
        <v>4428</v>
      </c>
      <c r="C825" s="84">
        <v>2</v>
      </c>
      <c r="D825" s="123">
        <v>0.002963131905154789</v>
      </c>
      <c r="E825" s="123">
        <v>2.670709595223797</v>
      </c>
      <c r="F825" s="84" t="s">
        <v>3352</v>
      </c>
      <c r="G825" s="84" t="b">
        <v>0</v>
      </c>
      <c r="H825" s="84" t="b">
        <v>0</v>
      </c>
      <c r="I825" s="84" t="b">
        <v>0</v>
      </c>
      <c r="J825" s="84" t="b">
        <v>0</v>
      </c>
      <c r="K825" s="84" t="b">
        <v>0</v>
      </c>
      <c r="L825" s="84" t="b">
        <v>0</v>
      </c>
    </row>
    <row r="826" spans="1:12" ht="15">
      <c r="A826" s="84" t="s">
        <v>4428</v>
      </c>
      <c r="B826" s="84" t="s">
        <v>3529</v>
      </c>
      <c r="C826" s="84">
        <v>2</v>
      </c>
      <c r="D826" s="123">
        <v>0.002963131905154789</v>
      </c>
      <c r="E826" s="123">
        <v>1.4946183361681158</v>
      </c>
      <c r="F826" s="84" t="s">
        <v>3352</v>
      </c>
      <c r="G826" s="84" t="b">
        <v>0</v>
      </c>
      <c r="H826" s="84" t="b">
        <v>0</v>
      </c>
      <c r="I826" s="84" t="b">
        <v>0</v>
      </c>
      <c r="J826" s="84" t="b">
        <v>0</v>
      </c>
      <c r="K826" s="84" t="b">
        <v>0</v>
      </c>
      <c r="L826" s="84" t="b">
        <v>0</v>
      </c>
    </row>
    <row r="827" spans="1:12" ht="15">
      <c r="A827" s="84" t="s">
        <v>3529</v>
      </c>
      <c r="B827" s="84" t="s">
        <v>746</v>
      </c>
      <c r="C827" s="84">
        <v>2</v>
      </c>
      <c r="D827" s="123">
        <v>0.002963131905154789</v>
      </c>
      <c r="E827" s="123">
        <v>0.15219565534590965</v>
      </c>
      <c r="F827" s="84" t="s">
        <v>3352</v>
      </c>
      <c r="G827" s="84" t="b">
        <v>0</v>
      </c>
      <c r="H827" s="84" t="b">
        <v>0</v>
      </c>
      <c r="I827" s="84" t="b">
        <v>0</v>
      </c>
      <c r="J827" s="84" t="b">
        <v>0</v>
      </c>
      <c r="K827" s="84" t="b">
        <v>0</v>
      </c>
      <c r="L827" s="84" t="b">
        <v>0</v>
      </c>
    </row>
    <row r="828" spans="1:12" ht="15">
      <c r="A828" s="84" t="s">
        <v>746</v>
      </c>
      <c r="B828" s="84" t="s">
        <v>4429</v>
      </c>
      <c r="C828" s="84">
        <v>2</v>
      </c>
      <c r="D828" s="123">
        <v>0.002963131905154789</v>
      </c>
      <c r="E828" s="123">
        <v>1.3185270771124344</v>
      </c>
      <c r="F828" s="84" t="s">
        <v>3352</v>
      </c>
      <c r="G828" s="84" t="b">
        <v>0</v>
      </c>
      <c r="H828" s="84" t="b">
        <v>0</v>
      </c>
      <c r="I828" s="84" t="b">
        <v>0</v>
      </c>
      <c r="J828" s="84" t="b">
        <v>0</v>
      </c>
      <c r="K828" s="84" t="b">
        <v>0</v>
      </c>
      <c r="L828" s="84" t="b">
        <v>0</v>
      </c>
    </row>
    <row r="829" spans="1:12" ht="15">
      <c r="A829" s="84" t="s">
        <v>4429</v>
      </c>
      <c r="B829" s="84" t="s">
        <v>4430</v>
      </c>
      <c r="C829" s="84">
        <v>2</v>
      </c>
      <c r="D829" s="123">
        <v>0.002963131905154789</v>
      </c>
      <c r="E829" s="123">
        <v>2.670709595223797</v>
      </c>
      <c r="F829" s="84" t="s">
        <v>3352</v>
      </c>
      <c r="G829" s="84" t="b">
        <v>0</v>
      </c>
      <c r="H829" s="84" t="b">
        <v>0</v>
      </c>
      <c r="I829" s="84" t="b">
        <v>0</v>
      </c>
      <c r="J829" s="84" t="b">
        <v>0</v>
      </c>
      <c r="K829" s="84" t="b">
        <v>0</v>
      </c>
      <c r="L829" s="84" t="b">
        <v>0</v>
      </c>
    </row>
    <row r="830" spans="1:12" ht="15">
      <c r="A830" s="84" t="s">
        <v>4430</v>
      </c>
      <c r="B830" s="84" t="s">
        <v>4223</v>
      </c>
      <c r="C830" s="84">
        <v>2</v>
      </c>
      <c r="D830" s="123">
        <v>0.002963131905154789</v>
      </c>
      <c r="E830" s="123">
        <v>2.494618336168116</v>
      </c>
      <c r="F830" s="84" t="s">
        <v>3352</v>
      </c>
      <c r="G830" s="84" t="b">
        <v>0</v>
      </c>
      <c r="H830" s="84" t="b">
        <v>0</v>
      </c>
      <c r="I830" s="84" t="b">
        <v>0</v>
      </c>
      <c r="J830" s="84" t="b">
        <v>0</v>
      </c>
      <c r="K830" s="84" t="b">
        <v>0</v>
      </c>
      <c r="L830" s="84" t="b">
        <v>0</v>
      </c>
    </row>
    <row r="831" spans="1:12" ht="15">
      <c r="A831" s="84" t="s">
        <v>4224</v>
      </c>
      <c r="B831" s="84" t="s">
        <v>4431</v>
      </c>
      <c r="C831" s="84">
        <v>2</v>
      </c>
      <c r="D831" s="123">
        <v>0.002963131905154789</v>
      </c>
      <c r="E831" s="123">
        <v>2.494618336168116</v>
      </c>
      <c r="F831" s="84" t="s">
        <v>3352</v>
      </c>
      <c r="G831" s="84" t="b">
        <v>0</v>
      </c>
      <c r="H831" s="84" t="b">
        <v>0</v>
      </c>
      <c r="I831" s="84" t="b">
        <v>0</v>
      </c>
      <c r="J831" s="84" t="b">
        <v>0</v>
      </c>
      <c r="K831" s="84" t="b">
        <v>0</v>
      </c>
      <c r="L831" s="84" t="b">
        <v>0</v>
      </c>
    </row>
    <row r="832" spans="1:12" ht="15">
      <c r="A832" s="84" t="s">
        <v>4431</v>
      </c>
      <c r="B832" s="84" t="s">
        <v>4432</v>
      </c>
      <c r="C832" s="84">
        <v>2</v>
      </c>
      <c r="D832" s="123">
        <v>0.002963131905154789</v>
      </c>
      <c r="E832" s="123">
        <v>2.670709595223797</v>
      </c>
      <c r="F832" s="84" t="s">
        <v>3352</v>
      </c>
      <c r="G832" s="84" t="b">
        <v>0</v>
      </c>
      <c r="H832" s="84" t="b">
        <v>0</v>
      </c>
      <c r="I832" s="84" t="b">
        <v>0</v>
      </c>
      <c r="J832" s="84" t="b">
        <v>0</v>
      </c>
      <c r="K832" s="84" t="b">
        <v>0</v>
      </c>
      <c r="L832" s="84" t="b">
        <v>0</v>
      </c>
    </row>
    <row r="833" spans="1:12" ht="15">
      <c r="A833" s="84" t="s">
        <v>4432</v>
      </c>
      <c r="B833" s="84" t="s">
        <v>746</v>
      </c>
      <c r="C833" s="84">
        <v>2</v>
      </c>
      <c r="D833" s="123">
        <v>0.002963131905154789</v>
      </c>
      <c r="E833" s="123">
        <v>1.3282869144015907</v>
      </c>
      <c r="F833" s="84" t="s">
        <v>3352</v>
      </c>
      <c r="G833" s="84" t="b">
        <v>0</v>
      </c>
      <c r="H833" s="84" t="b">
        <v>0</v>
      </c>
      <c r="I833" s="84" t="b">
        <v>0</v>
      </c>
      <c r="J833" s="84" t="b">
        <v>0</v>
      </c>
      <c r="K833" s="84" t="b">
        <v>0</v>
      </c>
      <c r="L833" s="84" t="b">
        <v>0</v>
      </c>
    </row>
    <row r="834" spans="1:12" ht="15">
      <c r="A834" s="84" t="s">
        <v>4171</v>
      </c>
      <c r="B834" s="84" t="s">
        <v>4391</v>
      </c>
      <c r="C834" s="84">
        <v>2</v>
      </c>
      <c r="D834" s="123">
        <v>0.002963131905154789</v>
      </c>
      <c r="E834" s="123">
        <v>2.670709595223797</v>
      </c>
      <c r="F834" s="84" t="s">
        <v>3352</v>
      </c>
      <c r="G834" s="84" t="b">
        <v>0</v>
      </c>
      <c r="H834" s="84" t="b">
        <v>0</v>
      </c>
      <c r="I834" s="84" t="b">
        <v>0</v>
      </c>
      <c r="J834" s="84" t="b">
        <v>1</v>
      </c>
      <c r="K834" s="84" t="b">
        <v>0</v>
      </c>
      <c r="L834" s="84" t="b">
        <v>0</v>
      </c>
    </row>
    <row r="835" spans="1:12" ht="15">
      <c r="A835" s="84" t="s">
        <v>4391</v>
      </c>
      <c r="B835" s="84" t="s">
        <v>4392</v>
      </c>
      <c r="C835" s="84">
        <v>2</v>
      </c>
      <c r="D835" s="123">
        <v>0.002963131905154789</v>
      </c>
      <c r="E835" s="123">
        <v>2.670709595223797</v>
      </c>
      <c r="F835" s="84" t="s">
        <v>3352</v>
      </c>
      <c r="G835" s="84" t="b">
        <v>1</v>
      </c>
      <c r="H835" s="84" t="b">
        <v>0</v>
      </c>
      <c r="I835" s="84" t="b">
        <v>0</v>
      </c>
      <c r="J835" s="84" t="b">
        <v>0</v>
      </c>
      <c r="K835" s="84" t="b">
        <v>0</v>
      </c>
      <c r="L835" s="84" t="b">
        <v>0</v>
      </c>
    </row>
    <row r="836" spans="1:12" ht="15">
      <c r="A836" s="84" t="s">
        <v>4392</v>
      </c>
      <c r="B836" s="84" t="s">
        <v>4393</v>
      </c>
      <c r="C836" s="84">
        <v>2</v>
      </c>
      <c r="D836" s="123">
        <v>0.002963131905154789</v>
      </c>
      <c r="E836" s="123">
        <v>2.670709595223797</v>
      </c>
      <c r="F836" s="84" t="s">
        <v>3352</v>
      </c>
      <c r="G836" s="84" t="b">
        <v>0</v>
      </c>
      <c r="H836" s="84" t="b">
        <v>0</v>
      </c>
      <c r="I836" s="84" t="b">
        <v>0</v>
      </c>
      <c r="J836" s="84" t="b">
        <v>0</v>
      </c>
      <c r="K836" s="84" t="b">
        <v>0</v>
      </c>
      <c r="L836" s="84" t="b">
        <v>0</v>
      </c>
    </row>
    <row r="837" spans="1:12" ht="15">
      <c r="A837" s="84" t="s">
        <v>4393</v>
      </c>
      <c r="B837" s="84" t="s">
        <v>3458</v>
      </c>
      <c r="C837" s="84">
        <v>2</v>
      </c>
      <c r="D837" s="123">
        <v>0.002963131905154789</v>
      </c>
      <c r="E837" s="123">
        <v>2.494618336168116</v>
      </c>
      <c r="F837" s="84" t="s">
        <v>3352</v>
      </c>
      <c r="G837" s="84" t="b">
        <v>0</v>
      </c>
      <c r="H837" s="84" t="b">
        <v>0</v>
      </c>
      <c r="I837" s="84" t="b">
        <v>0</v>
      </c>
      <c r="J837" s="84" t="b">
        <v>0</v>
      </c>
      <c r="K837" s="84" t="b">
        <v>0</v>
      </c>
      <c r="L837" s="84" t="b">
        <v>0</v>
      </c>
    </row>
    <row r="838" spans="1:12" ht="15">
      <c r="A838" s="84" t="s">
        <v>3458</v>
      </c>
      <c r="B838" s="84" t="s">
        <v>4394</v>
      </c>
      <c r="C838" s="84">
        <v>2</v>
      </c>
      <c r="D838" s="123">
        <v>0.002963131905154789</v>
      </c>
      <c r="E838" s="123">
        <v>2.494618336168116</v>
      </c>
      <c r="F838" s="84" t="s">
        <v>3352</v>
      </c>
      <c r="G838" s="84" t="b">
        <v>0</v>
      </c>
      <c r="H838" s="84" t="b">
        <v>0</v>
      </c>
      <c r="I838" s="84" t="b">
        <v>0</v>
      </c>
      <c r="J838" s="84" t="b">
        <v>0</v>
      </c>
      <c r="K838" s="84" t="b">
        <v>0</v>
      </c>
      <c r="L838" s="84" t="b">
        <v>0</v>
      </c>
    </row>
    <row r="839" spans="1:12" ht="15">
      <c r="A839" s="84" t="s">
        <v>4394</v>
      </c>
      <c r="B839" s="84" t="s">
        <v>4395</v>
      </c>
      <c r="C839" s="84">
        <v>2</v>
      </c>
      <c r="D839" s="123">
        <v>0.002963131905154789</v>
      </c>
      <c r="E839" s="123">
        <v>2.670709595223797</v>
      </c>
      <c r="F839" s="84" t="s">
        <v>3352</v>
      </c>
      <c r="G839" s="84" t="b">
        <v>0</v>
      </c>
      <c r="H839" s="84" t="b">
        <v>0</v>
      </c>
      <c r="I839" s="84" t="b">
        <v>0</v>
      </c>
      <c r="J839" s="84" t="b">
        <v>0</v>
      </c>
      <c r="K839" s="84" t="b">
        <v>0</v>
      </c>
      <c r="L839" s="84" t="b">
        <v>0</v>
      </c>
    </row>
    <row r="840" spans="1:12" ht="15">
      <c r="A840" s="84" t="s">
        <v>4395</v>
      </c>
      <c r="B840" s="84" t="s">
        <v>4396</v>
      </c>
      <c r="C840" s="84">
        <v>2</v>
      </c>
      <c r="D840" s="123">
        <v>0.002963131905154789</v>
      </c>
      <c r="E840" s="123">
        <v>2.670709595223797</v>
      </c>
      <c r="F840" s="84" t="s">
        <v>3352</v>
      </c>
      <c r="G840" s="84" t="b">
        <v>0</v>
      </c>
      <c r="H840" s="84" t="b">
        <v>0</v>
      </c>
      <c r="I840" s="84" t="b">
        <v>0</v>
      </c>
      <c r="J840" s="84" t="b">
        <v>0</v>
      </c>
      <c r="K840" s="84" t="b">
        <v>0</v>
      </c>
      <c r="L840" s="84" t="b">
        <v>0</v>
      </c>
    </row>
    <row r="841" spans="1:12" ht="15">
      <c r="A841" s="84" t="s">
        <v>4396</v>
      </c>
      <c r="B841" s="84" t="s">
        <v>4397</v>
      </c>
      <c r="C841" s="84">
        <v>2</v>
      </c>
      <c r="D841" s="123">
        <v>0.002963131905154789</v>
      </c>
      <c r="E841" s="123">
        <v>2.670709595223797</v>
      </c>
      <c r="F841" s="84" t="s">
        <v>3352</v>
      </c>
      <c r="G841" s="84" t="b">
        <v>0</v>
      </c>
      <c r="H841" s="84" t="b">
        <v>0</v>
      </c>
      <c r="I841" s="84" t="b">
        <v>0</v>
      </c>
      <c r="J841" s="84" t="b">
        <v>0</v>
      </c>
      <c r="K841" s="84" t="b">
        <v>0</v>
      </c>
      <c r="L841" s="84" t="b">
        <v>0</v>
      </c>
    </row>
    <row r="842" spans="1:12" ht="15">
      <c r="A842" s="84" t="s">
        <v>4397</v>
      </c>
      <c r="B842" s="84" t="s">
        <v>4398</v>
      </c>
      <c r="C842" s="84">
        <v>2</v>
      </c>
      <c r="D842" s="123">
        <v>0.002963131905154789</v>
      </c>
      <c r="E842" s="123">
        <v>2.670709595223797</v>
      </c>
      <c r="F842" s="84" t="s">
        <v>3352</v>
      </c>
      <c r="G842" s="84" t="b">
        <v>0</v>
      </c>
      <c r="H842" s="84" t="b">
        <v>0</v>
      </c>
      <c r="I842" s="84" t="b">
        <v>0</v>
      </c>
      <c r="J842" s="84" t="b">
        <v>0</v>
      </c>
      <c r="K842" s="84" t="b">
        <v>0</v>
      </c>
      <c r="L842" s="84" t="b">
        <v>0</v>
      </c>
    </row>
    <row r="843" spans="1:12" ht="15">
      <c r="A843" s="84" t="s">
        <v>4398</v>
      </c>
      <c r="B843" s="84" t="s">
        <v>4399</v>
      </c>
      <c r="C843" s="84">
        <v>2</v>
      </c>
      <c r="D843" s="123">
        <v>0.002963131905154789</v>
      </c>
      <c r="E843" s="123">
        <v>2.670709595223797</v>
      </c>
      <c r="F843" s="84" t="s">
        <v>3352</v>
      </c>
      <c r="G843" s="84" t="b">
        <v>0</v>
      </c>
      <c r="H843" s="84" t="b">
        <v>0</v>
      </c>
      <c r="I843" s="84" t="b">
        <v>0</v>
      </c>
      <c r="J843" s="84" t="b">
        <v>0</v>
      </c>
      <c r="K843" s="84" t="b">
        <v>0</v>
      </c>
      <c r="L843" s="84" t="b">
        <v>0</v>
      </c>
    </row>
    <row r="844" spans="1:12" ht="15">
      <c r="A844" s="84" t="s">
        <v>410</v>
      </c>
      <c r="B844" s="84" t="s">
        <v>3476</v>
      </c>
      <c r="C844" s="84">
        <v>2</v>
      </c>
      <c r="D844" s="123">
        <v>0.002963131905154789</v>
      </c>
      <c r="E844" s="123">
        <v>1.264169414789842</v>
      </c>
      <c r="F844" s="84" t="s">
        <v>3352</v>
      </c>
      <c r="G844" s="84" t="b">
        <v>0</v>
      </c>
      <c r="H844" s="84" t="b">
        <v>0</v>
      </c>
      <c r="I844" s="84" t="b">
        <v>0</v>
      </c>
      <c r="J844" s="84" t="b">
        <v>0</v>
      </c>
      <c r="K844" s="84" t="b">
        <v>0</v>
      </c>
      <c r="L844" s="84" t="b">
        <v>0</v>
      </c>
    </row>
    <row r="845" spans="1:12" ht="15">
      <c r="A845" s="84" t="s">
        <v>3476</v>
      </c>
      <c r="B845" s="84" t="s">
        <v>4285</v>
      </c>
      <c r="C845" s="84">
        <v>2</v>
      </c>
      <c r="D845" s="123">
        <v>0.002963131905154789</v>
      </c>
      <c r="E845" s="123">
        <v>2.670709595223797</v>
      </c>
      <c r="F845" s="84" t="s">
        <v>3352</v>
      </c>
      <c r="G845" s="84" t="b">
        <v>0</v>
      </c>
      <c r="H845" s="84" t="b">
        <v>0</v>
      </c>
      <c r="I845" s="84" t="b">
        <v>0</v>
      </c>
      <c r="J845" s="84" t="b">
        <v>0</v>
      </c>
      <c r="K845" s="84" t="b">
        <v>0</v>
      </c>
      <c r="L845" s="84" t="b">
        <v>0</v>
      </c>
    </row>
    <row r="846" spans="1:12" ht="15">
      <c r="A846" s="84" t="s">
        <v>4285</v>
      </c>
      <c r="B846" s="84" t="s">
        <v>4205</v>
      </c>
      <c r="C846" s="84">
        <v>2</v>
      </c>
      <c r="D846" s="123">
        <v>0.002963131905154789</v>
      </c>
      <c r="E846" s="123">
        <v>2.670709595223797</v>
      </c>
      <c r="F846" s="84" t="s">
        <v>3352</v>
      </c>
      <c r="G846" s="84" t="b">
        <v>0</v>
      </c>
      <c r="H846" s="84" t="b">
        <v>0</v>
      </c>
      <c r="I846" s="84" t="b">
        <v>0</v>
      </c>
      <c r="J846" s="84" t="b">
        <v>0</v>
      </c>
      <c r="K846" s="84" t="b">
        <v>0</v>
      </c>
      <c r="L846" s="84" t="b">
        <v>0</v>
      </c>
    </row>
    <row r="847" spans="1:12" ht="15">
      <c r="A847" s="84" t="s">
        <v>4205</v>
      </c>
      <c r="B847" s="84" t="s">
        <v>4385</v>
      </c>
      <c r="C847" s="84">
        <v>2</v>
      </c>
      <c r="D847" s="123">
        <v>0.002963131905154789</v>
      </c>
      <c r="E847" s="123">
        <v>2.670709595223797</v>
      </c>
      <c r="F847" s="84" t="s">
        <v>3352</v>
      </c>
      <c r="G847" s="84" t="b">
        <v>0</v>
      </c>
      <c r="H847" s="84" t="b">
        <v>0</v>
      </c>
      <c r="I847" s="84" t="b">
        <v>0</v>
      </c>
      <c r="J847" s="84" t="b">
        <v>0</v>
      </c>
      <c r="K847" s="84" t="b">
        <v>0</v>
      </c>
      <c r="L847" s="84" t="b">
        <v>0</v>
      </c>
    </row>
    <row r="848" spans="1:12" ht="15">
      <c r="A848" s="84" t="s">
        <v>4385</v>
      </c>
      <c r="B848" s="84" t="s">
        <v>4286</v>
      </c>
      <c r="C848" s="84">
        <v>2</v>
      </c>
      <c r="D848" s="123">
        <v>0.002963131905154789</v>
      </c>
      <c r="E848" s="123">
        <v>2.494618336168116</v>
      </c>
      <c r="F848" s="84" t="s">
        <v>3352</v>
      </c>
      <c r="G848" s="84" t="b">
        <v>0</v>
      </c>
      <c r="H848" s="84" t="b">
        <v>0</v>
      </c>
      <c r="I848" s="84" t="b">
        <v>0</v>
      </c>
      <c r="J848" s="84" t="b">
        <v>0</v>
      </c>
      <c r="K848" s="84" t="b">
        <v>0</v>
      </c>
      <c r="L848" s="84" t="b">
        <v>0</v>
      </c>
    </row>
    <row r="849" spans="1:12" ht="15">
      <c r="A849" s="84" t="s">
        <v>4286</v>
      </c>
      <c r="B849" s="84" t="s">
        <v>4386</v>
      </c>
      <c r="C849" s="84">
        <v>2</v>
      </c>
      <c r="D849" s="123">
        <v>0.002963131905154789</v>
      </c>
      <c r="E849" s="123">
        <v>2.494618336168116</v>
      </c>
      <c r="F849" s="84" t="s">
        <v>3352</v>
      </c>
      <c r="G849" s="84" t="b">
        <v>0</v>
      </c>
      <c r="H849" s="84" t="b">
        <v>0</v>
      </c>
      <c r="I849" s="84" t="b">
        <v>0</v>
      </c>
      <c r="J849" s="84" t="b">
        <v>0</v>
      </c>
      <c r="K849" s="84" t="b">
        <v>0</v>
      </c>
      <c r="L849" s="84" t="b">
        <v>0</v>
      </c>
    </row>
    <row r="850" spans="1:12" ht="15">
      <c r="A850" s="84" t="s">
        <v>4386</v>
      </c>
      <c r="B850" s="84" t="s">
        <v>4387</v>
      </c>
      <c r="C850" s="84">
        <v>2</v>
      </c>
      <c r="D850" s="123">
        <v>0.002963131905154789</v>
      </c>
      <c r="E850" s="123">
        <v>2.670709595223797</v>
      </c>
      <c r="F850" s="84" t="s">
        <v>3352</v>
      </c>
      <c r="G850" s="84" t="b">
        <v>0</v>
      </c>
      <c r="H850" s="84" t="b">
        <v>0</v>
      </c>
      <c r="I850" s="84" t="b">
        <v>0</v>
      </c>
      <c r="J850" s="84" t="b">
        <v>0</v>
      </c>
      <c r="K850" s="84" t="b">
        <v>0</v>
      </c>
      <c r="L850" s="84" t="b">
        <v>0</v>
      </c>
    </row>
    <row r="851" spans="1:12" ht="15">
      <c r="A851" s="84" t="s">
        <v>4387</v>
      </c>
      <c r="B851" s="84" t="s">
        <v>4159</v>
      </c>
      <c r="C851" s="84">
        <v>2</v>
      </c>
      <c r="D851" s="123">
        <v>0.002963131905154789</v>
      </c>
      <c r="E851" s="123">
        <v>2.670709595223797</v>
      </c>
      <c r="F851" s="84" t="s">
        <v>3352</v>
      </c>
      <c r="G851" s="84" t="b">
        <v>0</v>
      </c>
      <c r="H851" s="84" t="b">
        <v>0</v>
      </c>
      <c r="I851" s="84" t="b">
        <v>0</v>
      </c>
      <c r="J851" s="84" t="b">
        <v>0</v>
      </c>
      <c r="K851" s="84" t="b">
        <v>0</v>
      </c>
      <c r="L851" s="84" t="b">
        <v>0</v>
      </c>
    </row>
    <row r="852" spans="1:12" ht="15">
      <c r="A852" s="84" t="s">
        <v>4159</v>
      </c>
      <c r="B852" s="84" t="s">
        <v>4388</v>
      </c>
      <c r="C852" s="84">
        <v>2</v>
      </c>
      <c r="D852" s="123">
        <v>0.002963131905154789</v>
      </c>
      <c r="E852" s="123">
        <v>2.670709595223797</v>
      </c>
      <c r="F852" s="84" t="s">
        <v>3352</v>
      </c>
      <c r="G852" s="84" t="b">
        <v>0</v>
      </c>
      <c r="H852" s="84" t="b">
        <v>0</v>
      </c>
      <c r="I852" s="84" t="b">
        <v>0</v>
      </c>
      <c r="J852" s="84" t="b">
        <v>0</v>
      </c>
      <c r="K852" s="84" t="b">
        <v>1</v>
      </c>
      <c r="L852" s="84" t="b">
        <v>0</v>
      </c>
    </row>
    <row r="853" spans="1:12" ht="15">
      <c r="A853" s="84" t="s">
        <v>4388</v>
      </c>
      <c r="B853" s="84" t="s">
        <v>4389</v>
      </c>
      <c r="C853" s="84">
        <v>2</v>
      </c>
      <c r="D853" s="123">
        <v>0.002963131905154789</v>
      </c>
      <c r="E853" s="123">
        <v>2.670709595223797</v>
      </c>
      <c r="F853" s="84" t="s">
        <v>3352</v>
      </c>
      <c r="G853" s="84" t="b">
        <v>0</v>
      </c>
      <c r="H853" s="84" t="b">
        <v>1</v>
      </c>
      <c r="I853" s="84" t="b">
        <v>0</v>
      </c>
      <c r="J853" s="84" t="b">
        <v>0</v>
      </c>
      <c r="K853" s="84" t="b">
        <v>1</v>
      </c>
      <c r="L853" s="84" t="b">
        <v>0</v>
      </c>
    </row>
    <row r="854" spans="1:12" ht="15">
      <c r="A854" s="84" t="s">
        <v>4389</v>
      </c>
      <c r="B854" s="84" t="s">
        <v>3469</v>
      </c>
      <c r="C854" s="84">
        <v>2</v>
      </c>
      <c r="D854" s="123">
        <v>0.002963131905154789</v>
      </c>
      <c r="E854" s="123">
        <v>2.494618336168116</v>
      </c>
      <c r="F854" s="84" t="s">
        <v>3352</v>
      </c>
      <c r="G854" s="84" t="b">
        <v>0</v>
      </c>
      <c r="H854" s="84" t="b">
        <v>1</v>
      </c>
      <c r="I854" s="84" t="b">
        <v>0</v>
      </c>
      <c r="J854" s="84" t="b">
        <v>1</v>
      </c>
      <c r="K854" s="84" t="b">
        <v>0</v>
      </c>
      <c r="L854" s="84" t="b">
        <v>0</v>
      </c>
    </row>
    <row r="855" spans="1:12" ht="15">
      <c r="A855" s="84" t="s">
        <v>3536</v>
      </c>
      <c r="B855" s="84" t="s">
        <v>3537</v>
      </c>
      <c r="C855" s="84">
        <v>6</v>
      </c>
      <c r="D855" s="123">
        <v>0.009658047008443736</v>
      </c>
      <c r="E855" s="123">
        <v>1.859338479128867</v>
      </c>
      <c r="F855" s="84" t="s">
        <v>3353</v>
      </c>
      <c r="G855" s="84" t="b">
        <v>0</v>
      </c>
      <c r="H855" s="84" t="b">
        <v>0</v>
      </c>
      <c r="I855" s="84" t="b">
        <v>0</v>
      </c>
      <c r="J855" s="84" t="b">
        <v>0</v>
      </c>
      <c r="K855" s="84" t="b">
        <v>0</v>
      </c>
      <c r="L855" s="84" t="b">
        <v>0</v>
      </c>
    </row>
    <row r="856" spans="1:12" ht="15">
      <c r="A856" s="84" t="s">
        <v>3537</v>
      </c>
      <c r="B856" s="84" t="s">
        <v>3538</v>
      </c>
      <c r="C856" s="84">
        <v>6</v>
      </c>
      <c r="D856" s="123">
        <v>0.009658047008443736</v>
      </c>
      <c r="E856" s="123">
        <v>1.859338479128867</v>
      </c>
      <c r="F856" s="84" t="s">
        <v>3353</v>
      </c>
      <c r="G856" s="84" t="b">
        <v>0</v>
      </c>
      <c r="H856" s="84" t="b">
        <v>0</v>
      </c>
      <c r="I856" s="84" t="b">
        <v>0</v>
      </c>
      <c r="J856" s="84" t="b">
        <v>1</v>
      </c>
      <c r="K856" s="84" t="b">
        <v>0</v>
      </c>
      <c r="L856" s="84" t="b">
        <v>0</v>
      </c>
    </row>
    <row r="857" spans="1:12" ht="15">
      <c r="A857" s="84" t="s">
        <v>3538</v>
      </c>
      <c r="B857" s="84" t="s">
        <v>3539</v>
      </c>
      <c r="C857" s="84">
        <v>6</v>
      </c>
      <c r="D857" s="123">
        <v>0.009658047008443736</v>
      </c>
      <c r="E857" s="123">
        <v>1.859338479128867</v>
      </c>
      <c r="F857" s="84" t="s">
        <v>3353</v>
      </c>
      <c r="G857" s="84" t="b">
        <v>1</v>
      </c>
      <c r="H857" s="84" t="b">
        <v>0</v>
      </c>
      <c r="I857" s="84" t="b">
        <v>0</v>
      </c>
      <c r="J857" s="84" t="b">
        <v>0</v>
      </c>
      <c r="K857" s="84" t="b">
        <v>0</v>
      </c>
      <c r="L857" s="84" t="b">
        <v>0</v>
      </c>
    </row>
    <row r="858" spans="1:12" ht="15">
      <c r="A858" s="84" t="s">
        <v>3539</v>
      </c>
      <c r="B858" s="84" t="s">
        <v>3540</v>
      </c>
      <c r="C858" s="84">
        <v>6</v>
      </c>
      <c r="D858" s="123">
        <v>0.009658047008443736</v>
      </c>
      <c r="E858" s="123">
        <v>1.859338479128867</v>
      </c>
      <c r="F858" s="84" t="s">
        <v>3353</v>
      </c>
      <c r="G858" s="84" t="b">
        <v>0</v>
      </c>
      <c r="H858" s="84" t="b">
        <v>0</v>
      </c>
      <c r="I858" s="84" t="b">
        <v>0</v>
      </c>
      <c r="J858" s="84" t="b">
        <v>0</v>
      </c>
      <c r="K858" s="84" t="b">
        <v>0</v>
      </c>
      <c r="L858" s="84" t="b">
        <v>0</v>
      </c>
    </row>
    <row r="859" spans="1:12" ht="15">
      <c r="A859" s="84" t="s">
        <v>3540</v>
      </c>
      <c r="B859" s="84" t="s">
        <v>348</v>
      </c>
      <c r="C859" s="84">
        <v>6</v>
      </c>
      <c r="D859" s="123">
        <v>0.009658047008443736</v>
      </c>
      <c r="E859" s="123">
        <v>1.4913616938342726</v>
      </c>
      <c r="F859" s="84" t="s">
        <v>3353</v>
      </c>
      <c r="G859" s="84" t="b">
        <v>0</v>
      </c>
      <c r="H859" s="84" t="b">
        <v>0</v>
      </c>
      <c r="I859" s="84" t="b">
        <v>0</v>
      </c>
      <c r="J859" s="84" t="b">
        <v>0</v>
      </c>
      <c r="K859" s="84" t="b">
        <v>0</v>
      </c>
      <c r="L859" s="84" t="b">
        <v>0</v>
      </c>
    </row>
    <row r="860" spans="1:12" ht="15">
      <c r="A860" s="84" t="s">
        <v>348</v>
      </c>
      <c r="B860" s="84" t="s">
        <v>443</v>
      </c>
      <c r="C860" s="84">
        <v>6</v>
      </c>
      <c r="D860" s="123">
        <v>0.009658047008443736</v>
      </c>
      <c r="E860" s="123">
        <v>1.3152704347785913</v>
      </c>
      <c r="F860" s="84" t="s">
        <v>3353</v>
      </c>
      <c r="G860" s="84" t="b">
        <v>0</v>
      </c>
      <c r="H860" s="84" t="b">
        <v>0</v>
      </c>
      <c r="I860" s="84" t="b">
        <v>0</v>
      </c>
      <c r="J860" s="84" t="b">
        <v>0</v>
      </c>
      <c r="K860" s="84" t="b">
        <v>0</v>
      </c>
      <c r="L860" s="84" t="b">
        <v>0</v>
      </c>
    </row>
    <row r="861" spans="1:12" ht="15">
      <c r="A861" s="84" t="s">
        <v>443</v>
      </c>
      <c r="B861" s="84" t="s">
        <v>3541</v>
      </c>
      <c r="C861" s="84">
        <v>6</v>
      </c>
      <c r="D861" s="123">
        <v>0.009658047008443736</v>
      </c>
      <c r="E861" s="123">
        <v>1.859338479128867</v>
      </c>
      <c r="F861" s="84" t="s">
        <v>3353</v>
      </c>
      <c r="G861" s="84" t="b">
        <v>0</v>
      </c>
      <c r="H861" s="84" t="b">
        <v>0</v>
      </c>
      <c r="I861" s="84" t="b">
        <v>0</v>
      </c>
      <c r="J861" s="84" t="b">
        <v>0</v>
      </c>
      <c r="K861" s="84" t="b">
        <v>0</v>
      </c>
      <c r="L861" s="84" t="b">
        <v>0</v>
      </c>
    </row>
    <row r="862" spans="1:12" ht="15">
      <c r="A862" s="84" t="s">
        <v>3541</v>
      </c>
      <c r="B862" s="84" t="s">
        <v>756</v>
      </c>
      <c r="C862" s="84">
        <v>6</v>
      </c>
      <c r="D862" s="123">
        <v>0.009658047008443736</v>
      </c>
      <c r="E862" s="123">
        <v>1.859338479128867</v>
      </c>
      <c r="F862" s="84" t="s">
        <v>3353</v>
      </c>
      <c r="G862" s="84" t="b">
        <v>0</v>
      </c>
      <c r="H862" s="84" t="b">
        <v>0</v>
      </c>
      <c r="I862" s="84" t="b">
        <v>0</v>
      </c>
      <c r="J862" s="84" t="b">
        <v>0</v>
      </c>
      <c r="K862" s="84" t="b">
        <v>0</v>
      </c>
      <c r="L862" s="84" t="b">
        <v>0</v>
      </c>
    </row>
    <row r="863" spans="1:12" ht="15">
      <c r="A863" s="84" t="s">
        <v>756</v>
      </c>
      <c r="B863" s="84" t="s">
        <v>4163</v>
      </c>
      <c r="C863" s="84">
        <v>6</v>
      </c>
      <c r="D863" s="123">
        <v>0.009658047008443736</v>
      </c>
      <c r="E863" s="123">
        <v>1.859338479128867</v>
      </c>
      <c r="F863" s="84" t="s">
        <v>3353</v>
      </c>
      <c r="G863" s="84" t="b">
        <v>0</v>
      </c>
      <c r="H863" s="84" t="b">
        <v>0</v>
      </c>
      <c r="I863" s="84" t="b">
        <v>0</v>
      </c>
      <c r="J863" s="84" t="b">
        <v>0</v>
      </c>
      <c r="K863" s="84" t="b">
        <v>0</v>
      </c>
      <c r="L863" s="84" t="b">
        <v>0</v>
      </c>
    </row>
    <row r="864" spans="1:12" ht="15">
      <c r="A864" s="84" t="s">
        <v>328</v>
      </c>
      <c r="B864" s="84" t="s">
        <v>3536</v>
      </c>
      <c r="C864" s="84">
        <v>5</v>
      </c>
      <c r="D864" s="123">
        <v>0.008894325990451242</v>
      </c>
      <c r="E864" s="123">
        <v>1.9385197251764918</v>
      </c>
      <c r="F864" s="84" t="s">
        <v>3353</v>
      </c>
      <c r="G864" s="84" t="b">
        <v>0</v>
      </c>
      <c r="H864" s="84" t="b">
        <v>0</v>
      </c>
      <c r="I864" s="84" t="b">
        <v>0</v>
      </c>
      <c r="J864" s="84" t="b">
        <v>0</v>
      </c>
      <c r="K864" s="84" t="b">
        <v>0</v>
      </c>
      <c r="L864" s="84" t="b">
        <v>0</v>
      </c>
    </row>
    <row r="865" spans="1:12" ht="15">
      <c r="A865" s="84" t="s">
        <v>4163</v>
      </c>
      <c r="B865" s="84" t="s">
        <v>4154</v>
      </c>
      <c r="C865" s="84">
        <v>5</v>
      </c>
      <c r="D865" s="123">
        <v>0.008894325990451242</v>
      </c>
      <c r="E865" s="123">
        <v>1.859338479128867</v>
      </c>
      <c r="F865" s="84" t="s">
        <v>3353</v>
      </c>
      <c r="G865" s="84" t="b">
        <v>0</v>
      </c>
      <c r="H865" s="84" t="b">
        <v>0</v>
      </c>
      <c r="I865" s="84" t="b">
        <v>0</v>
      </c>
      <c r="J865" s="84" t="b">
        <v>0</v>
      </c>
      <c r="K865" s="84" t="b">
        <v>0</v>
      </c>
      <c r="L865" s="84" t="b">
        <v>0</v>
      </c>
    </row>
    <row r="866" spans="1:12" ht="15">
      <c r="A866" s="84" t="s">
        <v>348</v>
      </c>
      <c r="B866" s="84" t="s">
        <v>738</v>
      </c>
      <c r="C866" s="84">
        <v>4</v>
      </c>
      <c r="D866" s="123">
        <v>0.007943751501831563</v>
      </c>
      <c r="E866" s="123">
        <v>0.5951111313726346</v>
      </c>
      <c r="F866" s="84" t="s">
        <v>3353</v>
      </c>
      <c r="G866" s="84" t="b">
        <v>0</v>
      </c>
      <c r="H866" s="84" t="b">
        <v>0</v>
      </c>
      <c r="I866" s="84" t="b">
        <v>0</v>
      </c>
      <c r="J866" s="84" t="b">
        <v>0</v>
      </c>
      <c r="K866" s="84" t="b">
        <v>0</v>
      </c>
      <c r="L866" s="84" t="b">
        <v>0</v>
      </c>
    </row>
    <row r="867" spans="1:12" ht="15">
      <c r="A867" s="84" t="s">
        <v>4289</v>
      </c>
      <c r="B867" s="84" t="s">
        <v>3466</v>
      </c>
      <c r="C867" s="84">
        <v>3</v>
      </c>
      <c r="D867" s="123">
        <v>0.006758702963606363</v>
      </c>
      <c r="E867" s="123">
        <v>1.9385197251764918</v>
      </c>
      <c r="F867" s="84" t="s">
        <v>3353</v>
      </c>
      <c r="G867" s="84" t="b">
        <v>0</v>
      </c>
      <c r="H867" s="84" t="b">
        <v>1</v>
      </c>
      <c r="I867" s="84" t="b">
        <v>0</v>
      </c>
      <c r="J867" s="84" t="b">
        <v>0</v>
      </c>
      <c r="K867" s="84" t="b">
        <v>0</v>
      </c>
      <c r="L867" s="84" t="b">
        <v>0</v>
      </c>
    </row>
    <row r="868" spans="1:12" ht="15">
      <c r="A868" s="84" t="s">
        <v>3466</v>
      </c>
      <c r="B868" s="84" t="s">
        <v>4173</v>
      </c>
      <c r="C868" s="84">
        <v>3</v>
      </c>
      <c r="D868" s="123">
        <v>0.006758702963606363</v>
      </c>
      <c r="E868" s="123">
        <v>1.9385197251764918</v>
      </c>
      <c r="F868" s="84" t="s">
        <v>3353</v>
      </c>
      <c r="G868" s="84" t="b">
        <v>0</v>
      </c>
      <c r="H868" s="84" t="b">
        <v>0</v>
      </c>
      <c r="I868" s="84" t="b">
        <v>0</v>
      </c>
      <c r="J868" s="84" t="b">
        <v>0</v>
      </c>
      <c r="K868" s="84" t="b">
        <v>0</v>
      </c>
      <c r="L868" s="84" t="b">
        <v>0</v>
      </c>
    </row>
    <row r="869" spans="1:12" ht="15">
      <c r="A869" s="84" t="s">
        <v>4173</v>
      </c>
      <c r="B869" s="84" t="s">
        <v>4217</v>
      </c>
      <c r="C869" s="84">
        <v>3</v>
      </c>
      <c r="D869" s="123">
        <v>0.006758702963606363</v>
      </c>
      <c r="E869" s="123">
        <v>2.0354297381845483</v>
      </c>
      <c r="F869" s="84" t="s">
        <v>3353</v>
      </c>
      <c r="G869" s="84" t="b">
        <v>0</v>
      </c>
      <c r="H869" s="84" t="b">
        <v>0</v>
      </c>
      <c r="I869" s="84" t="b">
        <v>0</v>
      </c>
      <c r="J869" s="84" t="b">
        <v>0</v>
      </c>
      <c r="K869" s="84" t="b">
        <v>0</v>
      </c>
      <c r="L869" s="84" t="b">
        <v>0</v>
      </c>
    </row>
    <row r="870" spans="1:12" ht="15">
      <c r="A870" s="84" t="s">
        <v>4217</v>
      </c>
      <c r="B870" s="84" t="s">
        <v>4290</v>
      </c>
      <c r="C870" s="84">
        <v>3</v>
      </c>
      <c r="D870" s="123">
        <v>0.006758702963606363</v>
      </c>
      <c r="E870" s="123">
        <v>2.0354297381845483</v>
      </c>
      <c r="F870" s="84" t="s">
        <v>3353</v>
      </c>
      <c r="G870" s="84" t="b">
        <v>0</v>
      </c>
      <c r="H870" s="84" t="b">
        <v>0</v>
      </c>
      <c r="I870" s="84" t="b">
        <v>0</v>
      </c>
      <c r="J870" s="84" t="b">
        <v>0</v>
      </c>
      <c r="K870" s="84" t="b">
        <v>0</v>
      </c>
      <c r="L870" s="84" t="b">
        <v>0</v>
      </c>
    </row>
    <row r="871" spans="1:12" ht="15">
      <c r="A871" s="84" t="s">
        <v>4290</v>
      </c>
      <c r="B871" s="84" t="s">
        <v>4125</v>
      </c>
      <c r="C871" s="84">
        <v>3</v>
      </c>
      <c r="D871" s="123">
        <v>0.006758702963606363</v>
      </c>
      <c r="E871" s="123">
        <v>1.9385197251764918</v>
      </c>
      <c r="F871" s="84" t="s">
        <v>3353</v>
      </c>
      <c r="G871" s="84" t="b">
        <v>0</v>
      </c>
      <c r="H871" s="84" t="b">
        <v>0</v>
      </c>
      <c r="I871" s="84" t="b">
        <v>0</v>
      </c>
      <c r="J871" s="84" t="b">
        <v>0</v>
      </c>
      <c r="K871" s="84" t="b">
        <v>0</v>
      </c>
      <c r="L871" s="84" t="b">
        <v>0</v>
      </c>
    </row>
    <row r="872" spans="1:12" ht="15">
      <c r="A872" s="84" t="s">
        <v>4125</v>
      </c>
      <c r="B872" s="84" t="s">
        <v>4218</v>
      </c>
      <c r="C872" s="84">
        <v>3</v>
      </c>
      <c r="D872" s="123">
        <v>0.006758702963606363</v>
      </c>
      <c r="E872" s="123">
        <v>1.9385197251764918</v>
      </c>
      <c r="F872" s="84" t="s">
        <v>3353</v>
      </c>
      <c r="G872" s="84" t="b">
        <v>0</v>
      </c>
      <c r="H872" s="84" t="b">
        <v>0</v>
      </c>
      <c r="I872" s="84" t="b">
        <v>0</v>
      </c>
      <c r="J872" s="84" t="b">
        <v>0</v>
      </c>
      <c r="K872" s="84" t="b">
        <v>1</v>
      </c>
      <c r="L872" s="84" t="b">
        <v>0</v>
      </c>
    </row>
    <row r="873" spans="1:12" ht="15">
      <c r="A873" s="84" t="s">
        <v>4218</v>
      </c>
      <c r="B873" s="84" t="s">
        <v>4128</v>
      </c>
      <c r="C873" s="84">
        <v>3</v>
      </c>
      <c r="D873" s="123">
        <v>0.006758702963606363</v>
      </c>
      <c r="E873" s="123">
        <v>2.160368474792848</v>
      </c>
      <c r="F873" s="84" t="s">
        <v>3353</v>
      </c>
      <c r="G873" s="84" t="b">
        <v>0</v>
      </c>
      <c r="H873" s="84" t="b">
        <v>1</v>
      </c>
      <c r="I873" s="84" t="b">
        <v>0</v>
      </c>
      <c r="J873" s="84" t="b">
        <v>0</v>
      </c>
      <c r="K873" s="84" t="b">
        <v>0</v>
      </c>
      <c r="L873" s="84" t="b">
        <v>0</v>
      </c>
    </row>
    <row r="874" spans="1:12" ht="15">
      <c r="A874" s="84" t="s">
        <v>4128</v>
      </c>
      <c r="B874" s="84" t="s">
        <v>4291</v>
      </c>
      <c r="C874" s="84">
        <v>3</v>
      </c>
      <c r="D874" s="123">
        <v>0.006758702963606363</v>
      </c>
      <c r="E874" s="123">
        <v>2.160368474792848</v>
      </c>
      <c r="F874" s="84" t="s">
        <v>3353</v>
      </c>
      <c r="G874" s="84" t="b">
        <v>0</v>
      </c>
      <c r="H874" s="84" t="b">
        <v>0</v>
      </c>
      <c r="I874" s="84" t="b">
        <v>0</v>
      </c>
      <c r="J874" s="84" t="b">
        <v>0</v>
      </c>
      <c r="K874" s="84" t="b">
        <v>0</v>
      </c>
      <c r="L874" s="84" t="b">
        <v>0</v>
      </c>
    </row>
    <row r="875" spans="1:12" ht="15">
      <c r="A875" s="84" t="s">
        <v>4291</v>
      </c>
      <c r="B875" s="84" t="s">
        <v>4292</v>
      </c>
      <c r="C875" s="84">
        <v>3</v>
      </c>
      <c r="D875" s="123">
        <v>0.006758702963606363</v>
      </c>
      <c r="E875" s="123">
        <v>2.160368474792848</v>
      </c>
      <c r="F875" s="84" t="s">
        <v>3353</v>
      </c>
      <c r="G875" s="84" t="b">
        <v>0</v>
      </c>
      <c r="H875" s="84" t="b">
        <v>0</v>
      </c>
      <c r="I875" s="84" t="b">
        <v>0</v>
      </c>
      <c r="J875" s="84" t="b">
        <v>0</v>
      </c>
      <c r="K875" s="84" t="b">
        <v>0</v>
      </c>
      <c r="L875" s="84" t="b">
        <v>0</v>
      </c>
    </row>
    <row r="876" spans="1:12" ht="15">
      <c r="A876" s="84" t="s">
        <v>4292</v>
      </c>
      <c r="B876" s="84" t="s">
        <v>4293</v>
      </c>
      <c r="C876" s="84">
        <v>3</v>
      </c>
      <c r="D876" s="123">
        <v>0.006758702963606363</v>
      </c>
      <c r="E876" s="123">
        <v>2.160368474792848</v>
      </c>
      <c r="F876" s="84" t="s">
        <v>3353</v>
      </c>
      <c r="G876" s="84" t="b">
        <v>0</v>
      </c>
      <c r="H876" s="84" t="b">
        <v>0</v>
      </c>
      <c r="I876" s="84" t="b">
        <v>0</v>
      </c>
      <c r="J876" s="84" t="b">
        <v>0</v>
      </c>
      <c r="K876" s="84" t="b">
        <v>0</v>
      </c>
      <c r="L876" s="84" t="b">
        <v>0</v>
      </c>
    </row>
    <row r="877" spans="1:12" ht="15">
      <c r="A877" s="84" t="s">
        <v>4321</v>
      </c>
      <c r="B877" s="84" t="s">
        <v>4322</v>
      </c>
      <c r="C877" s="84">
        <v>3</v>
      </c>
      <c r="D877" s="123">
        <v>0.006758702963606363</v>
      </c>
      <c r="E877" s="123">
        <v>2.160368474792848</v>
      </c>
      <c r="F877" s="84" t="s">
        <v>3353</v>
      </c>
      <c r="G877" s="84" t="b">
        <v>1</v>
      </c>
      <c r="H877" s="84" t="b">
        <v>0</v>
      </c>
      <c r="I877" s="84" t="b">
        <v>0</v>
      </c>
      <c r="J877" s="84" t="b">
        <v>1</v>
      </c>
      <c r="K877" s="84" t="b">
        <v>0</v>
      </c>
      <c r="L877" s="84" t="b">
        <v>0</v>
      </c>
    </row>
    <row r="878" spans="1:12" ht="15">
      <c r="A878" s="84" t="s">
        <v>4158</v>
      </c>
      <c r="B878" s="84" t="s">
        <v>4588</v>
      </c>
      <c r="C878" s="84">
        <v>2</v>
      </c>
      <c r="D878" s="123">
        <v>0.005258328723838778</v>
      </c>
      <c r="E878" s="123">
        <v>2.3364597338485296</v>
      </c>
      <c r="F878" s="84" t="s">
        <v>3353</v>
      </c>
      <c r="G878" s="84" t="b">
        <v>1</v>
      </c>
      <c r="H878" s="84" t="b">
        <v>0</v>
      </c>
      <c r="I878" s="84" t="b">
        <v>0</v>
      </c>
      <c r="J878" s="84" t="b">
        <v>0</v>
      </c>
      <c r="K878" s="84" t="b">
        <v>0</v>
      </c>
      <c r="L878" s="84" t="b">
        <v>0</v>
      </c>
    </row>
    <row r="879" spans="1:12" ht="15">
      <c r="A879" s="84" t="s">
        <v>4588</v>
      </c>
      <c r="B879" s="84" t="s">
        <v>2229</v>
      </c>
      <c r="C879" s="84">
        <v>2</v>
      </c>
      <c r="D879" s="123">
        <v>0.005258328723838778</v>
      </c>
      <c r="E879" s="123">
        <v>2.0354297381845483</v>
      </c>
      <c r="F879" s="84" t="s">
        <v>3353</v>
      </c>
      <c r="G879" s="84" t="b">
        <v>0</v>
      </c>
      <c r="H879" s="84" t="b">
        <v>0</v>
      </c>
      <c r="I879" s="84" t="b">
        <v>0</v>
      </c>
      <c r="J879" s="84" t="b">
        <v>0</v>
      </c>
      <c r="K879" s="84" t="b">
        <v>0</v>
      </c>
      <c r="L879" s="84" t="b">
        <v>0</v>
      </c>
    </row>
    <row r="880" spans="1:12" ht="15">
      <c r="A880" s="84" t="s">
        <v>2229</v>
      </c>
      <c r="B880" s="84" t="s">
        <v>4323</v>
      </c>
      <c r="C880" s="84">
        <v>2</v>
      </c>
      <c r="D880" s="123">
        <v>0.005258328723838778</v>
      </c>
      <c r="E880" s="123">
        <v>2.0354297381845483</v>
      </c>
      <c r="F880" s="84" t="s">
        <v>3353</v>
      </c>
      <c r="G880" s="84" t="b">
        <v>0</v>
      </c>
      <c r="H880" s="84" t="b">
        <v>0</v>
      </c>
      <c r="I880" s="84" t="b">
        <v>0</v>
      </c>
      <c r="J880" s="84" t="b">
        <v>0</v>
      </c>
      <c r="K880" s="84" t="b">
        <v>0</v>
      </c>
      <c r="L880" s="84" t="b">
        <v>0</v>
      </c>
    </row>
    <row r="881" spans="1:12" ht="15">
      <c r="A881" s="84" t="s">
        <v>4323</v>
      </c>
      <c r="B881" s="84" t="s">
        <v>4589</v>
      </c>
      <c r="C881" s="84">
        <v>2</v>
      </c>
      <c r="D881" s="123">
        <v>0.005258328723838778</v>
      </c>
      <c r="E881" s="123">
        <v>2.3364597338485296</v>
      </c>
      <c r="F881" s="84" t="s">
        <v>3353</v>
      </c>
      <c r="G881" s="84" t="b">
        <v>0</v>
      </c>
      <c r="H881" s="84" t="b">
        <v>0</v>
      </c>
      <c r="I881" s="84" t="b">
        <v>0</v>
      </c>
      <c r="J881" s="84" t="b">
        <v>0</v>
      </c>
      <c r="K881" s="84" t="b">
        <v>0</v>
      </c>
      <c r="L881" s="84" t="b">
        <v>0</v>
      </c>
    </row>
    <row r="882" spans="1:12" ht="15">
      <c r="A882" s="84" t="s">
        <v>4589</v>
      </c>
      <c r="B882" s="84" t="s">
        <v>4590</v>
      </c>
      <c r="C882" s="84">
        <v>2</v>
      </c>
      <c r="D882" s="123">
        <v>0.005258328723838778</v>
      </c>
      <c r="E882" s="123">
        <v>2.3364597338485296</v>
      </c>
      <c r="F882" s="84" t="s">
        <v>3353</v>
      </c>
      <c r="G882" s="84" t="b">
        <v>0</v>
      </c>
      <c r="H882" s="84" t="b">
        <v>0</v>
      </c>
      <c r="I882" s="84" t="b">
        <v>0</v>
      </c>
      <c r="J882" s="84" t="b">
        <v>0</v>
      </c>
      <c r="K882" s="84" t="b">
        <v>0</v>
      </c>
      <c r="L882" s="84" t="b">
        <v>0</v>
      </c>
    </row>
    <row r="883" spans="1:12" ht="15">
      <c r="A883" s="84" t="s">
        <v>4590</v>
      </c>
      <c r="B883" s="84" t="s">
        <v>784</v>
      </c>
      <c r="C883" s="84">
        <v>2</v>
      </c>
      <c r="D883" s="123">
        <v>0.005258328723838778</v>
      </c>
      <c r="E883" s="123">
        <v>2.160368474792848</v>
      </c>
      <c r="F883" s="84" t="s">
        <v>3353</v>
      </c>
      <c r="G883" s="84" t="b">
        <v>0</v>
      </c>
      <c r="H883" s="84" t="b">
        <v>0</v>
      </c>
      <c r="I883" s="84" t="b">
        <v>0</v>
      </c>
      <c r="J883" s="84" t="b">
        <v>0</v>
      </c>
      <c r="K883" s="84" t="b">
        <v>0</v>
      </c>
      <c r="L883" s="84" t="b">
        <v>0</v>
      </c>
    </row>
    <row r="884" spans="1:12" ht="15">
      <c r="A884" s="84" t="s">
        <v>784</v>
      </c>
      <c r="B884" s="84" t="s">
        <v>4174</v>
      </c>
      <c r="C884" s="84">
        <v>2</v>
      </c>
      <c r="D884" s="123">
        <v>0.005258328723838778</v>
      </c>
      <c r="E884" s="123">
        <v>2.160368474792848</v>
      </c>
      <c r="F884" s="84" t="s">
        <v>3353</v>
      </c>
      <c r="G884" s="84" t="b">
        <v>0</v>
      </c>
      <c r="H884" s="84" t="b">
        <v>0</v>
      </c>
      <c r="I884" s="84" t="b">
        <v>0</v>
      </c>
      <c r="J884" s="84" t="b">
        <v>0</v>
      </c>
      <c r="K884" s="84" t="b">
        <v>0</v>
      </c>
      <c r="L884" s="84" t="b">
        <v>0</v>
      </c>
    </row>
    <row r="885" spans="1:12" ht="15">
      <c r="A885" s="84" t="s">
        <v>4174</v>
      </c>
      <c r="B885" s="84" t="s">
        <v>4591</v>
      </c>
      <c r="C885" s="84">
        <v>2</v>
      </c>
      <c r="D885" s="123">
        <v>0.005258328723838778</v>
      </c>
      <c r="E885" s="123">
        <v>2.3364597338485296</v>
      </c>
      <c r="F885" s="84" t="s">
        <v>3353</v>
      </c>
      <c r="G885" s="84" t="b">
        <v>0</v>
      </c>
      <c r="H885" s="84" t="b">
        <v>0</v>
      </c>
      <c r="I885" s="84" t="b">
        <v>0</v>
      </c>
      <c r="J885" s="84" t="b">
        <v>0</v>
      </c>
      <c r="K885" s="84" t="b">
        <v>0</v>
      </c>
      <c r="L885" s="84" t="b">
        <v>0</v>
      </c>
    </row>
    <row r="886" spans="1:12" ht="15">
      <c r="A886" s="84" t="s">
        <v>4591</v>
      </c>
      <c r="B886" s="84" t="s">
        <v>4592</v>
      </c>
      <c r="C886" s="84">
        <v>2</v>
      </c>
      <c r="D886" s="123">
        <v>0.005258328723838778</v>
      </c>
      <c r="E886" s="123">
        <v>2.3364597338485296</v>
      </c>
      <c r="F886" s="84" t="s">
        <v>3353</v>
      </c>
      <c r="G886" s="84" t="b">
        <v>0</v>
      </c>
      <c r="H886" s="84" t="b">
        <v>0</v>
      </c>
      <c r="I886" s="84" t="b">
        <v>0</v>
      </c>
      <c r="J886" s="84" t="b">
        <v>0</v>
      </c>
      <c r="K886" s="84" t="b">
        <v>0</v>
      </c>
      <c r="L886" s="84" t="b">
        <v>0</v>
      </c>
    </row>
    <row r="887" spans="1:12" ht="15">
      <c r="A887" s="84" t="s">
        <v>4575</v>
      </c>
      <c r="B887" s="84" t="s">
        <v>4576</v>
      </c>
      <c r="C887" s="84">
        <v>2</v>
      </c>
      <c r="D887" s="123">
        <v>0.005258328723838778</v>
      </c>
      <c r="E887" s="123">
        <v>2.3364597338485296</v>
      </c>
      <c r="F887" s="84" t="s">
        <v>3353</v>
      </c>
      <c r="G887" s="84" t="b">
        <v>0</v>
      </c>
      <c r="H887" s="84" t="b">
        <v>0</v>
      </c>
      <c r="I887" s="84" t="b">
        <v>0</v>
      </c>
      <c r="J887" s="84" t="b">
        <v>0</v>
      </c>
      <c r="K887" s="84" t="b">
        <v>0</v>
      </c>
      <c r="L887" s="84" t="b">
        <v>0</v>
      </c>
    </row>
    <row r="888" spans="1:12" ht="15">
      <c r="A888" s="84" t="s">
        <v>4576</v>
      </c>
      <c r="B888" s="84" t="s">
        <v>4577</v>
      </c>
      <c r="C888" s="84">
        <v>2</v>
      </c>
      <c r="D888" s="123">
        <v>0.005258328723838778</v>
      </c>
      <c r="E888" s="123">
        <v>2.3364597338485296</v>
      </c>
      <c r="F888" s="84" t="s">
        <v>3353</v>
      </c>
      <c r="G888" s="84" t="b">
        <v>0</v>
      </c>
      <c r="H888" s="84" t="b">
        <v>0</v>
      </c>
      <c r="I888" s="84" t="b">
        <v>0</v>
      </c>
      <c r="J888" s="84" t="b">
        <v>0</v>
      </c>
      <c r="K888" s="84" t="b">
        <v>0</v>
      </c>
      <c r="L888" s="84" t="b">
        <v>0</v>
      </c>
    </row>
    <row r="889" spans="1:12" ht="15">
      <c r="A889" s="84" t="s">
        <v>4577</v>
      </c>
      <c r="B889" s="84" t="s">
        <v>4200</v>
      </c>
      <c r="C889" s="84">
        <v>2</v>
      </c>
      <c r="D889" s="123">
        <v>0.005258328723838778</v>
      </c>
      <c r="E889" s="123">
        <v>2.160368474792848</v>
      </c>
      <c r="F889" s="84" t="s">
        <v>3353</v>
      </c>
      <c r="G889" s="84" t="b">
        <v>0</v>
      </c>
      <c r="H889" s="84" t="b">
        <v>0</v>
      </c>
      <c r="I889" s="84" t="b">
        <v>0</v>
      </c>
      <c r="J889" s="84" t="b">
        <v>0</v>
      </c>
      <c r="K889" s="84" t="b">
        <v>0</v>
      </c>
      <c r="L889" s="84" t="b">
        <v>0</v>
      </c>
    </row>
    <row r="890" spans="1:12" ht="15">
      <c r="A890" s="84" t="s">
        <v>4200</v>
      </c>
      <c r="B890" s="84" t="s">
        <v>4578</v>
      </c>
      <c r="C890" s="84">
        <v>2</v>
      </c>
      <c r="D890" s="123">
        <v>0.005258328723838778</v>
      </c>
      <c r="E890" s="123">
        <v>2.0354297381845483</v>
      </c>
      <c r="F890" s="84" t="s">
        <v>3353</v>
      </c>
      <c r="G890" s="84" t="b">
        <v>0</v>
      </c>
      <c r="H890" s="84" t="b">
        <v>0</v>
      </c>
      <c r="I890" s="84" t="b">
        <v>0</v>
      </c>
      <c r="J890" s="84" t="b">
        <v>0</v>
      </c>
      <c r="K890" s="84" t="b">
        <v>0</v>
      </c>
      <c r="L890" s="84" t="b">
        <v>0</v>
      </c>
    </row>
    <row r="891" spans="1:12" ht="15">
      <c r="A891" s="84" t="s">
        <v>4578</v>
      </c>
      <c r="B891" s="84" t="s">
        <v>4579</v>
      </c>
      <c r="C891" s="84">
        <v>2</v>
      </c>
      <c r="D891" s="123">
        <v>0.005258328723838778</v>
      </c>
      <c r="E891" s="123">
        <v>2.3364597338485296</v>
      </c>
      <c r="F891" s="84" t="s">
        <v>3353</v>
      </c>
      <c r="G891" s="84" t="b">
        <v>0</v>
      </c>
      <c r="H891" s="84" t="b">
        <v>0</v>
      </c>
      <c r="I891" s="84" t="b">
        <v>0</v>
      </c>
      <c r="J891" s="84" t="b">
        <v>0</v>
      </c>
      <c r="K891" s="84" t="b">
        <v>0</v>
      </c>
      <c r="L891" s="84" t="b">
        <v>0</v>
      </c>
    </row>
    <row r="892" spans="1:12" ht="15">
      <c r="A892" s="84" t="s">
        <v>4579</v>
      </c>
      <c r="B892" s="84" t="s">
        <v>4580</v>
      </c>
      <c r="C892" s="84">
        <v>2</v>
      </c>
      <c r="D892" s="123">
        <v>0.005258328723838778</v>
      </c>
      <c r="E892" s="123">
        <v>2.3364597338485296</v>
      </c>
      <c r="F892" s="84" t="s">
        <v>3353</v>
      </c>
      <c r="G892" s="84" t="b">
        <v>0</v>
      </c>
      <c r="H892" s="84" t="b">
        <v>0</v>
      </c>
      <c r="I892" s="84" t="b">
        <v>0</v>
      </c>
      <c r="J892" s="84" t="b">
        <v>0</v>
      </c>
      <c r="K892" s="84" t="b">
        <v>0</v>
      </c>
      <c r="L892" s="84" t="b">
        <v>0</v>
      </c>
    </row>
    <row r="893" spans="1:12" ht="15">
      <c r="A893" s="84" t="s">
        <v>4580</v>
      </c>
      <c r="B893" s="84" t="s">
        <v>738</v>
      </c>
      <c r="C893" s="84">
        <v>2</v>
      </c>
      <c r="D893" s="123">
        <v>0.005258328723838778</v>
      </c>
      <c r="E893" s="123">
        <v>1.3152704347785915</v>
      </c>
      <c r="F893" s="84" t="s">
        <v>3353</v>
      </c>
      <c r="G893" s="84" t="b">
        <v>0</v>
      </c>
      <c r="H893" s="84" t="b">
        <v>0</v>
      </c>
      <c r="I893" s="84" t="b">
        <v>0</v>
      </c>
      <c r="J893" s="84" t="b">
        <v>0</v>
      </c>
      <c r="K893" s="84" t="b">
        <v>0</v>
      </c>
      <c r="L893" s="84" t="b">
        <v>0</v>
      </c>
    </row>
    <row r="894" spans="1:12" ht="15">
      <c r="A894" s="84" t="s">
        <v>4200</v>
      </c>
      <c r="B894" s="84" t="s">
        <v>4201</v>
      </c>
      <c r="C894" s="84">
        <v>2</v>
      </c>
      <c r="D894" s="123">
        <v>0.005258328723838778</v>
      </c>
      <c r="E894" s="123">
        <v>2.0354297381845483</v>
      </c>
      <c r="F894" s="84" t="s">
        <v>3353</v>
      </c>
      <c r="G894" s="84" t="b">
        <v>0</v>
      </c>
      <c r="H894" s="84" t="b">
        <v>0</v>
      </c>
      <c r="I894" s="84" t="b">
        <v>0</v>
      </c>
      <c r="J894" s="84" t="b">
        <v>0</v>
      </c>
      <c r="K894" s="84" t="b">
        <v>0</v>
      </c>
      <c r="L894" s="84" t="b">
        <v>0</v>
      </c>
    </row>
    <row r="895" spans="1:12" ht="15">
      <c r="A895" s="84" t="s">
        <v>4201</v>
      </c>
      <c r="B895" s="84" t="s">
        <v>4125</v>
      </c>
      <c r="C895" s="84">
        <v>2</v>
      </c>
      <c r="D895" s="123">
        <v>0.005258328723838778</v>
      </c>
      <c r="E895" s="123">
        <v>1.9385197251764918</v>
      </c>
      <c r="F895" s="84" t="s">
        <v>3353</v>
      </c>
      <c r="G895" s="84" t="b">
        <v>0</v>
      </c>
      <c r="H895" s="84" t="b">
        <v>0</v>
      </c>
      <c r="I895" s="84" t="b">
        <v>0</v>
      </c>
      <c r="J895" s="84" t="b">
        <v>0</v>
      </c>
      <c r="K895" s="84" t="b">
        <v>0</v>
      </c>
      <c r="L895" s="84" t="b">
        <v>0</v>
      </c>
    </row>
    <row r="896" spans="1:12" ht="15">
      <c r="A896" s="84" t="s">
        <v>4125</v>
      </c>
      <c r="B896" s="84" t="s">
        <v>4534</v>
      </c>
      <c r="C896" s="84">
        <v>2</v>
      </c>
      <c r="D896" s="123">
        <v>0.005258328723838778</v>
      </c>
      <c r="E896" s="123">
        <v>1.9385197251764918</v>
      </c>
      <c r="F896" s="84" t="s">
        <v>3353</v>
      </c>
      <c r="G896" s="84" t="b">
        <v>0</v>
      </c>
      <c r="H896" s="84" t="b">
        <v>0</v>
      </c>
      <c r="I896" s="84" t="b">
        <v>0</v>
      </c>
      <c r="J896" s="84" t="b">
        <v>0</v>
      </c>
      <c r="K896" s="84" t="b">
        <v>0</v>
      </c>
      <c r="L896" s="84" t="b">
        <v>0</v>
      </c>
    </row>
    <row r="897" spans="1:12" ht="15">
      <c r="A897" s="84" t="s">
        <v>4534</v>
      </c>
      <c r="B897" s="84" t="s">
        <v>4535</v>
      </c>
      <c r="C897" s="84">
        <v>2</v>
      </c>
      <c r="D897" s="123">
        <v>0.005258328723838778</v>
      </c>
      <c r="E897" s="123">
        <v>2.3364597338485296</v>
      </c>
      <c r="F897" s="84" t="s">
        <v>3353</v>
      </c>
      <c r="G897" s="84" t="b">
        <v>0</v>
      </c>
      <c r="H897" s="84" t="b">
        <v>0</v>
      </c>
      <c r="I897" s="84" t="b">
        <v>0</v>
      </c>
      <c r="J897" s="84" t="b">
        <v>0</v>
      </c>
      <c r="K897" s="84" t="b">
        <v>0</v>
      </c>
      <c r="L897" s="84" t="b">
        <v>0</v>
      </c>
    </row>
    <row r="898" spans="1:12" ht="15">
      <c r="A898" s="84" t="s">
        <v>4535</v>
      </c>
      <c r="B898" s="84" t="s">
        <v>4536</v>
      </c>
      <c r="C898" s="84">
        <v>2</v>
      </c>
      <c r="D898" s="123">
        <v>0.005258328723838778</v>
      </c>
      <c r="E898" s="123">
        <v>2.3364597338485296</v>
      </c>
      <c r="F898" s="84" t="s">
        <v>3353</v>
      </c>
      <c r="G898" s="84" t="b">
        <v>0</v>
      </c>
      <c r="H898" s="84" t="b">
        <v>0</v>
      </c>
      <c r="I898" s="84" t="b">
        <v>0</v>
      </c>
      <c r="J898" s="84" t="b">
        <v>0</v>
      </c>
      <c r="K898" s="84" t="b">
        <v>0</v>
      </c>
      <c r="L898" s="84" t="b">
        <v>0</v>
      </c>
    </row>
    <row r="899" spans="1:12" ht="15">
      <c r="A899" s="84" t="s">
        <v>4536</v>
      </c>
      <c r="B899" s="84" t="s">
        <v>441</v>
      </c>
      <c r="C899" s="84">
        <v>2</v>
      </c>
      <c r="D899" s="123">
        <v>0.005258328723838778</v>
      </c>
      <c r="E899" s="123">
        <v>2.160368474792848</v>
      </c>
      <c r="F899" s="84" t="s">
        <v>3353</v>
      </c>
      <c r="G899" s="84" t="b">
        <v>0</v>
      </c>
      <c r="H899" s="84" t="b">
        <v>0</v>
      </c>
      <c r="I899" s="84" t="b">
        <v>0</v>
      </c>
      <c r="J899" s="84" t="b">
        <v>0</v>
      </c>
      <c r="K899" s="84" t="b">
        <v>0</v>
      </c>
      <c r="L899" s="84" t="b">
        <v>0</v>
      </c>
    </row>
    <row r="900" spans="1:12" ht="15">
      <c r="A900" s="84" t="s">
        <v>441</v>
      </c>
      <c r="B900" s="84" t="s">
        <v>4537</v>
      </c>
      <c r="C900" s="84">
        <v>2</v>
      </c>
      <c r="D900" s="123">
        <v>0.005258328723838778</v>
      </c>
      <c r="E900" s="123">
        <v>2.160368474792848</v>
      </c>
      <c r="F900" s="84" t="s">
        <v>3353</v>
      </c>
      <c r="G900" s="84" t="b">
        <v>0</v>
      </c>
      <c r="H900" s="84" t="b">
        <v>0</v>
      </c>
      <c r="I900" s="84" t="b">
        <v>0</v>
      </c>
      <c r="J900" s="84" t="b">
        <v>0</v>
      </c>
      <c r="K900" s="84" t="b">
        <v>0</v>
      </c>
      <c r="L900" s="84" t="b">
        <v>0</v>
      </c>
    </row>
    <row r="901" spans="1:12" ht="15">
      <c r="A901" s="84" t="s">
        <v>4537</v>
      </c>
      <c r="B901" s="84" t="s">
        <v>4538</v>
      </c>
      <c r="C901" s="84">
        <v>2</v>
      </c>
      <c r="D901" s="123">
        <v>0.005258328723838778</v>
      </c>
      <c r="E901" s="123">
        <v>2.3364597338485296</v>
      </c>
      <c r="F901" s="84" t="s">
        <v>3353</v>
      </c>
      <c r="G901" s="84" t="b">
        <v>0</v>
      </c>
      <c r="H901" s="84" t="b">
        <v>0</v>
      </c>
      <c r="I901" s="84" t="b">
        <v>0</v>
      </c>
      <c r="J901" s="84" t="b">
        <v>0</v>
      </c>
      <c r="K901" s="84" t="b">
        <v>0</v>
      </c>
      <c r="L901" s="84" t="b">
        <v>0</v>
      </c>
    </row>
    <row r="902" spans="1:12" ht="15">
      <c r="A902" s="84" t="s">
        <v>4538</v>
      </c>
      <c r="B902" s="84" t="s">
        <v>452</v>
      </c>
      <c r="C902" s="84">
        <v>2</v>
      </c>
      <c r="D902" s="123">
        <v>0.005258328723838778</v>
      </c>
      <c r="E902" s="123">
        <v>2.3364597338485296</v>
      </c>
      <c r="F902" s="84" t="s">
        <v>3353</v>
      </c>
      <c r="G902" s="84" t="b">
        <v>0</v>
      </c>
      <c r="H902" s="84" t="b">
        <v>0</v>
      </c>
      <c r="I902" s="84" t="b">
        <v>0</v>
      </c>
      <c r="J902" s="84" t="b">
        <v>0</v>
      </c>
      <c r="K902" s="84" t="b">
        <v>0</v>
      </c>
      <c r="L902" s="84" t="b">
        <v>0</v>
      </c>
    </row>
    <row r="903" spans="1:12" ht="15">
      <c r="A903" s="84" t="s">
        <v>4532</v>
      </c>
      <c r="B903" s="84" t="s">
        <v>4129</v>
      </c>
      <c r="C903" s="84">
        <v>2</v>
      </c>
      <c r="D903" s="123">
        <v>0.005258328723838778</v>
      </c>
      <c r="E903" s="123">
        <v>2.3364597338485296</v>
      </c>
      <c r="F903" s="84" t="s">
        <v>3353</v>
      </c>
      <c r="G903" s="84" t="b">
        <v>0</v>
      </c>
      <c r="H903" s="84" t="b">
        <v>0</v>
      </c>
      <c r="I903" s="84" t="b">
        <v>0</v>
      </c>
      <c r="J903" s="84" t="b">
        <v>0</v>
      </c>
      <c r="K903" s="84" t="b">
        <v>0</v>
      </c>
      <c r="L903" s="84" t="b">
        <v>0</v>
      </c>
    </row>
    <row r="904" spans="1:12" ht="15">
      <c r="A904" s="84" t="s">
        <v>4129</v>
      </c>
      <c r="B904" s="84" t="s">
        <v>4533</v>
      </c>
      <c r="C904" s="84">
        <v>2</v>
      </c>
      <c r="D904" s="123">
        <v>0.005258328723838778</v>
      </c>
      <c r="E904" s="123">
        <v>2.3364597338485296</v>
      </c>
      <c r="F904" s="84" t="s">
        <v>3353</v>
      </c>
      <c r="G904" s="84" t="b">
        <v>0</v>
      </c>
      <c r="H904" s="84" t="b">
        <v>0</v>
      </c>
      <c r="I904" s="84" t="b">
        <v>0</v>
      </c>
      <c r="J904" s="84" t="b">
        <v>0</v>
      </c>
      <c r="K904" s="84" t="b">
        <v>0</v>
      </c>
      <c r="L904" s="84" t="b">
        <v>0</v>
      </c>
    </row>
    <row r="905" spans="1:12" ht="15">
      <c r="A905" s="84" t="s">
        <v>4533</v>
      </c>
      <c r="B905" s="84" t="s">
        <v>4321</v>
      </c>
      <c r="C905" s="84">
        <v>2</v>
      </c>
      <c r="D905" s="123">
        <v>0.005258328723838778</v>
      </c>
      <c r="E905" s="123">
        <v>2.160368474792848</v>
      </c>
      <c r="F905" s="84" t="s">
        <v>3353</v>
      </c>
      <c r="G905" s="84" t="b">
        <v>0</v>
      </c>
      <c r="H905" s="84" t="b">
        <v>0</v>
      </c>
      <c r="I905" s="84" t="b">
        <v>0</v>
      </c>
      <c r="J905" s="84" t="b">
        <v>1</v>
      </c>
      <c r="K905" s="84" t="b">
        <v>0</v>
      </c>
      <c r="L905" s="84" t="b">
        <v>0</v>
      </c>
    </row>
    <row r="906" spans="1:12" ht="15">
      <c r="A906" s="84" t="s">
        <v>4322</v>
      </c>
      <c r="B906" s="84" t="s">
        <v>454</v>
      </c>
      <c r="C906" s="84">
        <v>2</v>
      </c>
      <c r="D906" s="123">
        <v>0.005258328723838778</v>
      </c>
      <c r="E906" s="123">
        <v>2.160368474792848</v>
      </c>
      <c r="F906" s="84" t="s">
        <v>3353</v>
      </c>
      <c r="G906" s="84" t="b">
        <v>1</v>
      </c>
      <c r="H906" s="84" t="b">
        <v>0</v>
      </c>
      <c r="I906" s="84" t="b">
        <v>0</v>
      </c>
      <c r="J906" s="84" t="b">
        <v>0</v>
      </c>
      <c r="K906" s="84" t="b">
        <v>0</v>
      </c>
      <c r="L906" s="84" t="b">
        <v>0</v>
      </c>
    </row>
    <row r="907" spans="1:12" ht="15">
      <c r="A907" s="84" t="s">
        <v>454</v>
      </c>
      <c r="B907" s="84" t="s">
        <v>453</v>
      </c>
      <c r="C907" s="84">
        <v>2</v>
      </c>
      <c r="D907" s="123">
        <v>0.005258328723838778</v>
      </c>
      <c r="E907" s="123">
        <v>2.3364597338485296</v>
      </c>
      <c r="F907" s="84" t="s">
        <v>3353</v>
      </c>
      <c r="G907" s="84" t="b">
        <v>0</v>
      </c>
      <c r="H907" s="84" t="b">
        <v>0</v>
      </c>
      <c r="I907" s="84" t="b">
        <v>0</v>
      </c>
      <c r="J907" s="84" t="b">
        <v>0</v>
      </c>
      <c r="K907" s="84" t="b">
        <v>0</v>
      </c>
      <c r="L907" s="84" t="b">
        <v>0</v>
      </c>
    </row>
    <row r="908" spans="1:12" ht="15">
      <c r="A908" s="84" t="s">
        <v>453</v>
      </c>
      <c r="B908" s="84" t="s">
        <v>738</v>
      </c>
      <c r="C908" s="84">
        <v>2</v>
      </c>
      <c r="D908" s="123">
        <v>0.005258328723838778</v>
      </c>
      <c r="E908" s="123">
        <v>1.3152704347785915</v>
      </c>
      <c r="F908" s="84" t="s">
        <v>3353</v>
      </c>
      <c r="G908" s="84" t="b">
        <v>0</v>
      </c>
      <c r="H908" s="84" t="b">
        <v>0</v>
      </c>
      <c r="I908" s="84" t="b">
        <v>0</v>
      </c>
      <c r="J908" s="84" t="b">
        <v>0</v>
      </c>
      <c r="K908" s="84" t="b">
        <v>0</v>
      </c>
      <c r="L908" s="84" t="b">
        <v>0</v>
      </c>
    </row>
    <row r="909" spans="1:12" ht="15">
      <c r="A909" s="84" t="s">
        <v>4484</v>
      </c>
      <c r="B909" s="84" t="s">
        <v>4485</v>
      </c>
      <c r="C909" s="84">
        <v>2</v>
      </c>
      <c r="D909" s="123">
        <v>0.005258328723838778</v>
      </c>
      <c r="E909" s="123">
        <v>2.3364597338485296</v>
      </c>
      <c r="F909" s="84" t="s">
        <v>3353</v>
      </c>
      <c r="G909" s="84" t="b">
        <v>0</v>
      </c>
      <c r="H909" s="84" t="b">
        <v>0</v>
      </c>
      <c r="I909" s="84" t="b">
        <v>0</v>
      </c>
      <c r="J909" s="84" t="b">
        <v>0</v>
      </c>
      <c r="K909" s="84" t="b">
        <v>0</v>
      </c>
      <c r="L909" s="84" t="b">
        <v>0</v>
      </c>
    </row>
    <row r="910" spans="1:12" ht="15">
      <c r="A910" s="84" t="s">
        <v>4485</v>
      </c>
      <c r="B910" s="84" t="s">
        <v>4486</v>
      </c>
      <c r="C910" s="84">
        <v>2</v>
      </c>
      <c r="D910" s="123">
        <v>0.005258328723838778</v>
      </c>
      <c r="E910" s="123">
        <v>2.3364597338485296</v>
      </c>
      <c r="F910" s="84" t="s">
        <v>3353</v>
      </c>
      <c r="G910" s="84" t="b">
        <v>0</v>
      </c>
      <c r="H910" s="84" t="b">
        <v>0</v>
      </c>
      <c r="I910" s="84" t="b">
        <v>0</v>
      </c>
      <c r="J910" s="84" t="b">
        <v>0</v>
      </c>
      <c r="K910" s="84" t="b">
        <v>0</v>
      </c>
      <c r="L910" s="84" t="b">
        <v>0</v>
      </c>
    </row>
    <row r="911" spans="1:12" ht="15">
      <c r="A911" s="84" t="s">
        <v>4486</v>
      </c>
      <c r="B911" s="84" t="s">
        <v>4487</v>
      </c>
      <c r="C911" s="84">
        <v>2</v>
      </c>
      <c r="D911" s="123">
        <v>0.005258328723838778</v>
      </c>
      <c r="E911" s="123">
        <v>2.3364597338485296</v>
      </c>
      <c r="F911" s="84" t="s">
        <v>3353</v>
      </c>
      <c r="G911" s="84" t="b">
        <v>0</v>
      </c>
      <c r="H911" s="84" t="b">
        <v>0</v>
      </c>
      <c r="I911" s="84" t="b">
        <v>0</v>
      </c>
      <c r="J911" s="84" t="b">
        <v>0</v>
      </c>
      <c r="K911" s="84" t="b">
        <v>0</v>
      </c>
      <c r="L911" s="84" t="b">
        <v>0</v>
      </c>
    </row>
    <row r="912" spans="1:12" ht="15">
      <c r="A912" s="84" t="s">
        <v>4487</v>
      </c>
      <c r="B912" s="84" t="s">
        <v>4183</v>
      </c>
      <c r="C912" s="84">
        <v>2</v>
      </c>
      <c r="D912" s="123">
        <v>0.005258328723838778</v>
      </c>
      <c r="E912" s="123">
        <v>2.160368474792848</v>
      </c>
      <c r="F912" s="84" t="s">
        <v>3353</v>
      </c>
      <c r="G912" s="84" t="b">
        <v>0</v>
      </c>
      <c r="H912" s="84" t="b">
        <v>0</v>
      </c>
      <c r="I912" s="84" t="b">
        <v>0</v>
      </c>
      <c r="J912" s="84" t="b">
        <v>0</v>
      </c>
      <c r="K912" s="84" t="b">
        <v>0</v>
      </c>
      <c r="L912" s="84" t="b">
        <v>0</v>
      </c>
    </row>
    <row r="913" spans="1:12" ht="15">
      <c r="A913" s="84" t="s">
        <v>4183</v>
      </c>
      <c r="B913" s="84" t="s">
        <v>4111</v>
      </c>
      <c r="C913" s="84">
        <v>2</v>
      </c>
      <c r="D913" s="123">
        <v>0.005258328723838778</v>
      </c>
      <c r="E913" s="123">
        <v>2.160368474792848</v>
      </c>
      <c r="F913" s="84" t="s">
        <v>3353</v>
      </c>
      <c r="G913" s="84" t="b">
        <v>0</v>
      </c>
      <c r="H913" s="84" t="b">
        <v>0</v>
      </c>
      <c r="I913" s="84" t="b">
        <v>0</v>
      </c>
      <c r="J913" s="84" t="b">
        <v>0</v>
      </c>
      <c r="K913" s="84" t="b">
        <v>0</v>
      </c>
      <c r="L913" s="84" t="b">
        <v>0</v>
      </c>
    </row>
    <row r="914" spans="1:12" ht="15">
      <c r="A914" s="84" t="s">
        <v>4111</v>
      </c>
      <c r="B914" s="84" t="s">
        <v>4488</v>
      </c>
      <c r="C914" s="84">
        <v>2</v>
      </c>
      <c r="D914" s="123">
        <v>0.005258328723838778</v>
      </c>
      <c r="E914" s="123">
        <v>2.3364597338485296</v>
      </c>
      <c r="F914" s="84" t="s">
        <v>3353</v>
      </c>
      <c r="G914" s="84" t="b">
        <v>0</v>
      </c>
      <c r="H914" s="84" t="b">
        <v>0</v>
      </c>
      <c r="I914" s="84" t="b">
        <v>0</v>
      </c>
      <c r="J914" s="84" t="b">
        <v>0</v>
      </c>
      <c r="K914" s="84" t="b">
        <v>0</v>
      </c>
      <c r="L914" s="84" t="b">
        <v>0</v>
      </c>
    </row>
    <row r="915" spans="1:12" ht="15">
      <c r="A915" s="84" t="s">
        <v>3573</v>
      </c>
      <c r="B915" s="84" t="s">
        <v>4478</v>
      </c>
      <c r="C915" s="84">
        <v>2</v>
      </c>
      <c r="D915" s="123">
        <v>0.005258328723838778</v>
      </c>
      <c r="E915" s="123">
        <v>2.0354297381845483</v>
      </c>
      <c r="F915" s="84" t="s">
        <v>3353</v>
      </c>
      <c r="G915" s="84" t="b">
        <v>0</v>
      </c>
      <c r="H915" s="84" t="b">
        <v>0</v>
      </c>
      <c r="I915" s="84" t="b">
        <v>0</v>
      </c>
      <c r="J915" s="84" t="b">
        <v>0</v>
      </c>
      <c r="K915" s="84" t="b">
        <v>0</v>
      </c>
      <c r="L915" s="84" t="b">
        <v>0</v>
      </c>
    </row>
    <row r="916" spans="1:12" ht="15">
      <c r="A916" s="84" t="s">
        <v>4478</v>
      </c>
      <c r="B916" s="84" t="s">
        <v>4479</v>
      </c>
      <c r="C916" s="84">
        <v>2</v>
      </c>
      <c r="D916" s="123">
        <v>0.005258328723838778</v>
      </c>
      <c r="E916" s="123">
        <v>2.3364597338485296</v>
      </c>
      <c r="F916" s="84" t="s">
        <v>3353</v>
      </c>
      <c r="G916" s="84" t="b">
        <v>0</v>
      </c>
      <c r="H916" s="84" t="b">
        <v>0</v>
      </c>
      <c r="I916" s="84" t="b">
        <v>0</v>
      </c>
      <c r="J916" s="84" t="b">
        <v>0</v>
      </c>
      <c r="K916" s="84" t="b">
        <v>0</v>
      </c>
      <c r="L916" s="84" t="b">
        <v>0</v>
      </c>
    </row>
    <row r="917" spans="1:12" ht="15">
      <c r="A917" s="84" t="s">
        <v>4479</v>
      </c>
      <c r="B917" s="84" t="s">
        <v>4480</v>
      </c>
      <c r="C917" s="84">
        <v>2</v>
      </c>
      <c r="D917" s="123">
        <v>0.005258328723838778</v>
      </c>
      <c r="E917" s="123">
        <v>2.3364597338485296</v>
      </c>
      <c r="F917" s="84" t="s">
        <v>3353</v>
      </c>
      <c r="G917" s="84" t="b">
        <v>0</v>
      </c>
      <c r="H917" s="84" t="b">
        <v>0</v>
      </c>
      <c r="I917" s="84" t="b">
        <v>0</v>
      </c>
      <c r="J917" s="84" t="b">
        <v>0</v>
      </c>
      <c r="K917" s="84" t="b">
        <v>0</v>
      </c>
      <c r="L917" s="84" t="b">
        <v>0</v>
      </c>
    </row>
    <row r="918" spans="1:12" ht="15">
      <c r="A918" s="84" t="s">
        <v>4480</v>
      </c>
      <c r="B918" s="84" t="s">
        <v>4187</v>
      </c>
      <c r="C918" s="84">
        <v>2</v>
      </c>
      <c r="D918" s="123">
        <v>0.005258328723838778</v>
      </c>
      <c r="E918" s="123">
        <v>2.160368474792848</v>
      </c>
      <c r="F918" s="84" t="s">
        <v>3353</v>
      </c>
      <c r="G918" s="84" t="b">
        <v>0</v>
      </c>
      <c r="H918" s="84" t="b">
        <v>0</v>
      </c>
      <c r="I918" s="84" t="b">
        <v>0</v>
      </c>
      <c r="J918" s="84" t="b">
        <v>1</v>
      </c>
      <c r="K918" s="84" t="b">
        <v>0</v>
      </c>
      <c r="L918" s="84" t="b">
        <v>0</v>
      </c>
    </row>
    <row r="919" spans="1:12" ht="15">
      <c r="A919" s="84" t="s">
        <v>4187</v>
      </c>
      <c r="B919" s="84" t="s">
        <v>4481</v>
      </c>
      <c r="C919" s="84">
        <v>2</v>
      </c>
      <c r="D919" s="123">
        <v>0.005258328723838778</v>
      </c>
      <c r="E919" s="123">
        <v>2.160368474792848</v>
      </c>
      <c r="F919" s="84" t="s">
        <v>3353</v>
      </c>
      <c r="G919" s="84" t="b">
        <v>1</v>
      </c>
      <c r="H919" s="84" t="b">
        <v>0</v>
      </c>
      <c r="I919" s="84" t="b">
        <v>0</v>
      </c>
      <c r="J919" s="84" t="b">
        <v>0</v>
      </c>
      <c r="K919" s="84" t="b">
        <v>0</v>
      </c>
      <c r="L919" s="84" t="b">
        <v>0</v>
      </c>
    </row>
    <row r="920" spans="1:12" ht="15">
      <c r="A920" s="84" t="s">
        <v>4481</v>
      </c>
      <c r="B920" s="84" t="s">
        <v>4482</v>
      </c>
      <c r="C920" s="84">
        <v>2</v>
      </c>
      <c r="D920" s="123">
        <v>0.005258328723838778</v>
      </c>
      <c r="E920" s="123">
        <v>2.3364597338485296</v>
      </c>
      <c r="F920" s="84" t="s">
        <v>3353</v>
      </c>
      <c r="G920" s="84" t="b">
        <v>0</v>
      </c>
      <c r="H920" s="84" t="b">
        <v>0</v>
      </c>
      <c r="I920" s="84" t="b">
        <v>0</v>
      </c>
      <c r="J920" s="84" t="b">
        <v>0</v>
      </c>
      <c r="K920" s="84" t="b">
        <v>0</v>
      </c>
      <c r="L920" s="84" t="b">
        <v>0</v>
      </c>
    </row>
    <row r="921" spans="1:12" ht="15">
      <c r="A921" s="84" t="s">
        <v>4482</v>
      </c>
      <c r="B921" s="84" t="s">
        <v>4483</v>
      </c>
      <c r="C921" s="84">
        <v>2</v>
      </c>
      <c r="D921" s="123">
        <v>0.005258328723838778</v>
      </c>
      <c r="E921" s="123">
        <v>2.3364597338485296</v>
      </c>
      <c r="F921" s="84" t="s">
        <v>3353</v>
      </c>
      <c r="G921" s="84" t="b">
        <v>0</v>
      </c>
      <c r="H921" s="84" t="b">
        <v>0</v>
      </c>
      <c r="I921" s="84" t="b">
        <v>0</v>
      </c>
      <c r="J921" s="84" t="b">
        <v>1</v>
      </c>
      <c r="K921" s="84" t="b">
        <v>0</v>
      </c>
      <c r="L921" s="84" t="b">
        <v>0</v>
      </c>
    </row>
    <row r="922" spans="1:12" ht="15">
      <c r="A922" s="84" t="s">
        <v>4483</v>
      </c>
      <c r="B922" s="84" t="s">
        <v>3467</v>
      </c>
      <c r="C922" s="84">
        <v>2</v>
      </c>
      <c r="D922" s="123">
        <v>0.005258328723838778</v>
      </c>
      <c r="E922" s="123">
        <v>2.0354297381845483</v>
      </c>
      <c r="F922" s="84" t="s">
        <v>3353</v>
      </c>
      <c r="G922" s="84" t="b">
        <v>1</v>
      </c>
      <c r="H922" s="84" t="b">
        <v>0</v>
      </c>
      <c r="I922" s="84" t="b">
        <v>0</v>
      </c>
      <c r="J922" s="84" t="b">
        <v>0</v>
      </c>
      <c r="K922" s="84" t="b">
        <v>0</v>
      </c>
      <c r="L922" s="84" t="b">
        <v>0</v>
      </c>
    </row>
    <row r="923" spans="1:12" ht="15">
      <c r="A923" s="84" t="s">
        <v>738</v>
      </c>
      <c r="B923" s="84" t="s">
        <v>473</v>
      </c>
      <c r="C923" s="84">
        <v>2</v>
      </c>
      <c r="D923" s="123">
        <v>0.005258328723838778</v>
      </c>
      <c r="E923" s="123">
        <v>1.734399742520567</v>
      </c>
      <c r="F923" s="84" t="s">
        <v>3353</v>
      </c>
      <c r="G923" s="84" t="b">
        <v>0</v>
      </c>
      <c r="H923" s="84" t="b">
        <v>0</v>
      </c>
      <c r="I923" s="84" t="b">
        <v>0</v>
      </c>
      <c r="J923" s="84" t="b">
        <v>0</v>
      </c>
      <c r="K923" s="84" t="b">
        <v>0</v>
      </c>
      <c r="L923" s="84" t="b">
        <v>0</v>
      </c>
    </row>
    <row r="924" spans="1:12" ht="15">
      <c r="A924" s="84" t="s">
        <v>473</v>
      </c>
      <c r="B924" s="84" t="s">
        <v>3472</v>
      </c>
      <c r="C924" s="84">
        <v>2</v>
      </c>
      <c r="D924" s="123">
        <v>0.005258328723838778</v>
      </c>
      <c r="E924" s="123">
        <v>2.0354297381845483</v>
      </c>
      <c r="F924" s="84" t="s">
        <v>3353</v>
      </c>
      <c r="G924" s="84" t="b">
        <v>0</v>
      </c>
      <c r="H924" s="84" t="b">
        <v>0</v>
      </c>
      <c r="I924" s="84" t="b">
        <v>0</v>
      </c>
      <c r="J924" s="84" t="b">
        <v>0</v>
      </c>
      <c r="K924" s="84" t="b">
        <v>0</v>
      </c>
      <c r="L924" s="84" t="b">
        <v>0</v>
      </c>
    </row>
    <row r="925" spans="1:12" ht="15">
      <c r="A925" s="84" t="s">
        <v>3472</v>
      </c>
      <c r="B925" s="84" t="s">
        <v>4232</v>
      </c>
      <c r="C925" s="84">
        <v>2</v>
      </c>
      <c r="D925" s="123">
        <v>0.005258328723838778</v>
      </c>
      <c r="E925" s="123">
        <v>2.0354297381845483</v>
      </c>
      <c r="F925" s="84" t="s">
        <v>3353</v>
      </c>
      <c r="G925" s="84" t="b">
        <v>0</v>
      </c>
      <c r="H925" s="84" t="b">
        <v>0</v>
      </c>
      <c r="I925" s="84" t="b">
        <v>0</v>
      </c>
      <c r="J925" s="84" t="b">
        <v>0</v>
      </c>
      <c r="K925" s="84" t="b">
        <v>0</v>
      </c>
      <c r="L925" s="84" t="b">
        <v>0</v>
      </c>
    </row>
    <row r="926" spans="1:12" ht="15">
      <c r="A926" s="84" t="s">
        <v>4232</v>
      </c>
      <c r="B926" s="84" t="s">
        <v>4472</v>
      </c>
      <c r="C926" s="84">
        <v>2</v>
      </c>
      <c r="D926" s="123">
        <v>0.005258328723838778</v>
      </c>
      <c r="E926" s="123">
        <v>2.3364597338485296</v>
      </c>
      <c r="F926" s="84" t="s">
        <v>3353</v>
      </c>
      <c r="G926" s="84" t="b">
        <v>0</v>
      </c>
      <c r="H926" s="84" t="b">
        <v>0</v>
      </c>
      <c r="I926" s="84" t="b">
        <v>0</v>
      </c>
      <c r="J926" s="84" t="b">
        <v>0</v>
      </c>
      <c r="K926" s="84" t="b">
        <v>1</v>
      </c>
      <c r="L926" s="84" t="b">
        <v>0</v>
      </c>
    </row>
    <row r="927" spans="1:12" ht="15">
      <c r="A927" s="84" t="s">
        <v>4472</v>
      </c>
      <c r="B927" s="84" t="s">
        <v>4473</v>
      </c>
      <c r="C927" s="84">
        <v>2</v>
      </c>
      <c r="D927" s="123">
        <v>0.005258328723838778</v>
      </c>
      <c r="E927" s="123">
        <v>2.3364597338485296</v>
      </c>
      <c r="F927" s="84" t="s">
        <v>3353</v>
      </c>
      <c r="G927" s="84" t="b">
        <v>0</v>
      </c>
      <c r="H927" s="84" t="b">
        <v>1</v>
      </c>
      <c r="I927" s="84" t="b">
        <v>0</v>
      </c>
      <c r="J927" s="84" t="b">
        <v>0</v>
      </c>
      <c r="K927" s="84" t="b">
        <v>0</v>
      </c>
      <c r="L927" s="84" t="b">
        <v>0</v>
      </c>
    </row>
    <row r="928" spans="1:12" ht="15">
      <c r="A928" s="84" t="s">
        <v>4473</v>
      </c>
      <c r="B928" s="84" t="s">
        <v>4474</v>
      </c>
      <c r="C928" s="84">
        <v>2</v>
      </c>
      <c r="D928" s="123">
        <v>0.005258328723838778</v>
      </c>
      <c r="E928" s="123">
        <v>2.3364597338485296</v>
      </c>
      <c r="F928" s="84" t="s">
        <v>3353</v>
      </c>
      <c r="G928" s="84" t="b">
        <v>0</v>
      </c>
      <c r="H928" s="84" t="b">
        <v>0</v>
      </c>
      <c r="I928" s="84" t="b">
        <v>0</v>
      </c>
      <c r="J928" s="84" t="b">
        <v>1</v>
      </c>
      <c r="K928" s="84" t="b">
        <v>0</v>
      </c>
      <c r="L928" s="84" t="b">
        <v>0</v>
      </c>
    </row>
    <row r="929" spans="1:12" ht="15">
      <c r="A929" s="84" t="s">
        <v>4474</v>
      </c>
      <c r="B929" s="84" t="s">
        <v>4475</v>
      </c>
      <c r="C929" s="84">
        <v>2</v>
      </c>
      <c r="D929" s="123">
        <v>0.005258328723838778</v>
      </c>
      <c r="E929" s="123">
        <v>2.3364597338485296</v>
      </c>
      <c r="F929" s="84" t="s">
        <v>3353</v>
      </c>
      <c r="G929" s="84" t="b">
        <v>1</v>
      </c>
      <c r="H929" s="84" t="b">
        <v>0</v>
      </c>
      <c r="I929" s="84" t="b">
        <v>0</v>
      </c>
      <c r="J929" s="84" t="b">
        <v>0</v>
      </c>
      <c r="K929" s="84" t="b">
        <v>0</v>
      </c>
      <c r="L929" s="84" t="b">
        <v>0</v>
      </c>
    </row>
    <row r="930" spans="1:12" ht="15">
      <c r="A930" s="84" t="s">
        <v>4475</v>
      </c>
      <c r="B930" s="84" t="s">
        <v>4476</v>
      </c>
      <c r="C930" s="84">
        <v>2</v>
      </c>
      <c r="D930" s="123">
        <v>0.005258328723838778</v>
      </c>
      <c r="E930" s="123">
        <v>2.3364597338485296</v>
      </c>
      <c r="F930" s="84" t="s">
        <v>3353</v>
      </c>
      <c r="G930" s="84" t="b">
        <v>0</v>
      </c>
      <c r="H930" s="84" t="b">
        <v>0</v>
      </c>
      <c r="I930" s="84" t="b">
        <v>0</v>
      </c>
      <c r="J930" s="84" t="b">
        <v>0</v>
      </c>
      <c r="K930" s="84" t="b">
        <v>0</v>
      </c>
      <c r="L930" s="84" t="b">
        <v>0</v>
      </c>
    </row>
    <row r="931" spans="1:12" ht="15">
      <c r="A931" s="84" t="s">
        <v>4476</v>
      </c>
      <c r="B931" s="84" t="s">
        <v>4121</v>
      </c>
      <c r="C931" s="84">
        <v>2</v>
      </c>
      <c r="D931" s="123">
        <v>0.005258328723838778</v>
      </c>
      <c r="E931" s="123">
        <v>2.3364597338485296</v>
      </c>
      <c r="F931" s="84" t="s">
        <v>3353</v>
      </c>
      <c r="G931" s="84" t="b">
        <v>0</v>
      </c>
      <c r="H931" s="84" t="b">
        <v>0</v>
      </c>
      <c r="I931" s="84" t="b">
        <v>0</v>
      </c>
      <c r="J931" s="84" t="b">
        <v>0</v>
      </c>
      <c r="K931" s="84" t="b">
        <v>0</v>
      </c>
      <c r="L931" s="84" t="b">
        <v>0</v>
      </c>
    </row>
    <row r="932" spans="1:12" ht="15">
      <c r="A932" s="84" t="s">
        <v>4121</v>
      </c>
      <c r="B932" s="84" t="s">
        <v>4477</v>
      </c>
      <c r="C932" s="84">
        <v>2</v>
      </c>
      <c r="D932" s="123">
        <v>0.005258328723838778</v>
      </c>
      <c r="E932" s="123">
        <v>2.3364597338485296</v>
      </c>
      <c r="F932" s="84" t="s">
        <v>3353</v>
      </c>
      <c r="G932" s="84" t="b">
        <v>0</v>
      </c>
      <c r="H932" s="84" t="b">
        <v>0</v>
      </c>
      <c r="I932" s="84" t="b">
        <v>0</v>
      </c>
      <c r="J932" s="84" t="b">
        <v>0</v>
      </c>
      <c r="K932" s="84" t="b">
        <v>0</v>
      </c>
      <c r="L932" s="84" t="b">
        <v>0</v>
      </c>
    </row>
    <row r="933" spans="1:12" ht="15">
      <c r="A933" s="84" t="s">
        <v>4477</v>
      </c>
      <c r="B933" s="84" t="s">
        <v>4320</v>
      </c>
      <c r="C933" s="84">
        <v>2</v>
      </c>
      <c r="D933" s="123">
        <v>0.005258328723838778</v>
      </c>
      <c r="E933" s="123">
        <v>2.3364597338485296</v>
      </c>
      <c r="F933" s="84" t="s">
        <v>3353</v>
      </c>
      <c r="G933" s="84" t="b">
        <v>0</v>
      </c>
      <c r="H933" s="84" t="b">
        <v>0</v>
      </c>
      <c r="I933" s="84" t="b">
        <v>0</v>
      </c>
      <c r="J933" s="84" t="b">
        <v>0</v>
      </c>
      <c r="K933" s="84" t="b">
        <v>0</v>
      </c>
      <c r="L933" s="84" t="b">
        <v>0</v>
      </c>
    </row>
    <row r="934" spans="1:12" ht="15">
      <c r="A934" s="84" t="s">
        <v>801</v>
      </c>
      <c r="B934" s="84" t="s">
        <v>3461</v>
      </c>
      <c r="C934" s="84">
        <v>2</v>
      </c>
      <c r="D934" s="123">
        <v>0.005258328723838778</v>
      </c>
      <c r="E934" s="123">
        <v>2.3364597338485296</v>
      </c>
      <c r="F934" s="84" t="s">
        <v>3353</v>
      </c>
      <c r="G934" s="84" t="b">
        <v>0</v>
      </c>
      <c r="H934" s="84" t="b">
        <v>0</v>
      </c>
      <c r="I934" s="84" t="b">
        <v>0</v>
      </c>
      <c r="J934" s="84" t="b">
        <v>0</v>
      </c>
      <c r="K934" s="84" t="b">
        <v>0</v>
      </c>
      <c r="L934" s="84" t="b">
        <v>0</v>
      </c>
    </row>
    <row r="935" spans="1:12" ht="15">
      <c r="A935" s="84" t="s">
        <v>348</v>
      </c>
      <c r="B935" s="84" t="s">
        <v>4289</v>
      </c>
      <c r="C935" s="84">
        <v>2</v>
      </c>
      <c r="D935" s="123">
        <v>0.005258328723838778</v>
      </c>
      <c r="E935" s="123">
        <v>1.3152704347785915</v>
      </c>
      <c r="F935" s="84" t="s">
        <v>3353</v>
      </c>
      <c r="G935" s="84" t="b">
        <v>0</v>
      </c>
      <c r="H935" s="84" t="b">
        <v>0</v>
      </c>
      <c r="I935" s="84" t="b">
        <v>0</v>
      </c>
      <c r="J935" s="84" t="b">
        <v>0</v>
      </c>
      <c r="K935" s="84" t="b">
        <v>1</v>
      </c>
      <c r="L935" s="84" t="b">
        <v>0</v>
      </c>
    </row>
    <row r="936" spans="1:12" ht="15">
      <c r="A936" s="84" t="s">
        <v>4433</v>
      </c>
      <c r="B936" s="84" t="s">
        <v>4182</v>
      </c>
      <c r="C936" s="84">
        <v>2</v>
      </c>
      <c r="D936" s="123">
        <v>0.005258328723838778</v>
      </c>
      <c r="E936" s="123">
        <v>2.3364597338485296</v>
      </c>
      <c r="F936" s="84" t="s">
        <v>3353</v>
      </c>
      <c r="G936" s="84" t="b">
        <v>0</v>
      </c>
      <c r="H936" s="84" t="b">
        <v>0</v>
      </c>
      <c r="I936" s="84" t="b">
        <v>0</v>
      </c>
      <c r="J936" s="84" t="b">
        <v>0</v>
      </c>
      <c r="K936" s="84" t="b">
        <v>0</v>
      </c>
      <c r="L936" s="84" t="b">
        <v>0</v>
      </c>
    </row>
    <row r="937" spans="1:12" ht="15">
      <c r="A937" s="84" t="s">
        <v>4182</v>
      </c>
      <c r="B937" s="84" t="s">
        <v>4434</v>
      </c>
      <c r="C937" s="84">
        <v>2</v>
      </c>
      <c r="D937" s="123">
        <v>0.005258328723838778</v>
      </c>
      <c r="E937" s="123">
        <v>2.3364597338485296</v>
      </c>
      <c r="F937" s="84" t="s">
        <v>3353</v>
      </c>
      <c r="G937" s="84" t="b">
        <v>0</v>
      </c>
      <c r="H937" s="84" t="b">
        <v>0</v>
      </c>
      <c r="I937" s="84" t="b">
        <v>0</v>
      </c>
      <c r="J937" s="84" t="b">
        <v>0</v>
      </c>
      <c r="K937" s="84" t="b">
        <v>0</v>
      </c>
      <c r="L937" s="84" t="b">
        <v>0</v>
      </c>
    </row>
    <row r="938" spans="1:12" ht="15">
      <c r="A938" s="84" t="s">
        <v>4434</v>
      </c>
      <c r="B938" s="84" t="s">
        <v>4124</v>
      </c>
      <c r="C938" s="84">
        <v>2</v>
      </c>
      <c r="D938" s="123">
        <v>0.005258328723838778</v>
      </c>
      <c r="E938" s="123">
        <v>1.9385197251764918</v>
      </c>
      <c r="F938" s="84" t="s">
        <v>3353</v>
      </c>
      <c r="G938" s="84" t="b">
        <v>0</v>
      </c>
      <c r="H938" s="84" t="b">
        <v>0</v>
      </c>
      <c r="I938" s="84" t="b">
        <v>0</v>
      </c>
      <c r="J938" s="84" t="b">
        <v>0</v>
      </c>
      <c r="K938" s="84" t="b">
        <v>0</v>
      </c>
      <c r="L938" s="84" t="b">
        <v>0</v>
      </c>
    </row>
    <row r="939" spans="1:12" ht="15">
      <c r="A939" s="84" t="s">
        <v>4124</v>
      </c>
      <c r="B939" s="84" t="s">
        <v>4435</v>
      </c>
      <c r="C939" s="84">
        <v>2</v>
      </c>
      <c r="D939" s="123">
        <v>0.005258328723838778</v>
      </c>
      <c r="E939" s="123">
        <v>1.9385197251764918</v>
      </c>
      <c r="F939" s="84" t="s">
        <v>3353</v>
      </c>
      <c r="G939" s="84" t="b">
        <v>0</v>
      </c>
      <c r="H939" s="84" t="b">
        <v>0</v>
      </c>
      <c r="I939" s="84" t="b">
        <v>0</v>
      </c>
      <c r="J939" s="84" t="b">
        <v>0</v>
      </c>
      <c r="K939" s="84" t="b">
        <v>0</v>
      </c>
      <c r="L939" s="84" t="b">
        <v>0</v>
      </c>
    </row>
    <row r="940" spans="1:12" ht="15">
      <c r="A940" s="84" t="s">
        <v>4435</v>
      </c>
      <c r="B940" s="84" t="s">
        <v>4436</v>
      </c>
      <c r="C940" s="84">
        <v>2</v>
      </c>
      <c r="D940" s="123">
        <v>0.005258328723838778</v>
      </c>
      <c r="E940" s="123">
        <v>2.3364597338485296</v>
      </c>
      <c r="F940" s="84" t="s">
        <v>3353</v>
      </c>
      <c r="G940" s="84" t="b">
        <v>0</v>
      </c>
      <c r="H940" s="84" t="b">
        <v>0</v>
      </c>
      <c r="I940" s="84" t="b">
        <v>0</v>
      </c>
      <c r="J940" s="84" t="b">
        <v>0</v>
      </c>
      <c r="K940" s="84" t="b">
        <v>0</v>
      </c>
      <c r="L940" s="84" t="b">
        <v>0</v>
      </c>
    </row>
    <row r="941" spans="1:12" ht="15">
      <c r="A941" s="84" t="s">
        <v>4436</v>
      </c>
      <c r="B941" s="84" t="s">
        <v>4437</v>
      </c>
      <c r="C941" s="84">
        <v>2</v>
      </c>
      <c r="D941" s="123">
        <v>0.005258328723838778</v>
      </c>
      <c r="E941" s="123">
        <v>2.3364597338485296</v>
      </c>
      <c r="F941" s="84" t="s">
        <v>3353</v>
      </c>
      <c r="G941" s="84" t="b">
        <v>0</v>
      </c>
      <c r="H941" s="84" t="b">
        <v>0</v>
      </c>
      <c r="I941" s="84" t="b">
        <v>0</v>
      </c>
      <c r="J941" s="84" t="b">
        <v>0</v>
      </c>
      <c r="K941" s="84" t="b">
        <v>0</v>
      </c>
      <c r="L941" s="84" t="b">
        <v>0</v>
      </c>
    </row>
    <row r="942" spans="1:12" ht="15">
      <c r="A942" s="84" t="s">
        <v>4437</v>
      </c>
      <c r="B942" s="84" t="s">
        <v>4312</v>
      </c>
      <c r="C942" s="84">
        <v>2</v>
      </c>
      <c r="D942" s="123">
        <v>0.005258328723838778</v>
      </c>
      <c r="E942" s="123">
        <v>2.160368474792848</v>
      </c>
      <c r="F942" s="84" t="s">
        <v>3353</v>
      </c>
      <c r="G942" s="84" t="b">
        <v>0</v>
      </c>
      <c r="H942" s="84" t="b">
        <v>0</v>
      </c>
      <c r="I942" s="84" t="b">
        <v>0</v>
      </c>
      <c r="J942" s="84" t="b">
        <v>0</v>
      </c>
      <c r="K942" s="84" t="b">
        <v>0</v>
      </c>
      <c r="L942" s="84" t="b">
        <v>0</v>
      </c>
    </row>
    <row r="943" spans="1:12" ht="15">
      <c r="A943" s="84" t="s">
        <v>4312</v>
      </c>
      <c r="B943" s="84" t="s">
        <v>4438</v>
      </c>
      <c r="C943" s="84">
        <v>2</v>
      </c>
      <c r="D943" s="123">
        <v>0.005258328723838778</v>
      </c>
      <c r="E943" s="123">
        <v>2.160368474792848</v>
      </c>
      <c r="F943" s="84" t="s">
        <v>3353</v>
      </c>
      <c r="G943" s="84" t="b">
        <v>0</v>
      </c>
      <c r="H943" s="84" t="b">
        <v>0</v>
      </c>
      <c r="I943" s="84" t="b">
        <v>0</v>
      </c>
      <c r="J943" s="84" t="b">
        <v>0</v>
      </c>
      <c r="K943" s="84" t="b">
        <v>0</v>
      </c>
      <c r="L943" s="84" t="b">
        <v>0</v>
      </c>
    </row>
    <row r="944" spans="1:12" ht="15">
      <c r="A944" s="84" t="s">
        <v>4438</v>
      </c>
      <c r="B944" s="84" t="s">
        <v>4439</v>
      </c>
      <c r="C944" s="84">
        <v>2</v>
      </c>
      <c r="D944" s="123">
        <v>0.005258328723838778</v>
      </c>
      <c r="E944" s="123">
        <v>2.3364597338485296</v>
      </c>
      <c r="F944" s="84" t="s">
        <v>3353</v>
      </c>
      <c r="G944" s="84" t="b">
        <v>0</v>
      </c>
      <c r="H944" s="84" t="b">
        <v>0</v>
      </c>
      <c r="I944" s="84" t="b">
        <v>0</v>
      </c>
      <c r="J944" s="84" t="b">
        <v>0</v>
      </c>
      <c r="K944" s="84" t="b">
        <v>0</v>
      </c>
      <c r="L944" s="84" t="b">
        <v>0</v>
      </c>
    </row>
    <row r="945" spans="1:12" ht="15">
      <c r="A945" s="84" t="s">
        <v>4439</v>
      </c>
      <c r="B945" s="84" t="s">
        <v>3526</v>
      </c>
      <c r="C945" s="84">
        <v>2</v>
      </c>
      <c r="D945" s="123">
        <v>0.005258328723838778</v>
      </c>
      <c r="E945" s="123">
        <v>2.3364597338485296</v>
      </c>
      <c r="F945" s="84" t="s">
        <v>3353</v>
      </c>
      <c r="G945" s="84" t="b">
        <v>0</v>
      </c>
      <c r="H945" s="84" t="b">
        <v>0</v>
      </c>
      <c r="I945" s="84" t="b">
        <v>0</v>
      </c>
      <c r="J945" s="84" t="b">
        <v>0</v>
      </c>
      <c r="K945" s="84" t="b">
        <v>0</v>
      </c>
      <c r="L945" s="84" t="b">
        <v>0</v>
      </c>
    </row>
    <row r="946" spans="1:12" ht="15">
      <c r="A946" s="84" t="s">
        <v>3526</v>
      </c>
      <c r="B946" s="84" t="s">
        <v>348</v>
      </c>
      <c r="C946" s="84">
        <v>2</v>
      </c>
      <c r="D946" s="123">
        <v>0.005258328723838778</v>
      </c>
      <c r="E946" s="123">
        <v>1.3152704347785913</v>
      </c>
      <c r="F946" s="84" t="s">
        <v>3353</v>
      </c>
      <c r="G946" s="84" t="b">
        <v>0</v>
      </c>
      <c r="H946" s="84" t="b">
        <v>0</v>
      </c>
      <c r="I946" s="84" t="b">
        <v>0</v>
      </c>
      <c r="J946" s="84" t="b">
        <v>0</v>
      </c>
      <c r="K946" s="84" t="b">
        <v>0</v>
      </c>
      <c r="L946" s="84" t="b">
        <v>0</v>
      </c>
    </row>
    <row r="947" spans="1:12" ht="15">
      <c r="A947" s="84" t="s">
        <v>348</v>
      </c>
      <c r="B947" s="84" t="s">
        <v>2229</v>
      </c>
      <c r="C947" s="84">
        <v>2</v>
      </c>
      <c r="D947" s="123">
        <v>0.005258328723838778</v>
      </c>
      <c r="E947" s="123">
        <v>1.0142404391146103</v>
      </c>
      <c r="F947" s="84" t="s">
        <v>3353</v>
      </c>
      <c r="G947" s="84" t="b">
        <v>0</v>
      </c>
      <c r="H947" s="84" t="b">
        <v>0</v>
      </c>
      <c r="I947" s="84" t="b">
        <v>0</v>
      </c>
      <c r="J947" s="84" t="b">
        <v>0</v>
      </c>
      <c r="K947" s="84" t="b">
        <v>0</v>
      </c>
      <c r="L947" s="84" t="b">
        <v>0</v>
      </c>
    </row>
    <row r="948" spans="1:12" ht="15">
      <c r="A948" s="84" t="s">
        <v>2229</v>
      </c>
      <c r="B948" s="84" t="s">
        <v>4133</v>
      </c>
      <c r="C948" s="84">
        <v>2</v>
      </c>
      <c r="D948" s="123">
        <v>0.005258328723838778</v>
      </c>
      <c r="E948" s="123">
        <v>1.859338479128867</v>
      </c>
      <c r="F948" s="84" t="s">
        <v>3353</v>
      </c>
      <c r="G948" s="84" t="b">
        <v>0</v>
      </c>
      <c r="H948" s="84" t="b">
        <v>0</v>
      </c>
      <c r="I948" s="84" t="b">
        <v>0</v>
      </c>
      <c r="J948" s="84" t="b">
        <v>0</v>
      </c>
      <c r="K948" s="84" t="b">
        <v>0</v>
      </c>
      <c r="L948" s="84" t="b">
        <v>0</v>
      </c>
    </row>
    <row r="949" spans="1:12" ht="15">
      <c r="A949" s="84" t="s">
        <v>4518</v>
      </c>
      <c r="B949" s="84" t="s">
        <v>4519</v>
      </c>
      <c r="C949" s="84">
        <v>2</v>
      </c>
      <c r="D949" s="123">
        <v>0.005258328723838778</v>
      </c>
      <c r="E949" s="123">
        <v>2.3364597338485296</v>
      </c>
      <c r="F949" s="84" t="s">
        <v>3353</v>
      </c>
      <c r="G949" s="84" t="b">
        <v>0</v>
      </c>
      <c r="H949" s="84" t="b">
        <v>0</v>
      </c>
      <c r="I949" s="84" t="b">
        <v>0</v>
      </c>
      <c r="J949" s="84" t="b">
        <v>1</v>
      </c>
      <c r="K949" s="84" t="b">
        <v>0</v>
      </c>
      <c r="L949" s="84" t="b">
        <v>0</v>
      </c>
    </row>
    <row r="950" spans="1:12" ht="15">
      <c r="A950" s="84" t="s">
        <v>4519</v>
      </c>
      <c r="B950" s="84" t="s">
        <v>4520</v>
      </c>
      <c r="C950" s="84">
        <v>2</v>
      </c>
      <c r="D950" s="123">
        <v>0.005258328723838778</v>
      </c>
      <c r="E950" s="123">
        <v>2.3364597338485296</v>
      </c>
      <c r="F950" s="84" t="s">
        <v>3353</v>
      </c>
      <c r="G950" s="84" t="b">
        <v>1</v>
      </c>
      <c r="H950" s="84" t="b">
        <v>0</v>
      </c>
      <c r="I950" s="84" t="b">
        <v>0</v>
      </c>
      <c r="J950" s="84" t="b">
        <v>0</v>
      </c>
      <c r="K950" s="84" t="b">
        <v>0</v>
      </c>
      <c r="L950" s="84" t="b">
        <v>0</v>
      </c>
    </row>
    <row r="951" spans="1:12" ht="15">
      <c r="A951" s="84" t="s">
        <v>4520</v>
      </c>
      <c r="B951" s="84" t="s">
        <v>4124</v>
      </c>
      <c r="C951" s="84">
        <v>2</v>
      </c>
      <c r="D951" s="123">
        <v>0.005258328723838778</v>
      </c>
      <c r="E951" s="123">
        <v>1.9385197251764918</v>
      </c>
      <c r="F951" s="84" t="s">
        <v>3353</v>
      </c>
      <c r="G951" s="84" t="b">
        <v>0</v>
      </c>
      <c r="H951" s="84" t="b">
        <v>0</v>
      </c>
      <c r="I951" s="84" t="b">
        <v>0</v>
      </c>
      <c r="J951" s="84" t="b">
        <v>0</v>
      </c>
      <c r="K951" s="84" t="b">
        <v>0</v>
      </c>
      <c r="L951" s="84" t="b">
        <v>0</v>
      </c>
    </row>
    <row r="952" spans="1:12" ht="15">
      <c r="A952" s="84" t="s">
        <v>4124</v>
      </c>
      <c r="B952" s="84" t="s">
        <v>4521</v>
      </c>
      <c r="C952" s="84">
        <v>2</v>
      </c>
      <c r="D952" s="123">
        <v>0.005258328723838778</v>
      </c>
      <c r="E952" s="123">
        <v>1.9385197251764918</v>
      </c>
      <c r="F952" s="84" t="s">
        <v>3353</v>
      </c>
      <c r="G952" s="84" t="b">
        <v>0</v>
      </c>
      <c r="H952" s="84" t="b">
        <v>0</v>
      </c>
      <c r="I952" s="84" t="b">
        <v>0</v>
      </c>
      <c r="J952" s="84" t="b">
        <v>0</v>
      </c>
      <c r="K952" s="84" t="b">
        <v>0</v>
      </c>
      <c r="L952" s="84" t="b">
        <v>0</v>
      </c>
    </row>
    <row r="953" spans="1:12" ht="15">
      <c r="A953" s="84" t="s">
        <v>4521</v>
      </c>
      <c r="B953" s="84" t="s">
        <v>4522</v>
      </c>
      <c r="C953" s="84">
        <v>2</v>
      </c>
      <c r="D953" s="123">
        <v>0.005258328723838778</v>
      </c>
      <c r="E953" s="123">
        <v>2.3364597338485296</v>
      </c>
      <c r="F953" s="84" t="s">
        <v>3353</v>
      </c>
      <c r="G953" s="84" t="b">
        <v>0</v>
      </c>
      <c r="H953" s="84" t="b">
        <v>0</v>
      </c>
      <c r="I953" s="84" t="b">
        <v>0</v>
      </c>
      <c r="J953" s="84" t="b">
        <v>0</v>
      </c>
      <c r="K953" s="84" t="b">
        <v>0</v>
      </c>
      <c r="L953" s="84" t="b">
        <v>0</v>
      </c>
    </row>
    <row r="954" spans="1:12" ht="15">
      <c r="A954" s="84" t="s">
        <v>4522</v>
      </c>
      <c r="B954" s="84" t="s">
        <v>348</v>
      </c>
      <c r="C954" s="84">
        <v>2</v>
      </c>
      <c r="D954" s="123">
        <v>0.005258328723838778</v>
      </c>
      <c r="E954" s="123">
        <v>1.4913616938342726</v>
      </c>
      <c r="F954" s="84" t="s">
        <v>3353</v>
      </c>
      <c r="G954" s="84" t="b">
        <v>0</v>
      </c>
      <c r="H954" s="84" t="b">
        <v>0</v>
      </c>
      <c r="I954" s="84" t="b">
        <v>0</v>
      </c>
      <c r="J954" s="84" t="b">
        <v>0</v>
      </c>
      <c r="K954" s="84" t="b">
        <v>0</v>
      </c>
      <c r="L954" s="84" t="b">
        <v>0</v>
      </c>
    </row>
    <row r="955" spans="1:12" ht="15">
      <c r="A955" s="84" t="s">
        <v>3544</v>
      </c>
      <c r="B955" s="84" t="s">
        <v>738</v>
      </c>
      <c r="C955" s="84">
        <v>5</v>
      </c>
      <c r="D955" s="123">
        <v>0.010782859695465406</v>
      </c>
      <c r="E955" s="123">
        <v>1.003253157397722</v>
      </c>
      <c r="F955" s="84" t="s">
        <v>3354</v>
      </c>
      <c r="G955" s="84" t="b">
        <v>0</v>
      </c>
      <c r="H955" s="84" t="b">
        <v>0</v>
      </c>
      <c r="I955" s="84" t="b">
        <v>0</v>
      </c>
      <c r="J955" s="84" t="b">
        <v>0</v>
      </c>
      <c r="K955" s="84" t="b">
        <v>0</v>
      </c>
      <c r="L955" s="84" t="b">
        <v>0</v>
      </c>
    </row>
    <row r="956" spans="1:12" ht="15">
      <c r="A956" s="84" t="s">
        <v>3546</v>
      </c>
      <c r="B956" s="84" t="s">
        <v>3547</v>
      </c>
      <c r="C956" s="84">
        <v>5</v>
      </c>
      <c r="D956" s="123">
        <v>0.010782859695465406</v>
      </c>
      <c r="E956" s="123">
        <v>1.72916478969277</v>
      </c>
      <c r="F956" s="84" t="s">
        <v>3354</v>
      </c>
      <c r="G956" s="84" t="b">
        <v>0</v>
      </c>
      <c r="H956" s="84" t="b">
        <v>0</v>
      </c>
      <c r="I956" s="84" t="b">
        <v>0</v>
      </c>
      <c r="J956" s="84" t="b">
        <v>0</v>
      </c>
      <c r="K956" s="84" t="b">
        <v>0</v>
      </c>
      <c r="L956" s="84" t="b">
        <v>0</v>
      </c>
    </row>
    <row r="957" spans="1:12" ht="15">
      <c r="A957" s="84" t="s">
        <v>3547</v>
      </c>
      <c r="B957" s="84" t="s">
        <v>3543</v>
      </c>
      <c r="C957" s="84">
        <v>5</v>
      </c>
      <c r="D957" s="123">
        <v>0.010782859695465406</v>
      </c>
      <c r="E957" s="123">
        <v>1.4281347940287887</v>
      </c>
      <c r="F957" s="84" t="s">
        <v>3354</v>
      </c>
      <c r="G957" s="84" t="b">
        <v>0</v>
      </c>
      <c r="H957" s="84" t="b">
        <v>0</v>
      </c>
      <c r="I957" s="84" t="b">
        <v>0</v>
      </c>
      <c r="J957" s="84" t="b">
        <v>0</v>
      </c>
      <c r="K957" s="84" t="b">
        <v>0</v>
      </c>
      <c r="L957" s="84" t="b">
        <v>0</v>
      </c>
    </row>
    <row r="958" spans="1:12" ht="15">
      <c r="A958" s="84" t="s">
        <v>3543</v>
      </c>
      <c r="B958" s="84" t="s">
        <v>3548</v>
      </c>
      <c r="C958" s="84">
        <v>5</v>
      </c>
      <c r="D958" s="123">
        <v>0.010782859695465406</v>
      </c>
      <c r="E958" s="123">
        <v>1.4281347940287887</v>
      </c>
      <c r="F958" s="84" t="s">
        <v>3354</v>
      </c>
      <c r="G958" s="84" t="b">
        <v>0</v>
      </c>
      <c r="H958" s="84" t="b">
        <v>0</v>
      </c>
      <c r="I958" s="84" t="b">
        <v>0</v>
      </c>
      <c r="J958" s="84" t="b">
        <v>0</v>
      </c>
      <c r="K958" s="84" t="b">
        <v>0</v>
      </c>
      <c r="L958" s="84" t="b">
        <v>0</v>
      </c>
    </row>
    <row r="959" spans="1:12" ht="15">
      <c r="A959" s="84" t="s">
        <v>3548</v>
      </c>
      <c r="B959" s="84" t="s">
        <v>4120</v>
      </c>
      <c r="C959" s="84">
        <v>5</v>
      </c>
      <c r="D959" s="123">
        <v>0.010782859695465406</v>
      </c>
      <c r="E959" s="123">
        <v>1.72916478969277</v>
      </c>
      <c r="F959" s="84" t="s">
        <v>3354</v>
      </c>
      <c r="G959" s="84" t="b">
        <v>0</v>
      </c>
      <c r="H959" s="84" t="b">
        <v>0</v>
      </c>
      <c r="I959" s="84" t="b">
        <v>0</v>
      </c>
      <c r="J959" s="84" t="b">
        <v>0</v>
      </c>
      <c r="K959" s="84" t="b">
        <v>0</v>
      </c>
      <c r="L959" s="84" t="b">
        <v>0</v>
      </c>
    </row>
    <row r="960" spans="1:12" ht="15">
      <c r="A960" s="84" t="s">
        <v>4120</v>
      </c>
      <c r="B960" s="84" t="s">
        <v>4188</v>
      </c>
      <c r="C960" s="84">
        <v>5</v>
      </c>
      <c r="D960" s="123">
        <v>0.010782859695465406</v>
      </c>
      <c r="E960" s="123">
        <v>1.72916478969277</v>
      </c>
      <c r="F960" s="84" t="s">
        <v>3354</v>
      </c>
      <c r="G960" s="84" t="b">
        <v>0</v>
      </c>
      <c r="H960" s="84" t="b">
        <v>0</v>
      </c>
      <c r="I960" s="84" t="b">
        <v>0</v>
      </c>
      <c r="J960" s="84" t="b">
        <v>0</v>
      </c>
      <c r="K960" s="84" t="b">
        <v>0</v>
      </c>
      <c r="L960" s="84" t="b">
        <v>0</v>
      </c>
    </row>
    <row r="961" spans="1:12" ht="15">
      <c r="A961" s="84" t="s">
        <v>4188</v>
      </c>
      <c r="B961" s="84" t="s">
        <v>4121</v>
      </c>
      <c r="C961" s="84">
        <v>5</v>
      </c>
      <c r="D961" s="123">
        <v>0.010782859695465406</v>
      </c>
      <c r="E961" s="123">
        <v>1.72916478969277</v>
      </c>
      <c r="F961" s="84" t="s">
        <v>3354</v>
      </c>
      <c r="G961" s="84" t="b">
        <v>0</v>
      </c>
      <c r="H961" s="84" t="b">
        <v>0</v>
      </c>
      <c r="I961" s="84" t="b">
        <v>0</v>
      </c>
      <c r="J961" s="84" t="b">
        <v>0</v>
      </c>
      <c r="K961" s="84" t="b">
        <v>0</v>
      </c>
      <c r="L961" s="84" t="b">
        <v>0</v>
      </c>
    </row>
    <row r="962" spans="1:12" ht="15">
      <c r="A962" s="84" t="s">
        <v>4121</v>
      </c>
      <c r="B962" s="84" t="s">
        <v>3543</v>
      </c>
      <c r="C962" s="84">
        <v>5</v>
      </c>
      <c r="D962" s="123">
        <v>0.010782859695465406</v>
      </c>
      <c r="E962" s="123">
        <v>1.4281347940287887</v>
      </c>
      <c r="F962" s="84" t="s">
        <v>3354</v>
      </c>
      <c r="G962" s="84" t="b">
        <v>0</v>
      </c>
      <c r="H962" s="84" t="b">
        <v>0</v>
      </c>
      <c r="I962" s="84" t="b">
        <v>0</v>
      </c>
      <c r="J962" s="84" t="b">
        <v>0</v>
      </c>
      <c r="K962" s="84" t="b">
        <v>0</v>
      </c>
      <c r="L962" s="84" t="b">
        <v>0</v>
      </c>
    </row>
    <row r="963" spans="1:12" ht="15">
      <c r="A963" s="84" t="s">
        <v>3543</v>
      </c>
      <c r="B963" s="84" t="s">
        <v>4148</v>
      </c>
      <c r="C963" s="84">
        <v>5</v>
      </c>
      <c r="D963" s="123">
        <v>0.010782859695465406</v>
      </c>
      <c r="E963" s="123">
        <v>1.4281347940287887</v>
      </c>
      <c r="F963" s="84" t="s">
        <v>3354</v>
      </c>
      <c r="G963" s="84" t="b">
        <v>0</v>
      </c>
      <c r="H963" s="84" t="b">
        <v>0</v>
      </c>
      <c r="I963" s="84" t="b">
        <v>0</v>
      </c>
      <c r="J963" s="84" t="b">
        <v>0</v>
      </c>
      <c r="K963" s="84" t="b">
        <v>0</v>
      </c>
      <c r="L963" s="84" t="b">
        <v>0</v>
      </c>
    </row>
    <row r="964" spans="1:12" ht="15">
      <c r="A964" s="84" t="s">
        <v>4148</v>
      </c>
      <c r="B964" s="84" t="s">
        <v>4130</v>
      </c>
      <c r="C964" s="84">
        <v>5</v>
      </c>
      <c r="D964" s="123">
        <v>0.010782859695465406</v>
      </c>
      <c r="E964" s="123">
        <v>1.72916478969277</v>
      </c>
      <c r="F964" s="84" t="s">
        <v>3354</v>
      </c>
      <c r="G964" s="84" t="b">
        <v>0</v>
      </c>
      <c r="H964" s="84" t="b">
        <v>0</v>
      </c>
      <c r="I964" s="84" t="b">
        <v>0</v>
      </c>
      <c r="J964" s="84" t="b">
        <v>0</v>
      </c>
      <c r="K964" s="84" t="b">
        <v>0</v>
      </c>
      <c r="L964" s="84" t="b">
        <v>0</v>
      </c>
    </row>
    <row r="965" spans="1:12" ht="15">
      <c r="A965" s="84" t="s">
        <v>4130</v>
      </c>
      <c r="B965" s="84" t="s">
        <v>4131</v>
      </c>
      <c r="C965" s="84">
        <v>5</v>
      </c>
      <c r="D965" s="123">
        <v>0.010782859695465406</v>
      </c>
      <c r="E965" s="123">
        <v>1.72916478969277</v>
      </c>
      <c r="F965" s="84" t="s">
        <v>3354</v>
      </c>
      <c r="G965" s="84" t="b">
        <v>0</v>
      </c>
      <c r="H965" s="84" t="b">
        <v>0</v>
      </c>
      <c r="I965" s="84" t="b">
        <v>0</v>
      </c>
      <c r="J965" s="84" t="b">
        <v>0</v>
      </c>
      <c r="K965" s="84" t="b">
        <v>0</v>
      </c>
      <c r="L965" s="84" t="b">
        <v>0</v>
      </c>
    </row>
    <row r="966" spans="1:12" ht="15">
      <c r="A966" s="84" t="s">
        <v>4131</v>
      </c>
      <c r="B966" s="84" t="s">
        <v>4132</v>
      </c>
      <c r="C966" s="84">
        <v>5</v>
      </c>
      <c r="D966" s="123">
        <v>0.010782859695465406</v>
      </c>
      <c r="E966" s="123">
        <v>1.72916478969277</v>
      </c>
      <c r="F966" s="84" t="s">
        <v>3354</v>
      </c>
      <c r="G966" s="84" t="b">
        <v>0</v>
      </c>
      <c r="H966" s="84" t="b">
        <v>0</v>
      </c>
      <c r="I966" s="84" t="b">
        <v>0</v>
      </c>
      <c r="J966" s="84" t="b">
        <v>0</v>
      </c>
      <c r="K966" s="84" t="b">
        <v>0</v>
      </c>
      <c r="L966" s="84" t="b">
        <v>0</v>
      </c>
    </row>
    <row r="967" spans="1:12" ht="15">
      <c r="A967" s="84" t="s">
        <v>4132</v>
      </c>
      <c r="B967" s="84" t="s">
        <v>4189</v>
      </c>
      <c r="C967" s="84">
        <v>5</v>
      </c>
      <c r="D967" s="123">
        <v>0.010782859695465406</v>
      </c>
      <c r="E967" s="123">
        <v>1.72916478969277</v>
      </c>
      <c r="F967" s="84" t="s">
        <v>3354</v>
      </c>
      <c r="G967" s="84" t="b">
        <v>0</v>
      </c>
      <c r="H967" s="84" t="b">
        <v>0</v>
      </c>
      <c r="I967" s="84" t="b">
        <v>0</v>
      </c>
      <c r="J967" s="84" t="b">
        <v>0</v>
      </c>
      <c r="K967" s="84" t="b">
        <v>0</v>
      </c>
      <c r="L967" s="84" t="b">
        <v>0</v>
      </c>
    </row>
    <row r="968" spans="1:12" ht="15">
      <c r="A968" s="84" t="s">
        <v>4189</v>
      </c>
      <c r="B968" s="84" t="s">
        <v>3475</v>
      </c>
      <c r="C968" s="84">
        <v>5</v>
      </c>
      <c r="D968" s="123">
        <v>0.010782859695465406</v>
      </c>
      <c r="E968" s="123">
        <v>1.649983543645145</v>
      </c>
      <c r="F968" s="84" t="s">
        <v>3354</v>
      </c>
      <c r="G968" s="84" t="b">
        <v>0</v>
      </c>
      <c r="H968" s="84" t="b">
        <v>0</v>
      </c>
      <c r="I968" s="84" t="b">
        <v>0</v>
      </c>
      <c r="J968" s="84" t="b">
        <v>0</v>
      </c>
      <c r="K968" s="84" t="b">
        <v>0</v>
      </c>
      <c r="L968" s="84" t="b">
        <v>0</v>
      </c>
    </row>
    <row r="969" spans="1:12" ht="15">
      <c r="A969" s="84" t="s">
        <v>3475</v>
      </c>
      <c r="B969" s="84" t="s">
        <v>4190</v>
      </c>
      <c r="C969" s="84">
        <v>5</v>
      </c>
      <c r="D969" s="123">
        <v>0.010782859695465406</v>
      </c>
      <c r="E969" s="123">
        <v>1.72916478969277</v>
      </c>
      <c r="F969" s="84" t="s">
        <v>3354</v>
      </c>
      <c r="G969" s="84" t="b">
        <v>0</v>
      </c>
      <c r="H969" s="84" t="b">
        <v>0</v>
      </c>
      <c r="I969" s="84" t="b">
        <v>0</v>
      </c>
      <c r="J969" s="84" t="b">
        <v>0</v>
      </c>
      <c r="K969" s="84" t="b">
        <v>0</v>
      </c>
      <c r="L969" s="84" t="b">
        <v>0</v>
      </c>
    </row>
    <row r="970" spans="1:12" ht="15">
      <c r="A970" s="84" t="s">
        <v>4190</v>
      </c>
      <c r="B970" s="84" t="s">
        <v>738</v>
      </c>
      <c r="C970" s="84">
        <v>5</v>
      </c>
      <c r="D970" s="123">
        <v>0.010782859695465406</v>
      </c>
      <c r="E970" s="123">
        <v>1.1493811930759599</v>
      </c>
      <c r="F970" s="84" t="s">
        <v>3354</v>
      </c>
      <c r="G970" s="84" t="b">
        <v>0</v>
      </c>
      <c r="H970" s="84" t="b">
        <v>0</v>
      </c>
      <c r="I970" s="84" t="b">
        <v>0</v>
      </c>
      <c r="J970" s="84" t="b">
        <v>0</v>
      </c>
      <c r="K970" s="84" t="b">
        <v>0</v>
      </c>
      <c r="L970" s="84" t="b">
        <v>0</v>
      </c>
    </row>
    <row r="971" spans="1:12" ht="15">
      <c r="A971" s="84" t="s">
        <v>342</v>
      </c>
      <c r="B971" s="84" t="s">
        <v>3546</v>
      </c>
      <c r="C971" s="84">
        <v>4</v>
      </c>
      <c r="D971" s="123">
        <v>0.009967602815307362</v>
      </c>
      <c r="E971" s="123">
        <v>1.8260748027008264</v>
      </c>
      <c r="F971" s="84" t="s">
        <v>3354</v>
      </c>
      <c r="G971" s="84" t="b">
        <v>0</v>
      </c>
      <c r="H971" s="84" t="b">
        <v>0</v>
      </c>
      <c r="I971" s="84" t="b">
        <v>0</v>
      </c>
      <c r="J971" s="84" t="b">
        <v>0</v>
      </c>
      <c r="K971" s="84" t="b">
        <v>0</v>
      </c>
      <c r="L971" s="84" t="b">
        <v>0</v>
      </c>
    </row>
    <row r="972" spans="1:12" ht="15">
      <c r="A972" s="84" t="s">
        <v>3471</v>
      </c>
      <c r="B972" s="84" t="s">
        <v>4303</v>
      </c>
      <c r="C972" s="84">
        <v>3</v>
      </c>
      <c r="D972" s="123">
        <v>0.008772644013988825</v>
      </c>
      <c r="E972" s="123">
        <v>1.8260748027008264</v>
      </c>
      <c r="F972" s="84" t="s">
        <v>3354</v>
      </c>
      <c r="G972" s="84" t="b">
        <v>1</v>
      </c>
      <c r="H972" s="84" t="b">
        <v>0</v>
      </c>
      <c r="I972" s="84" t="b">
        <v>0</v>
      </c>
      <c r="J972" s="84" t="b">
        <v>1</v>
      </c>
      <c r="K972" s="84" t="b">
        <v>0</v>
      </c>
      <c r="L972" s="84" t="b">
        <v>0</v>
      </c>
    </row>
    <row r="973" spans="1:12" ht="15">
      <c r="A973" s="84" t="s">
        <v>4303</v>
      </c>
      <c r="B973" s="84" t="s">
        <v>4304</v>
      </c>
      <c r="C973" s="84">
        <v>3</v>
      </c>
      <c r="D973" s="123">
        <v>0.008772644013988825</v>
      </c>
      <c r="E973" s="123">
        <v>1.9510135393091264</v>
      </c>
      <c r="F973" s="84" t="s">
        <v>3354</v>
      </c>
      <c r="G973" s="84" t="b">
        <v>1</v>
      </c>
      <c r="H973" s="84" t="b">
        <v>0</v>
      </c>
      <c r="I973" s="84" t="b">
        <v>0</v>
      </c>
      <c r="J973" s="84" t="b">
        <v>0</v>
      </c>
      <c r="K973" s="84" t="b">
        <v>0</v>
      </c>
      <c r="L973" s="84" t="b">
        <v>0</v>
      </c>
    </row>
    <row r="974" spans="1:12" ht="15">
      <c r="A974" s="84" t="s">
        <v>4304</v>
      </c>
      <c r="B974" s="84" t="s">
        <v>4305</v>
      </c>
      <c r="C974" s="84">
        <v>3</v>
      </c>
      <c r="D974" s="123">
        <v>0.008772644013988825</v>
      </c>
      <c r="E974" s="123">
        <v>1.9510135393091264</v>
      </c>
      <c r="F974" s="84" t="s">
        <v>3354</v>
      </c>
      <c r="G974" s="84" t="b">
        <v>0</v>
      </c>
      <c r="H974" s="84" t="b">
        <v>0</v>
      </c>
      <c r="I974" s="84" t="b">
        <v>0</v>
      </c>
      <c r="J974" s="84" t="b">
        <v>0</v>
      </c>
      <c r="K974" s="84" t="b">
        <v>1</v>
      </c>
      <c r="L974" s="84" t="b">
        <v>0</v>
      </c>
    </row>
    <row r="975" spans="1:12" ht="15">
      <c r="A975" s="84" t="s">
        <v>4305</v>
      </c>
      <c r="B975" s="84" t="s">
        <v>4306</v>
      </c>
      <c r="C975" s="84">
        <v>3</v>
      </c>
      <c r="D975" s="123">
        <v>0.008772644013988825</v>
      </c>
      <c r="E975" s="123">
        <v>1.9510135393091264</v>
      </c>
      <c r="F975" s="84" t="s">
        <v>3354</v>
      </c>
      <c r="G975" s="84" t="b">
        <v>0</v>
      </c>
      <c r="H975" s="84" t="b">
        <v>1</v>
      </c>
      <c r="I975" s="84" t="b">
        <v>0</v>
      </c>
      <c r="J975" s="84" t="b">
        <v>1</v>
      </c>
      <c r="K975" s="84" t="b">
        <v>0</v>
      </c>
      <c r="L975" s="84" t="b">
        <v>0</v>
      </c>
    </row>
    <row r="976" spans="1:12" ht="15">
      <c r="A976" s="84" t="s">
        <v>4306</v>
      </c>
      <c r="B976" s="84" t="s">
        <v>3544</v>
      </c>
      <c r="C976" s="84">
        <v>3</v>
      </c>
      <c r="D976" s="123">
        <v>0.008772644013988825</v>
      </c>
      <c r="E976" s="123">
        <v>1.583036754014532</v>
      </c>
      <c r="F976" s="84" t="s">
        <v>3354</v>
      </c>
      <c r="G976" s="84" t="b">
        <v>1</v>
      </c>
      <c r="H976" s="84" t="b">
        <v>0</v>
      </c>
      <c r="I976" s="84" t="b">
        <v>0</v>
      </c>
      <c r="J976" s="84" t="b">
        <v>0</v>
      </c>
      <c r="K976" s="84" t="b">
        <v>0</v>
      </c>
      <c r="L976" s="84" t="b">
        <v>0</v>
      </c>
    </row>
    <row r="977" spans="1:12" ht="15">
      <c r="A977" s="84" t="s">
        <v>738</v>
      </c>
      <c r="B977" s="84" t="s">
        <v>3545</v>
      </c>
      <c r="C977" s="84">
        <v>3</v>
      </c>
      <c r="D977" s="123">
        <v>0.008772644013988825</v>
      </c>
      <c r="E977" s="123">
        <v>1.1271047983648077</v>
      </c>
      <c r="F977" s="84" t="s">
        <v>3354</v>
      </c>
      <c r="G977" s="84" t="b">
        <v>0</v>
      </c>
      <c r="H977" s="84" t="b">
        <v>0</v>
      </c>
      <c r="I977" s="84" t="b">
        <v>0</v>
      </c>
      <c r="J977" s="84" t="b">
        <v>1</v>
      </c>
      <c r="K977" s="84" t="b">
        <v>0</v>
      </c>
      <c r="L977" s="84" t="b">
        <v>0</v>
      </c>
    </row>
    <row r="978" spans="1:12" ht="15">
      <c r="A978" s="84" t="s">
        <v>3545</v>
      </c>
      <c r="B978" s="84" t="s">
        <v>214</v>
      </c>
      <c r="C978" s="84">
        <v>3</v>
      </c>
      <c r="D978" s="123">
        <v>0.008772644013988825</v>
      </c>
      <c r="E978" s="123">
        <v>1.60422605308447</v>
      </c>
      <c r="F978" s="84" t="s">
        <v>3354</v>
      </c>
      <c r="G978" s="84" t="b">
        <v>1</v>
      </c>
      <c r="H978" s="84" t="b">
        <v>0</v>
      </c>
      <c r="I978" s="84" t="b">
        <v>0</v>
      </c>
      <c r="J978" s="84" t="b">
        <v>0</v>
      </c>
      <c r="K978" s="84" t="b">
        <v>0</v>
      </c>
      <c r="L978" s="84" t="b">
        <v>0</v>
      </c>
    </row>
    <row r="979" spans="1:12" ht="15">
      <c r="A979" s="84" t="s">
        <v>463</v>
      </c>
      <c r="B979" s="84" t="s">
        <v>462</v>
      </c>
      <c r="C979" s="84">
        <v>3</v>
      </c>
      <c r="D979" s="123">
        <v>0.008772644013988825</v>
      </c>
      <c r="E979" s="123">
        <v>1.9510135393091264</v>
      </c>
      <c r="F979" s="84" t="s">
        <v>3354</v>
      </c>
      <c r="G979" s="84" t="b">
        <v>0</v>
      </c>
      <c r="H979" s="84" t="b">
        <v>0</v>
      </c>
      <c r="I979" s="84" t="b">
        <v>0</v>
      </c>
      <c r="J979" s="84" t="b">
        <v>0</v>
      </c>
      <c r="K979" s="84" t="b">
        <v>0</v>
      </c>
      <c r="L979" s="84" t="b">
        <v>0</v>
      </c>
    </row>
    <row r="980" spans="1:12" ht="15">
      <c r="A980" s="84" t="s">
        <v>3472</v>
      </c>
      <c r="B980" s="84" t="s">
        <v>4206</v>
      </c>
      <c r="C980" s="84">
        <v>3</v>
      </c>
      <c r="D980" s="123">
        <v>0.008772644013988825</v>
      </c>
      <c r="E980" s="123">
        <v>1.9510135393091264</v>
      </c>
      <c r="F980" s="84" t="s">
        <v>3354</v>
      </c>
      <c r="G980" s="84" t="b">
        <v>0</v>
      </c>
      <c r="H980" s="84" t="b">
        <v>0</v>
      </c>
      <c r="I980" s="84" t="b">
        <v>0</v>
      </c>
      <c r="J980" s="84" t="b">
        <v>0</v>
      </c>
      <c r="K980" s="84" t="b">
        <v>0</v>
      </c>
      <c r="L980" s="84" t="b">
        <v>0</v>
      </c>
    </row>
    <row r="981" spans="1:12" ht="15">
      <c r="A981" s="84" t="s">
        <v>4206</v>
      </c>
      <c r="B981" s="84" t="s">
        <v>3458</v>
      </c>
      <c r="C981" s="84">
        <v>3</v>
      </c>
      <c r="D981" s="123">
        <v>0.008772644013988825</v>
      </c>
      <c r="E981" s="123">
        <v>1.9510135393091264</v>
      </c>
      <c r="F981" s="84" t="s">
        <v>3354</v>
      </c>
      <c r="G981" s="84" t="b">
        <v>0</v>
      </c>
      <c r="H981" s="84" t="b">
        <v>0</v>
      </c>
      <c r="I981" s="84" t="b">
        <v>0</v>
      </c>
      <c r="J981" s="84" t="b">
        <v>0</v>
      </c>
      <c r="K981" s="84" t="b">
        <v>0</v>
      </c>
      <c r="L981" s="84" t="b">
        <v>0</v>
      </c>
    </row>
    <row r="982" spans="1:12" ht="15">
      <c r="A982" s="84" t="s">
        <v>3458</v>
      </c>
      <c r="B982" s="84" t="s">
        <v>4324</v>
      </c>
      <c r="C982" s="84">
        <v>3</v>
      </c>
      <c r="D982" s="123">
        <v>0.008772644013988825</v>
      </c>
      <c r="E982" s="123">
        <v>1.9510135393091264</v>
      </c>
      <c r="F982" s="84" t="s">
        <v>3354</v>
      </c>
      <c r="G982" s="84" t="b">
        <v>0</v>
      </c>
      <c r="H982" s="84" t="b">
        <v>0</v>
      </c>
      <c r="I982" s="84" t="b">
        <v>0</v>
      </c>
      <c r="J982" s="84" t="b">
        <v>0</v>
      </c>
      <c r="K982" s="84" t="b">
        <v>0</v>
      </c>
      <c r="L982" s="84" t="b">
        <v>0</v>
      </c>
    </row>
    <row r="983" spans="1:12" ht="15">
      <c r="A983" s="84" t="s">
        <v>386</v>
      </c>
      <c r="B983" s="84" t="s">
        <v>3471</v>
      </c>
      <c r="C983" s="84">
        <v>2</v>
      </c>
      <c r="D983" s="123">
        <v>0.00706705397280234</v>
      </c>
      <c r="E983" s="123">
        <v>1.72916478969277</v>
      </c>
      <c r="F983" s="84" t="s">
        <v>3354</v>
      </c>
      <c r="G983" s="84" t="b">
        <v>0</v>
      </c>
      <c r="H983" s="84" t="b">
        <v>0</v>
      </c>
      <c r="I983" s="84" t="b">
        <v>0</v>
      </c>
      <c r="J983" s="84" t="b">
        <v>1</v>
      </c>
      <c r="K983" s="84" t="b">
        <v>0</v>
      </c>
      <c r="L983" s="84" t="b">
        <v>0</v>
      </c>
    </row>
    <row r="984" spans="1:12" ht="15">
      <c r="A984" s="84" t="s">
        <v>214</v>
      </c>
      <c r="B984" s="84" t="s">
        <v>4419</v>
      </c>
      <c r="C984" s="84">
        <v>2</v>
      </c>
      <c r="D984" s="123">
        <v>0.00706705397280234</v>
      </c>
      <c r="E984" s="123">
        <v>1.6499835436451453</v>
      </c>
      <c r="F984" s="84" t="s">
        <v>3354</v>
      </c>
      <c r="G984" s="84" t="b">
        <v>0</v>
      </c>
      <c r="H984" s="84" t="b">
        <v>0</v>
      </c>
      <c r="I984" s="84" t="b">
        <v>0</v>
      </c>
      <c r="J984" s="84" t="b">
        <v>0</v>
      </c>
      <c r="K984" s="84" t="b">
        <v>0</v>
      </c>
      <c r="L984" s="84" t="b">
        <v>0</v>
      </c>
    </row>
    <row r="985" spans="1:12" ht="15">
      <c r="A985" s="84" t="s">
        <v>4505</v>
      </c>
      <c r="B985" s="84" t="s">
        <v>4236</v>
      </c>
      <c r="C985" s="84">
        <v>2</v>
      </c>
      <c r="D985" s="123">
        <v>0.00706705397280234</v>
      </c>
      <c r="E985" s="123">
        <v>1.8260748027008264</v>
      </c>
      <c r="F985" s="84" t="s">
        <v>3354</v>
      </c>
      <c r="G985" s="84" t="b">
        <v>1</v>
      </c>
      <c r="H985" s="84" t="b">
        <v>0</v>
      </c>
      <c r="I985" s="84" t="b">
        <v>0</v>
      </c>
      <c r="J985" s="84" t="b">
        <v>0</v>
      </c>
      <c r="K985" s="84" t="b">
        <v>0</v>
      </c>
      <c r="L985" s="84" t="b">
        <v>0</v>
      </c>
    </row>
    <row r="986" spans="1:12" ht="15">
      <c r="A986" s="84" t="s">
        <v>4236</v>
      </c>
      <c r="B986" s="84" t="s">
        <v>4207</v>
      </c>
      <c r="C986" s="84">
        <v>2</v>
      </c>
      <c r="D986" s="123">
        <v>0.00706705397280234</v>
      </c>
      <c r="E986" s="123">
        <v>1.8260748027008264</v>
      </c>
      <c r="F986" s="84" t="s">
        <v>3354</v>
      </c>
      <c r="G986" s="84" t="b">
        <v>0</v>
      </c>
      <c r="H986" s="84" t="b">
        <v>0</v>
      </c>
      <c r="I986" s="84" t="b">
        <v>0</v>
      </c>
      <c r="J986" s="84" t="b">
        <v>0</v>
      </c>
      <c r="K986" s="84" t="b">
        <v>0</v>
      </c>
      <c r="L986" s="84" t="b">
        <v>0</v>
      </c>
    </row>
    <row r="987" spans="1:12" ht="15">
      <c r="A987" s="84" t="s">
        <v>4207</v>
      </c>
      <c r="B987" s="84" t="s">
        <v>738</v>
      </c>
      <c r="C987" s="84">
        <v>2</v>
      </c>
      <c r="D987" s="123">
        <v>0.00706705397280234</v>
      </c>
      <c r="E987" s="123">
        <v>1.1493811930759599</v>
      </c>
      <c r="F987" s="84" t="s">
        <v>3354</v>
      </c>
      <c r="G987" s="84" t="b">
        <v>0</v>
      </c>
      <c r="H987" s="84" t="b">
        <v>0</v>
      </c>
      <c r="I987" s="84" t="b">
        <v>0</v>
      </c>
      <c r="J987" s="84" t="b">
        <v>0</v>
      </c>
      <c r="K987" s="84" t="b">
        <v>0</v>
      </c>
      <c r="L987" s="84" t="b">
        <v>0</v>
      </c>
    </row>
    <row r="988" spans="1:12" ht="15">
      <c r="A988" s="84" t="s">
        <v>738</v>
      </c>
      <c r="B988" s="84" t="s">
        <v>4236</v>
      </c>
      <c r="C988" s="84">
        <v>2</v>
      </c>
      <c r="D988" s="123">
        <v>0.00706705397280234</v>
      </c>
      <c r="E988" s="123">
        <v>1.0479235523171828</v>
      </c>
      <c r="F988" s="84" t="s">
        <v>3354</v>
      </c>
      <c r="G988" s="84" t="b">
        <v>0</v>
      </c>
      <c r="H988" s="84" t="b">
        <v>0</v>
      </c>
      <c r="I988" s="84" t="b">
        <v>0</v>
      </c>
      <c r="J988" s="84" t="b">
        <v>0</v>
      </c>
      <c r="K988" s="84" t="b">
        <v>0</v>
      </c>
      <c r="L988" s="84" t="b">
        <v>0</v>
      </c>
    </row>
    <row r="989" spans="1:12" ht="15">
      <c r="A989" s="84" t="s">
        <v>4236</v>
      </c>
      <c r="B989" s="84" t="s">
        <v>4237</v>
      </c>
      <c r="C989" s="84">
        <v>2</v>
      </c>
      <c r="D989" s="123">
        <v>0.00706705397280234</v>
      </c>
      <c r="E989" s="123">
        <v>1.8260748027008264</v>
      </c>
      <c r="F989" s="84" t="s">
        <v>3354</v>
      </c>
      <c r="G989" s="84" t="b">
        <v>0</v>
      </c>
      <c r="H989" s="84" t="b">
        <v>0</v>
      </c>
      <c r="I989" s="84" t="b">
        <v>0</v>
      </c>
      <c r="J989" s="84" t="b">
        <v>0</v>
      </c>
      <c r="K989" s="84" t="b">
        <v>0</v>
      </c>
      <c r="L989" s="84" t="b">
        <v>0</v>
      </c>
    </row>
    <row r="990" spans="1:12" ht="15">
      <c r="A990" s="84" t="s">
        <v>4237</v>
      </c>
      <c r="B990" s="84" t="s">
        <v>4109</v>
      </c>
      <c r="C990" s="84">
        <v>2</v>
      </c>
      <c r="D990" s="123">
        <v>0.00706705397280234</v>
      </c>
      <c r="E990" s="123">
        <v>2.1271047983648077</v>
      </c>
      <c r="F990" s="84" t="s">
        <v>3354</v>
      </c>
      <c r="G990" s="84" t="b">
        <v>0</v>
      </c>
      <c r="H990" s="84" t="b">
        <v>0</v>
      </c>
      <c r="I990" s="84" t="b">
        <v>0</v>
      </c>
      <c r="J990" s="84" t="b">
        <v>1</v>
      </c>
      <c r="K990" s="84" t="b">
        <v>0</v>
      </c>
      <c r="L990" s="84" t="b">
        <v>0</v>
      </c>
    </row>
    <row r="991" spans="1:12" ht="15">
      <c r="A991" s="84" t="s">
        <v>4109</v>
      </c>
      <c r="B991" s="84" t="s">
        <v>4182</v>
      </c>
      <c r="C991" s="84">
        <v>2</v>
      </c>
      <c r="D991" s="123">
        <v>0.00706705397280234</v>
      </c>
      <c r="E991" s="123">
        <v>2.1271047983648077</v>
      </c>
      <c r="F991" s="84" t="s">
        <v>3354</v>
      </c>
      <c r="G991" s="84" t="b">
        <v>1</v>
      </c>
      <c r="H991" s="84" t="b">
        <v>0</v>
      </c>
      <c r="I991" s="84" t="b">
        <v>0</v>
      </c>
      <c r="J991" s="84" t="b">
        <v>0</v>
      </c>
      <c r="K991" s="84" t="b">
        <v>0</v>
      </c>
      <c r="L991" s="84" t="b">
        <v>0</v>
      </c>
    </row>
    <row r="992" spans="1:12" ht="15">
      <c r="A992" s="84" t="s">
        <v>4182</v>
      </c>
      <c r="B992" s="84" t="s">
        <v>4506</v>
      </c>
      <c r="C992" s="84">
        <v>2</v>
      </c>
      <c r="D992" s="123">
        <v>0.00706705397280234</v>
      </c>
      <c r="E992" s="123">
        <v>2.1271047983648077</v>
      </c>
      <c r="F992" s="84" t="s">
        <v>3354</v>
      </c>
      <c r="G992" s="84" t="b">
        <v>0</v>
      </c>
      <c r="H992" s="84" t="b">
        <v>0</v>
      </c>
      <c r="I992" s="84" t="b">
        <v>0</v>
      </c>
      <c r="J992" s="84" t="b">
        <v>0</v>
      </c>
      <c r="K992" s="84" t="b">
        <v>0</v>
      </c>
      <c r="L992" s="84" t="b">
        <v>0</v>
      </c>
    </row>
    <row r="993" spans="1:12" ht="15">
      <c r="A993" s="84" t="s">
        <v>4506</v>
      </c>
      <c r="B993" s="84" t="s">
        <v>4507</v>
      </c>
      <c r="C993" s="84">
        <v>2</v>
      </c>
      <c r="D993" s="123">
        <v>0.00706705397280234</v>
      </c>
      <c r="E993" s="123">
        <v>2.1271047983648077</v>
      </c>
      <c r="F993" s="84" t="s">
        <v>3354</v>
      </c>
      <c r="G993" s="84" t="b">
        <v>0</v>
      </c>
      <c r="H993" s="84" t="b">
        <v>0</v>
      </c>
      <c r="I993" s="84" t="b">
        <v>0</v>
      </c>
      <c r="J993" s="84" t="b">
        <v>0</v>
      </c>
      <c r="K993" s="84" t="b">
        <v>0</v>
      </c>
      <c r="L993" s="84" t="b">
        <v>0</v>
      </c>
    </row>
    <row r="994" spans="1:12" ht="15">
      <c r="A994" s="84" t="s">
        <v>4507</v>
      </c>
      <c r="B994" s="84" t="s">
        <v>3545</v>
      </c>
      <c r="C994" s="84">
        <v>2</v>
      </c>
      <c r="D994" s="123">
        <v>0.00706705397280234</v>
      </c>
      <c r="E994" s="123">
        <v>1.72916478969277</v>
      </c>
      <c r="F994" s="84" t="s">
        <v>3354</v>
      </c>
      <c r="G994" s="84" t="b">
        <v>0</v>
      </c>
      <c r="H994" s="84" t="b">
        <v>0</v>
      </c>
      <c r="I994" s="84" t="b">
        <v>0</v>
      </c>
      <c r="J994" s="84" t="b">
        <v>1</v>
      </c>
      <c r="K994" s="84" t="b">
        <v>0</v>
      </c>
      <c r="L994" s="84" t="b">
        <v>0</v>
      </c>
    </row>
    <row r="995" spans="1:12" ht="15">
      <c r="A995" s="84" t="s">
        <v>458</v>
      </c>
      <c r="B995" s="84" t="s">
        <v>457</v>
      </c>
      <c r="C995" s="84">
        <v>2</v>
      </c>
      <c r="D995" s="123">
        <v>0.00706705397280234</v>
      </c>
      <c r="E995" s="123">
        <v>2.1271047983648077</v>
      </c>
      <c r="F995" s="84" t="s">
        <v>3354</v>
      </c>
      <c r="G995" s="84" t="b">
        <v>0</v>
      </c>
      <c r="H995" s="84" t="b">
        <v>0</v>
      </c>
      <c r="I995" s="84" t="b">
        <v>0</v>
      </c>
      <c r="J995" s="84" t="b">
        <v>0</v>
      </c>
      <c r="K995" s="84" t="b">
        <v>0</v>
      </c>
      <c r="L995" s="84" t="b">
        <v>0</v>
      </c>
    </row>
    <row r="996" spans="1:12" ht="15">
      <c r="A996" s="84" t="s">
        <v>457</v>
      </c>
      <c r="B996" s="84" t="s">
        <v>463</v>
      </c>
      <c r="C996" s="84">
        <v>2</v>
      </c>
      <c r="D996" s="123">
        <v>0.00706705397280234</v>
      </c>
      <c r="E996" s="123">
        <v>1.9510135393091264</v>
      </c>
      <c r="F996" s="84" t="s">
        <v>3354</v>
      </c>
      <c r="G996" s="84" t="b">
        <v>0</v>
      </c>
      <c r="H996" s="84" t="b">
        <v>0</v>
      </c>
      <c r="I996" s="84" t="b">
        <v>0</v>
      </c>
      <c r="J996" s="84" t="b">
        <v>0</v>
      </c>
      <c r="K996" s="84" t="b">
        <v>0</v>
      </c>
      <c r="L996" s="84" t="b">
        <v>0</v>
      </c>
    </row>
    <row r="997" spans="1:12" ht="15">
      <c r="A997" s="84" t="s">
        <v>462</v>
      </c>
      <c r="B997" s="84" t="s">
        <v>456</v>
      </c>
      <c r="C997" s="84">
        <v>2</v>
      </c>
      <c r="D997" s="123">
        <v>0.00706705397280234</v>
      </c>
      <c r="E997" s="123">
        <v>1.9510135393091264</v>
      </c>
      <c r="F997" s="84" t="s">
        <v>3354</v>
      </c>
      <c r="G997" s="84" t="b">
        <v>0</v>
      </c>
      <c r="H997" s="84" t="b">
        <v>0</v>
      </c>
      <c r="I997" s="84" t="b">
        <v>0</v>
      </c>
      <c r="J997" s="84" t="b">
        <v>0</v>
      </c>
      <c r="K997" s="84" t="b">
        <v>0</v>
      </c>
      <c r="L997" s="84" t="b">
        <v>0</v>
      </c>
    </row>
    <row r="998" spans="1:12" ht="15">
      <c r="A998" s="84" t="s">
        <v>456</v>
      </c>
      <c r="B998" s="84" t="s">
        <v>461</v>
      </c>
      <c r="C998" s="84">
        <v>2</v>
      </c>
      <c r="D998" s="123">
        <v>0.00706705397280234</v>
      </c>
      <c r="E998" s="123">
        <v>1.9510135393091264</v>
      </c>
      <c r="F998" s="84" t="s">
        <v>3354</v>
      </c>
      <c r="G998" s="84" t="b">
        <v>0</v>
      </c>
      <c r="H998" s="84" t="b">
        <v>0</v>
      </c>
      <c r="I998" s="84" t="b">
        <v>0</v>
      </c>
      <c r="J998" s="84" t="b">
        <v>0</v>
      </c>
      <c r="K998" s="84" t="b">
        <v>0</v>
      </c>
      <c r="L998" s="84" t="b">
        <v>0</v>
      </c>
    </row>
    <row r="999" spans="1:12" ht="15">
      <c r="A999" s="84" t="s">
        <v>4445</v>
      </c>
      <c r="B999" s="84" t="s">
        <v>4446</v>
      </c>
      <c r="C999" s="84">
        <v>2</v>
      </c>
      <c r="D999" s="123">
        <v>0.00706705397280234</v>
      </c>
      <c r="E999" s="123">
        <v>2.1271047983648077</v>
      </c>
      <c r="F999" s="84" t="s">
        <v>3354</v>
      </c>
      <c r="G999" s="84" t="b">
        <v>0</v>
      </c>
      <c r="H999" s="84" t="b">
        <v>0</v>
      </c>
      <c r="I999" s="84" t="b">
        <v>0</v>
      </c>
      <c r="J999" s="84" t="b">
        <v>0</v>
      </c>
      <c r="K999" s="84" t="b">
        <v>0</v>
      </c>
      <c r="L999" s="84" t="b">
        <v>0</v>
      </c>
    </row>
    <row r="1000" spans="1:12" ht="15">
      <c r="A1000" s="84" t="s">
        <v>4446</v>
      </c>
      <c r="B1000" s="84" t="s">
        <v>3544</v>
      </c>
      <c r="C1000" s="84">
        <v>2</v>
      </c>
      <c r="D1000" s="123">
        <v>0.00706705397280234</v>
      </c>
      <c r="E1000" s="123">
        <v>1.583036754014532</v>
      </c>
      <c r="F1000" s="84" t="s">
        <v>3354</v>
      </c>
      <c r="G1000" s="84" t="b">
        <v>0</v>
      </c>
      <c r="H1000" s="84" t="b">
        <v>0</v>
      </c>
      <c r="I1000" s="84" t="b">
        <v>0</v>
      </c>
      <c r="J1000" s="84" t="b">
        <v>0</v>
      </c>
      <c r="K1000" s="84" t="b">
        <v>0</v>
      </c>
      <c r="L1000" s="84" t="b">
        <v>0</v>
      </c>
    </row>
    <row r="1001" spans="1:12" ht="15">
      <c r="A1001" s="84" t="s">
        <v>738</v>
      </c>
      <c r="B1001" s="84" t="s">
        <v>4447</v>
      </c>
      <c r="C1001" s="84">
        <v>2</v>
      </c>
      <c r="D1001" s="123">
        <v>0.00706705397280234</v>
      </c>
      <c r="E1001" s="123">
        <v>1.348953547981164</v>
      </c>
      <c r="F1001" s="84" t="s">
        <v>3354</v>
      </c>
      <c r="G1001" s="84" t="b">
        <v>0</v>
      </c>
      <c r="H1001" s="84" t="b">
        <v>0</v>
      </c>
      <c r="I1001" s="84" t="b">
        <v>0</v>
      </c>
      <c r="J1001" s="84" t="b">
        <v>0</v>
      </c>
      <c r="K1001" s="84" t="b">
        <v>0</v>
      </c>
      <c r="L1001" s="84" t="b">
        <v>0</v>
      </c>
    </row>
    <row r="1002" spans="1:12" ht="15">
      <c r="A1002" s="84" t="s">
        <v>4447</v>
      </c>
      <c r="B1002" s="84" t="s">
        <v>3471</v>
      </c>
      <c r="C1002" s="84">
        <v>2</v>
      </c>
      <c r="D1002" s="123">
        <v>0.00706705397280234</v>
      </c>
      <c r="E1002" s="123">
        <v>1.72916478969277</v>
      </c>
      <c r="F1002" s="84" t="s">
        <v>3354</v>
      </c>
      <c r="G1002" s="84" t="b">
        <v>0</v>
      </c>
      <c r="H1002" s="84" t="b">
        <v>0</v>
      </c>
      <c r="I1002" s="84" t="b">
        <v>0</v>
      </c>
      <c r="J1002" s="84" t="b">
        <v>1</v>
      </c>
      <c r="K1002" s="84" t="b">
        <v>0</v>
      </c>
      <c r="L1002" s="84" t="b">
        <v>0</v>
      </c>
    </row>
    <row r="1003" spans="1:12" ht="15">
      <c r="A1003" s="84" t="s">
        <v>4324</v>
      </c>
      <c r="B1003" s="84" t="s">
        <v>4508</v>
      </c>
      <c r="C1003" s="84">
        <v>2</v>
      </c>
      <c r="D1003" s="123">
        <v>0.00706705397280234</v>
      </c>
      <c r="E1003" s="123">
        <v>1.9510135393091264</v>
      </c>
      <c r="F1003" s="84" t="s">
        <v>3354</v>
      </c>
      <c r="G1003" s="84" t="b">
        <v>0</v>
      </c>
      <c r="H1003" s="84" t="b">
        <v>0</v>
      </c>
      <c r="I1003" s="84" t="b">
        <v>0</v>
      </c>
      <c r="J1003" s="84" t="b">
        <v>0</v>
      </c>
      <c r="K1003" s="84" t="b">
        <v>0</v>
      </c>
      <c r="L1003" s="84" t="b">
        <v>0</v>
      </c>
    </row>
    <row r="1004" spans="1:12" ht="15">
      <c r="A1004" s="84" t="s">
        <v>4508</v>
      </c>
      <c r="B1004" s="84" t="s">
        <v>4509</v>
      </c>
      <c r="C1004" s="84">
        <v>2</v>
      </c>
      <c r="D1004" s="123">
        <v>0.00706705397280234</v>
      </c>
      <c r="E1004" s="123">
        <v>2.1271047983648077</v>
      </c>
      <c r="F1004" s="84" t="s">
        <v>3354</v>
      </c>
      <c r="G1004" s="84" t="b">
        <v>0</v>
      </c>
      <c r="H1004" s="84" t="b">
        <v>0</v>
      </c>
      <c r="I1004" s="84" t="b">
        <v>0</v>
      </c>
      <c r="J1004" s="84" t="b">
        <v>0</v>
      </c>
      <c r="K1004" s="84" t="b">
        <v>0</v>
      </c>
      <c r="L1004" s="84" t="b">
        <v>0</v>
      </c>
    </row>
    <row r="1005" spans="1:12" ht="15">
      <c r="A1005" s="84" t="s">
        <v>4509</v>
      </c>
      <c r="B1005" s="84" t="s">
        <v>4510</v>
      </c>
      <c r="C1005" s="84">
        <v>2</v>
      </c>
      <c r="D1005" s="123">
        <v>0.00706705397280234</v>
      </c>
      <c r="E1005" s="123">
        <v>2.1271047983648077</v>
      </c>
      <c r="F1005" s="84" t="s">
        <v>3354</v>
      </c>
      <c r="G1005" s="84" t="b">
        <v>0</v>
      </c>
      <c r="H1005" s="84" t="b">
        <v>0</v>
      </c>
      <c r="I1005" s="84" t="b">
        <v>0</v>
      </c>
      <c r="J1005" s="84" t="b">
        <v>0</v>
      </c>
      <c r="K1005" s="84" t="b">
        <v>0</v>
      </c>
      <c r="L1005" s="84" t="b">
        <v>0</v>
      </c>
    </row>
    <row r="1006" spans="1:12" ht="15">
      <c r="A1006" s="84" t="s">
        <v>4510</v>
      </c>
      <c r="B1006" s="84" t="s">
        <v>4511</v>
      </c>
      <c r="C1006" s="84">
        <v>2</v>
      </c>
      <c r="D1006" s="123">
        <v>0.00706705397280234</v>
      </c>
      <c r="E1006" s="123">
        <v>2.1271047983648077</v>
      </c>
      <c r="F1006" s="84" t="s">
        <v>3354</v>
      </c>
      <c r="G1006" s="84" t="b">
        <v>0</v>
      </c>
      <c r="H1006" s="84" t="b">
        <v>0</v>
      </c>
      <c r="I1006" s="84" t="b">
        <v>0</v>
      </c>
      <c r="J1006" s="84" t="b">
        <v>0</v>
      </c>
      <c r="K1006" s="84" t="b">
        <v>0</v>
      </c>
      <c r="L1006" s="84" t="b">
        <v>0</v>
      </c>
    </row>
    <row r="1007" spans="1:12" ht="15">
      <c r="A1007" s="84" t="s">
        <v>4511</v>
      </c>
      <c r="B1007" s="84" t="s">
        <v>4512</v>
      </c>
      <c r="C1007" s="84">
        <v>2</v>
      </c>
      <c r="D1007" s="123">
        <v>0.00706705397280234</v>
      </c>
      <c r="E1007" s="123">
        <v>2.1271047983648077</v>
      </c>
      <c r="F1007" s="84" t="s">
        <v>3354</v>
      </c>
      <c r="G1007" s="84" t="b">
        <v>0</v>
      </c>
      <c r="H1007" s="84" t="b">
        <v>0</v>
      </c>
      <c r="I1007" s="84" t="b">
        <v>0</v>
      </c>
      <c r="J1007" s="84" t="b">
        <v>0</v>
      </c>
      <c r="K1007" s="84" t="b">
        <v>0</v>
      </c>
      <c r="L1007" s="84" t="b">
        <v>0</v>
      </c>
    </row>
    <row r="1008" spans="1:12" ht="15">
      <c r="A1008" s="84" t="s">
        <v>4512</v>
      </c>
      <c r="B1008" s="84" t="s">
        <v>4513</v>
      </c>
      <c r="C1008" s="84">
        <v>2</v>
      </c>
      <c r="D1008" s="123">
        <v>0.00706705397280234</v>
      </c>
      <c r="E1008" s="123">
        <v>2.1271047983648077</v>
      </c>
      <c r="F1008" s="84" t="s">
        <v>3354</v>
      </c>
      <c r="G1008" s="84" t="b">
        <v>0</v>
      </c>
      <c r="H1008" s="84" t="b">
        <v>0</v>
      </c>
      <c r="I1008" s="84" t="b">
        <v>0</v>
      </c>
      <c r="J1008" s="84" t="b">
        <v>0</v>
      </c>
      <c r="K1008" s="84" t="b">
        <v>0</v>
      </c>
      <c r="L1008" s="84" t="b">
        <v>0</v>
      </c>
    </row>
    <row r="1009" spans="1:12" ht="15">
      <c r="A1009" s="84" t="s">
        <v>4513</v>
      </c>
      <c r="B1009" s="84" t="s">
        <v>4514</v>
      </c>
      <c r="C1009" s="84">
        <v>2</v>
      </c>
      <c r="D1009" s="123">
        <v>0.00706705397280234</v>
      </c>
      <c r="E1009" s="123">
        <v>2.1271047983648077</v>
      </c>
      <c r="F1009" s="84" t="s">
        <v>3354</v>
      </c>
      <c r="G1009" s="84" t="b">
        <v>0</v>
      </c>
      <c r="H1009" s="84" t="b">
        <v>0</v>
      </c>
      <c r="I1009" s="84" t="b">
        <v>0</v>
      </c>
      <c r="J1009" s="84" t="b">
        <v>0</v>
      </c>
      <c r="K1009" s="84" t="b">
        <v>0</v>
      </c>
      <c r="L1009" s="84" t="b">
        <v>0</v>
      </c>
    </row>
    <row r="1010" spans="1:12" ht="15">
      <c r="A1010" s="84" t="s">
        <v>4514</v>
      </c>
      <c r="B1010" s="84" t="s">
        <v>4515</v>
      </c>
      <c r="C1010" s="84">
        <v>2</v>
      </c>
      <c r="D1010" s="123">
        <v>0.00706705397280234</v>
      </c>
      <c r="E1010" s="123">
        <v>2.1271047983648077</v>
      </c>
      <c r="F1010" s="84" t="s">
        <v>3354</v>
      </c>
      <c r="G1010" s="84" t="b">
        <v>0</v>
      </c>
      <c r="H1010" s="84" t="b">
        <v>0</v>
      </c>
      <c r="I1010" s="84" t="b">
        <v>0</v>
      </c>
      <c r="J1010" s="84" t="b">
        <v>0</v>
      </c>
      <c r="K1010" s="84" t="b">
        <v>0</v>
      </c>
      <c r="L1010" s="84" t="b">
        <v>0</v>
      </c>
    </row>
    <row r="1011" spans="1:12" ht="15">
      <c r="A1011" s="84" t="s">
        <v>4515</v>
      </c>
      <c r="B1011" s="84" t="s">
        <v>4516</v>
      </c>
      <c r="C1011" s="84">
        <v>2</v>
      </c>
      <c r="D1011" s="123">
        <v>0.00706705397280234</v>
      </c>
      <c r="E1011" s="123">
        <v>2.1271047983648077</v>
      </c>
      <c r="F1011" s="84" t="s">
        <v>3354</v>
      </c>
      <c r="G1011" s="84" t="b">
        <v>0</v>
      </c>
      <c r="H1011" s="84" t="b">
        <v>0</v>
      </c>
      <c r="I1011" s="84" t="b">
        <v>0</v>
      </c>
      <c r="J1011" s="84" t="b">
        <v>0</v>
      </c>
      <c r="K1011" s="84" t="b">
        <v>0</v>
      </c>
      <c r="L1011" s="84" t="b">
        <v>0</v>
      </c>
    </row>
    <row r="1012" spans="1:12" ht="15">
      <c r="A1012" s="84" t="s">
        <v>4516</v>
      </c>
      <c r="B1012" s="84" t="s">
        <v>738</v>
      </c>
      <c r="C1012" s="84">
        <v>2</v>
      </c>
      <c r="D1012" s="123">
        <v>0.00706705397280234</v>
      </c>
      <c r="E1012" s="123">
        <v>1.1493811930759599</v>
      </c>
      <c r="F1012" s="84" t="s">
        <v>3354</v>
      </c>
      <c r="G1012" s="84" t="b">
        <v>0</v>
      </c>
      <c r="H1012" s="84" t="b">
        <v>0</v>
      </c>
      <c r="I1012" s="84" t="b">
        <v>0</v>
      </c>
      <c r="J1012" s="84" t="b">
        <v>0</v>
      </c>
      <c r="K1012" s="84" t="b">
        <v>0</v>
      </c>
      <c r="L1012" s="84" t="b">
        <v>0</v>
      </c>
    </row>
    <row r="1013" spans="1:12" ht="15">
      <c r="A1013" s="84" t="s">
        <v>738</v>
      </c>
      <c r="B1013" s="84" t="s">
        <v>3460</v>
      </c>
      <c r="C1013" s="84">
        <v>2</v>
      </c>
      <c r="D1013" s="123">
        <v>0.00706705397280234</v>
      </c>
      <c r="E1013" s="123">
        <v>1.1728622889254827</v>
      </c>
      <c r="F1013" s="84" t="s">
        <v>3354</v>
      </c>
      <c r="G1013" s="84" t="b">
        <v>0</v>
      </c>
      <c r="H1013" s="84" t="b">
        <v>0</v>
      </c>
      <c r="I1013" s="84" t="b">
        <v>0</v>
      </c>
      <c r="J1013" s="84" t="b">
        <v>0</v>
      </c>
      <c r="K1013" s="84" t="b">
        <v>0</v>
      </c>
      <c r="L1013" s="84" t="b">
        <v>0</v>
      </c>
    </row>
    <row r="1014" spans="1:12" ht="15">
      <c r="A1014" s="84" t="s">
        <v>3460</v>
      </c>
      <c r="B1014" s="84" t="s">
        <v>348</v>
      </c>
      <c r="C1014" s="84">
        <v>2</v>
      </c>
      <c r="D1014" s="123">
        <v>0.00706705397280234</v>
      </c>
      <c r="E1014" s="123">
        <v>1.6499835436451453</v>
      </c>
      <c r="F1014" s="84" t="s">
        <v>3354</v>
      </c>
      <c r="G1014" s="84" t="b">
        <v>0</v>
      </c>
      <c r="H1014" s="84" t="b">
        <v>0</v>
      </c>
      <c r="I1014" s="84" t="b">
        <v>0</v>
      </c>
      <c r="J1014" s="84" t="b">
        <v>0</v>
      </c>
      <c r="K1014" s="84" t="b">
        <v>0</v>
      </c>
      <c r="L1014" s="84" t="b">
        <v>0</v>
      </c>
    </row>
    <row r="1015" spans="1:12" ht="15">
      <c r="A1015" s="84" t="s">
        <v>760</v>
      </c>
      <c r="B1015" s="84" t="s">
        <v>4556</v>
      </c>
      <c r="C1015" s="84">
        <v>2</v>
      </c>
      <c r="D1015" s="123">
        <v>0.00706705397280234</v>
      </c>
      <c r="E1015" s="123">
        <v>2.1271047983648077</v>
      </c>
      <c r="F1015" s="84" t="s">
        <v>3354</v>
      </c>
      <c r="G1015" s="84" t="b">
        <v>0</v>
      </c>
      <c r="H1015" s="84" t="b">
        <v>0</v>
      </c>
      <c r="I1015" s="84" t="b">
        <v>0</v>
      </c>
      <c r="J1015" s="84" t="b">
        <v>0</v>
      </c>
      <c r="K1015" s="84" t="b">
        <v>0</v>
      </c>
      <c r="L1015" s="84" t="b">
        <v>0</v>
      </c>
    </row>
    <row r="1016" spans="1:12" ht="15">
      <c r="A1016" s="84" t="s">
        <v>4556</v>
      </c>
      <c r="B1016" s="84" t="s">
        <v>3544</v>
      </c>
      <c r="C1016" s="84">
        <v>2</v>
      </c>
      <c r="D1016" s="123">
        <v>0.00706705397280234</v>
      </c>
      <c r="E1016" s="123">
        <v>1.583036754014532</v>
      </c>
      <c r="F1016" s="84" t="s">
        <v>3354</v>
      </c>
      <c r="G1016" s="84" t="b">
        <v>0</v>
      </c>
      <c r="H1016" s="84" t="b">
        <v>0</v>
      </c>
      <c r="I1016" s="84" t="b">
        <v>0</v>
      </c>
      <c r="J1016" s="84" t="b">
        <v>0</v>
      </c>
      <c r="K1016" s="84" t="b">
        <v>0</v>
      </c>
      <c r="L1016" s="84" t="b">
        <v>0</v>
      </c>
    </row>
    <row r="1017" spans="1:12" ht="15">
      <c r="A1017" s="84" t="s">
        <v>3544</v>
      </c>
      <c r="B1017" s="84" t="s">
        <v>422</v>
      </c>
      <c r="C1017" s="84">
        <v>2</v>
      </c>
      <c r="D1017" s="123">
        <v>0.00706705397280234</v>
      </c>
      <c r="E1017" s="123">
        <v>1.1850967453424943</v>
      </c>
      <c r="F1017" s="84" t="s">
        <v>3354</v>
      </c>
      <c r="G1017" s="84" t="b">
        <v>0</v>
      </c>
      <c r="H1017" s="84" t="b">
        <v>0</v>
      </c>
      <c r="I1017" s="84" t="b">
        <v>0</v>
      </c>
      <c r="J1017" s="84" t="b">
        <v>0</v>
      </c>
      <c r="K1017" s="84" t="b">
        <v>0</v>
      </c>
      <c r="L1017" s="84" t="b">
        <v>0</v>
      </c>
    </row>
    <row r="1018" spans="1:12" ht="15">
      <c r="A1018" s="84" t="s">
        <v>422</v>
      </c>
      <c r="B1018" s="84" t="s">
        <v>4557</v>
      </c>
      <c r="C1018" s="84">
        <v>2</v>
      </c>
      <c r="D1018" s="123">
        <v>0.00706705397280234</v>
      </c>
      <c r="E1018" s="123">
        <v>1.72916478969277</v>
      </c>
      <c r="F1018" s="84" t="s">
        <v>3354</v>
      </c>
      <c r="G1018" s="84" t="b">
        <v>0</v>
      </c>
      <c r="H1018" s="84" t="b">
        <v>0</v>
      </c>
      <c r="I1018" s="84" t="b">
        <v>0</v>
      </c>
      <c r="J1018" s="84" t="b">
        <v>0</v>
      </c>
      <c r="K1018" s="84" t="b">
        <v>0</v>
      </c>
      <c r="L1018" s="84" t="b">
        <v>0</v>
      </c>
    </row>
    <row r="1019" spans="1:12" ht="15">
      <c r="A1019" s="84" t="s">
        <v>4557</v>
      </c>
      <c r="B1019" s="84" t="s">
        <v>746</v>
      </c>
      <c r="C1019" s="84">
        <v>2</v>
      </c>
      <c r="D1019" s="123">
        <v>0.00706705397280234</v>
      </c>
      <c r="E1019" s="123">
        <v>1.8260748027008264</v>
      </c>
      <c r="F1019" s="84" t="s">
        <v>3354</v>
      </c>
      <c r="G1019" s="84" t="b">
        <v>0</v>
      </c>
      <c r="H1019" s="84" t="b">
        <v>0</v>
      </c>
      <c r="I1019" s="84" t="b">
        <v>0</v>
      </c>
      <c r="J1019" s="84" t="b">
        <v>0</v>
      </c>
      <c r="K1019" s="84" t="b">
        <v>0</v>
      </c>
      <c r="L1019" s="84" t="b">
        <v>0</v>
      </c>
    </row>
    <row r="1020" spans="1:12" ht="15">
      <c r="A1020" s="84" t="s">
        <v>746</v>
      </c>
      <c r="B1020" s="84" t="s">
        <v>4272</v>
      </c>
      <c r="C1020" s="84">
        <v>2</v>
      </c>
      <c r="D1020" s="123">
        <v>0.00706705397280234</v>
      </c>
      <c r="E1020" s="123">
        <v>1.5250448070368452</v>
      </c>
      <c r="F1020" s="84" t="s">
        <v>3354</v>
      </c>
      <c r="G1020" s="84" t="b">
        <v>0</v>
      </c>
      <c r="H1020" s="84" t="b">
        <v>0</v>
      </c>
      <c r="I1020" s="84" t="b">
        <v>0</v>
      </c>
      <c r="J1020" s="84" t="b">
        <v>0</v>
      </c>
      <c r="K1020" s="84" t="b">
        <v>0</v>
      </c>
      <c r="L1020" s="84" t="b">
        <v>0</v>
      </c>
    </row>
    <row r="1021" spans="1:12" ht="15">
      <c r="A1021" s="84" t="s">
        <v>4272</v>
      </c>
      <c r="B1021" s="84" t="s">
        <v>4558</v>
      </c>
      <c r="C1021" s="84">
        <v>2</v>
      </c>
      <c r="D1021" s="123">
        <v>0.00706705397280234</v>
      </c>
      <c r="E1021" s="123">
        <v>1.8260748027008264</v>
      </c>
      <c r="F1021" s="84" t="s">
        <v>3354</v>
      </c>
      <c r="G1021" s="84" t="b">
        <v>0</v>
      </c>
      <c r="H1021" s="84" t="b">
        <v>0</v>
      </c>
      <c r="I1021" s="84" t="b">
        <v>0</v>
      </c>
      <c r="J1021" s="84" t="b">
        <v>0</v>
      </c>
      <c r="K1021" s="84" t="b">
        <v>0</v>
      </c>
      <c r="L1021" s="84" t="b">
        <v>0</v>
      </c>
    </row>
    <row r="1022" spans="1:12" ht="15">
      <c r="A1022" s="84" t="s">
        <v>4558</v>
      </c>
      <c r="B1022" s="84" t="s">
        <v>4559</v>
      </c>
      <c r="C1022" s="84">
        <v>2</v>
      </c>
      <c r="D1022" s="123">
        <v>0.00706705397280234</v>
      </c>
      <c r="E1022" s="123">
        <v>2.1271047983648077</v>
      </c>
      <c r="F1022" s="84" t="s">
        <v>3354</v>
      </c>
      <c r="G1022" s="84" t="b">
        <v>0</v>
      </c>
      <c r="H1022" s="84" t="b">
        <v>0</v>
      </c>
      <c r="I1022" s="84" t="b">
        <v>0</v>
      </c>
      <c r="J1022" s="84" t="b">
        <v>0</v>
      </c>
      <c r="K1022" s="84" t="b">
        <v>0</v>
      </c>
      <c r="L1022" s="84" t="b">
        <v>0</v>
      </c>
    </row>
    <row r="1023" spans="1:12" ht="15">
      <c r="A1023" s="84" t="s">
        <v>4559</v>
      </c>
      <c r="B1023" s="84" t="s">
        <v>3476</v>
      </c>
      <c r="C1023" s="84">
        <v>2</v>
      </c>
      <c r="D1023" s="123">
        <v>0.00706705397280234</v>
      </c>
      <c r="E1023" s="123">
        <v>1.9510135393091264</v>
      </c>
      <c r="F1023" s="84" t="s">
        <v>3354</v>
      </c>
      <c r="G1023" s="84" t="b">
        <v>0</v>
      </c>
      <c r="H1023" s="84" t="b">
        <v>0</v>
      </c>
      <c r="I1023" s="84" t="b">
        <v>0</v>
      </c>
      <c r="J1023" s="84" t="b">
        <v>0</v>
      </c>
      <c r="K1023" s="84" t="b">
        <v>0</v>
      </c>
      <c r="L1023" s="84" t="b">
        <v>0</v>
      </c>
    </row>
    <row r="1024" spans="1:12" ht="15">
      <c r="A1024" s="84" t="s">
        <v>3476</v>
      </c>
      <c r="B1024" s="84" t="s">
        <v>4208</v>
      </c>
      <c r="C1024" s="84">
        <v>2</v>
      </c>
      <c r="D1024" s="123">
        <v>0.00706705397280234</v>
      </c>
      <c r="E1024" s="123">
        <v>1.9510135393091264</v>
      </c>
      <c r="F1024" s="84" t="s">
        <v>3354</v>
      </c>
      <c r="G1024" s="84" t="b">
        <v>0</v>
      </c>
      <c r="H1024" s="84" t="b">
        <v>0</v>
      </c>
      <c r="I1024" s="84" t="b">
        <v>0</v>
      </c>
      <c r="J1024" s="84" t="b">
        <v>0</v>
      </c>
      <c r="K1024" s="84" t="b">
        <v>0</v>
      </c>
      <c r="L1024" s="84" t="b">
        <v>0</v>
      </c>
    </row>
    <row r="1025" spans="1:12" ht="15">
      <c r="A1025" s="84" t="s">
        <v>738</v>
      </c>
      <c r="B1025" s="84" t="s">
        <v>4272</v>
      </c>
      <c r="C1025" s="84">
        <v>2</v>
      </c>
      <c r="D1025" s="123">
        <v>0.00706705397280234</v>
      </c>
      <c r="E1025" s="123">
        <v>1.0479235523171828</v>
      </c>
      <c r="F1025" s="84" t="s">
        <v>3354</v>
      </c>
      <c r="G1025" s="84" t="b">
        <v>0</v>
      </c>
      <c r="H1025" s="84" t="b">
        <v>0</v>
      </c>
      <c r="I1025" s="84" t="b">
        <v>0</v>
      </c>
      <c r="J1025" s="84" t="b">
        <v>0</v>
      </c>
      <c r="K1025" s="84" t="b">
        <v>0</v>
      </c>
      <c r="L1025" s="84" t="b">
        <v>0</v>
      </c>
    </row>
    <row r="1026" spans="1:12" ht="15">
      <c r="A1026" s="84" t="s">
        <v>4272</v>
      </c>
      <c r="B1026" s="84" t="s">
        <v>746</v>
      </c>
      <c r="C1026" s="84">
        <v>2</v>
      </c>
      <c r="D1026" s="123">
        <v>0.00706705397280234</v>
      </c>
      <c r="E1026" s="123">
        <v>1.5250448070368452</v>
      </c>
      <c r="F1026" s="84" t="s">
        <v>3354</v>
      </c>
      <c r="G1026" s="84" t="b">
        <v>0</v>
      </c>
      <c r="H1026" s="84" t="b">
        <v>0</v>
      </c>
      <c r="I1026" s="84" t="b">
        <v>0</v>
      </c>
      <c r="J1026" s="84" t="b">
        <v>0</v>
      </c>
      <c r="K1026" s="84" t="b">
        <v>0</v>
      </c>
      <c r="L1026" s="84" t="b">
        <v>0</v>
      </c>
    </row>
    <row r="1027" spans="1:12" ht="15">
      <c r="A1027" s="84" t="s">
        <v>746</v>
      </c>
      <c r="B1027" s="84" t="s">
        <v>422</v>
      </c>
      <c r="C1027" s="84">
        <v>2</v>
      </c>
      <c r="D1027" s="123">
        <v>0.00706705397280234</v>
      </c>
      <c r="E1027" s="123">
        <v>1.428134794028789</v>
      </c>
      <c r="F1027" s="84" t="s">
        <v>3354</v>
      </c>
      <c r="G1027" s="84" t="b">
        <v>0</v>
      </c>
      <c r="H1027" s="84" t="b">
        <v>0</v>
      </c>
      <c r="I1027" s="84" t="b">
        <v>0</v>
      </c>
      <c r="J1027" s="84" t="b">
        <v>0</v>
      </c>
      <c r="K1027" s="84" t="b">
        <v>0</v>
      </c>
      <c r="L1027" s="84" t="b">
        <v>0</v>
      </c>
    </row>
    <row r="1028" spans="1:12" ht="15">
      <c r="A1028" s="84" t="s">
        <v>422</v>
      </c>
      <c r="B1028" s="84" t="s">
        <v>4605</v>
      </c>
      <c r="C1028" s="84">
        <v>2</v>
      </c>
      <c r="D1028" s="123">
        <v>0.00706705397280234</v>
      </c>
      <c r="E1028" s="123">
        <v>1.72916478969277</v>
      </c>
      <c r="F1028" s="84" t="s">
        <v>3354</v>
      </c>
      <c r="G1028" s="84" t="b">
        <v>0</v>
      </c>
      <c r="H1028" s="84" t="b">
        <v>0</v>
      </c>
      <c r="I1028" s="84" t="b">
        <v>0</v>
      </c>
      <c r="J1028" s="84" t="b">
        <v>0</v>
      </c>
      <c r="K1028" s="84" t="b">
        <v>0</v>
      </c>
      <c r="L1028" s="84" t="b">
        <v>0</v>
      </c>
    </row>
    <row r="1029" spans="1:12" ht="15">
      <c r="A1029" s="84" t="s">
        <v>746</v>
      </c>
      <c r="B1029" s="84" t="s">
        <v>3550</v>
      </c>
      <c r="C1029" s="84">
        <v>9</v>
      </c>
      <c r="D1029" s="123">
        <v>0.00928083618645617</v>
      </c>
      <c r="E1029" s="123">
        <v>1.3521825181113625</v>
      </c>
      <c r="F1029" s="84" t="s">
        <v>3355</v>
      </c>
      <c r="G1029" s="84" t="b">
        <v>0</v>
      </c>
      <c r="H1029" s="84" t="b">
        <v>0</v>
      </c>
      <c r="I1029" s="84" t="b">
        <v>0</v>
      </c>
      <c r="J1029" s="84" t="b">
        <v>0</v>
      </c>
      <c r="K1029" s="84" t="b">
        <v>0</v>
      </c>
      <c r="L1029" s="84" t="b">
        <v>0</v>
      </c>
    </row>
    <row r="1030" spans="1:12" ht="15">
      <c r="A1030" s="84" t="s">
        <v>398</v>
      </c>
      <c r="B1030" s="84" t="s">
        <v>738</v>
      </c>
      <c r="C1030" s="84">
        <v>8</v>
      </c>
      <c r="D1030" s="123">
        <v>0.009105741328038085</v>
      </c>
      <c r="E1030" s="123">
        <v>1.1153934187020695</v>
      </c>
      <c r="F1030" s="84" t="s">
        <v>3355</v>
      </c>
      <c r="G1030" s="84" t="b">
        <v>0</v>
      </c>
      <c r="H1030" s="84" t="b">
        <v>0</v>
      </c>
      <c r="I1030" s="84" t="b">
        <v>0</v>
      </c>
      <c r="J1030" s="84" t="b">
        <v>0</v>
      </c>
      <c r="K1030" s="84" t="b">
        <v>0</v>
      </c>
      <c r="L1030" s="84" t="b">
        <v>0</v>
      </c>
    </row>
    <row r="1031" spans="1:12" ht="15">
      <c r="A1031" s="84" t="s">
        <v>738</v>
      </c>
      <c r="B1031" s="84" t="s">
        <v>3544</v>
      </c>
      <c r="C1031" s="84">
        <v>8</v>
      </c>
      <c r="D1031" s="123">
        <v>0.009105741328038085</v>
      </c>
      <c r="E1031" s="123">
        <v>1.3309932190414244</v>
      </c>
      <c r="F1031" s="84" t="s">
        <v>3355</v>
      </c>
      <c r="G1031" s="84" t="b">
        <v>0</v>
      </c>
      <c r="H1031" s="84" t="b">
        <v>0</v>
      </c>
      <c r="I1031" s="84" t="b">
        <v>0</v>
      </c>
      <c r="J1031" s="84" t="b">
        <v>0</v>
      </c>
      <c r="K1031" s="84" t="b">
        <v>0</v>
      </c>
      <c r="L1031" s="84" t="b">
        <v>0</v>
      </c>
    </row>
    <row r="1032" spans="1:12" ht="15">
      <c r="A1032" s="84" t="s">
        <v>3544</v>
      </c>
      <c r="B1032" s="84" t="s">
        <v>746</v>
      </c>
      <c r="C1032" s="84">
        <v>8</v>
      </c>
      <c r="D1032" s="123">
        <v>0.009105741328038085</v>
      </c>
      <c r="E1032" s="123">
        <v>1.3979400086720377</v>
      </c>
      <c r="F1032" s="84" t="s">
        <v>3355</v>
      </c>
      <c r="G1032" s="84" t="b">
        <v>0</v>
      </c>
      <c r="H1032" s="84" t="b">
        <v>0</v>
      </c>
      <c r="I1032" s="84" t="b">
        <v>0</v>
      </c>
      <c r="J1032" s="84" t="b">
        <v>0</v>
      </c>
      <c r="K1032" s="84" t="b">
        <v>0</v>
      </c>
      <c r="L1032" s="84" t="b">
        <v>0</v>
      </c>
    </row>
    <row r="1033" spans="1:12" ht="15">
      <c r="A1033" s="84" t="s">
        <v>3550</v>
      </c>
      <c r="B1033" s="84" t="s">
        <v>3459</v>
      </c>
      <c r="C1033" s="84">
        <v>8</v>
      </c>
      <c r="D1033" s="123">
        <v>0.009105741328038085</v>
      </c>
      <c r="E1033" s="123">
        <v>1.6020599913279623</v>
      </c>
      <c r="F1033" s="84" t="s">
        <v>3355</v>
      </c>
      <c r="G1033" s="84" t="b">
        <v>0</v>
      </c>
      <c r="H1033" s="84" t="b">
        <v>0</v>
      </c>
      <c r="I1033" s="84" t="b">
        <v>0</v>
      </c>
      <c r="J1033" s="84" t="b">
        <v>0</v>
      </c>
      <c r="K1033" s="84" t="b">
        <v>0</v>
      </c>
      <c r="L1033" s="84" t="b">
        <v>0</v>
      </c>
    </row>
    <row r="1034" spans="1:12" ht="15">
      <c r="A1034" s="84" t="s">
        <v>3459</v>
      </c>
      <c r="B1034" s="84" t="s">
        <v>3551</v>
      </c>
      <c r="C1034" s="84">
        <v>8</v>
      </c>
      <c r="D1034" s="123">
        <v>0.009105741328038085</v>
      </c>
      <c r="E1034" s="123">
        <v>1.6532125137753435</v>
      </c>
      <c r="F1034" s="84" t="s">
        <v>3355</v>
      </c>
      <c r="G1034" s="84" t="b">
        <v>0</v>
      </c>
      <c r="H1034" s="84" t="b">
        <v>0</v>
      </c>
      <c r="I1034" s="84" t="b">
        <v>0</v>
      </c>
      <c r="J1034" s="84" t="b">
        <v>0</v>
      </c>
      <c r="K1034" s="84" t="b">
        <v>0</v>
      </c>
      <c r="L1034" s="84" t="b">
        <v>0</v>
      </c>
    </row>
    <row r="1035" spans="1:12" ht="15">
      <c r="A1035" s="84" t="s">
        <v>3551</v>
      </c>
      <c r="B1035" s="84" t="s">
        <v>3552</v>
      </c>
      <c r="C1035" s="84">
        <v>8</v>
      </c>
      <c r="D1035" s="123">
        <v>0.009105741328038085</v>
      </c>
      <c r="E1035" s="123">
        <v>1.7501225267834002</v>
      </c>
      <c r="F1035" s="84" t="s">
        <v>3355</v>
      </c>
      <c r="G1035" s="84" t="b">
        <v>0</v>
      </c>
      <c r="H1035" s="84" t="b">
        <v>0</v>
      </c>
      <c r="I1035" s="84" t="b">
        <v>0</v>
      </c>
      <c r="J1035" s="84" t="b">
        <v>0</v>
      </c>
      <c r="K1035" s="84" t="b">
        <v>0</v>
      </c>
      <c r="L1035" s="84" t="b">
        <v>0</v>
      </c>
    </row>
    <row r="1036" spans="1:12" ht="15">
      <c r="A1036" s="84" t="s">
        <v>3552</v>
      </c>
      <c r="B1036" s="84" t="s">
        <v>3553</v>
      </c>
      <c r="C1036" s="84">
        <v>8</v>
      </c>
      <c r="D1036" s="123">
        <v>0.009105741328038085</v>
      </c>
      <c r="E1036" s="123">
        <v>1.7501225267834002</v>
      </c>
      <c r="F1036" s="84" t="s">
        <v>3355</v>
      </c>
      <c r="G1036" s="84" t="b">
        <v>0</v>
      </c>
      <c r="H1036" s="84" t="b">
        <v>0</v>
      </c>
      <c r="I1036" s="84" t="b">
        <v>0</v>
      </c>
      <c r="J1036" s="84" t="b">
        <v>0</v>
      </c>
      <c r="K1036" s="84" t="b">
        <v>0</v>
      </c>
      <c r="L1036" s="84" t="b">
        <v>0</v>
      </c>
    </row>
    <row r="1037" spans="1:12" ht="15">
      <c r="A1037" s="84" t="s">
        <v>3553</v>
      </c>
      <c r="B1037" s="84" t="s">
        <v>4134</v>
      </c>
      <c r="C1037" s="84">
        <v>8</v>
      </c>
      <c r="D1037" s="123">
        <v>0.009105741328038085</v>
      </c>
      <c r="E1037" s="123">
        <v>1.7501225267834002</v>
      </c>
      <c r="F1037" s="84" t="s">
        <v>3355</v>
      </c>
      <c r="G1037" s="84" t="b">
        <v>0</v>
      </c>
      <c r="H1037" s="84" t="b">
        <v>0</v>
      </c>
      <c r="I1037" s="84" t="b">
        <v>0</v>
      </c>
      <c r="J1037" s="84" t="b">
        <v>0</v>
      </c>
      <c r="K1037" s="84" t="b">
        <v>0</v>
      </c>
      <c r="L1037" s="84" t="b">
        <v>0</v>
      </c>
    </row>
    <row r="1038" spans="1:12" ht="15">
      <c r="A1038" s="84" t="s">
        <v>4134</v>
      </c>
      <c r="B1038" s="84" t="s">
        <v>4135</v>
      </c>
      <c r="C1038" s="84">
        <v>8</v>
      </c>
      <c r="D1038" s="123">
        <v>0.009105741328038085</v>
      </c>
      <c r="E1038" s="123">
        <v>1.7501225267834002</v>
      </c>
      <c r="F1038" s="84" t="s">
        <v>3355</v>
      </c>
      <c r="G1038" s="84" t="b">
        <v>0</v>
      </c>
      <c r="H1038" s="84" t="b">
        <v>0</v>
      </c>
      <c r="I1038" s="84" t="b">
        <v>0</v>
      </c>
      <c r="J1038" s="84" t="b">
        <v>0</v>
      </c>
      <c r="K1038" s="84" t="b">
        <v>0</v>
      </c>
      <c r="L1038" s="84" t="b">
        <v>0</v>
      </c>
    </row>
    <row r="1039" spans="1:12" ht="15">
      <c r="A1039" s="84" t="s">
        <v>4135</v>
      </c>
      <c r="B1039" s="84" t="s">
        <v>4136</v>
      </c>
      <c r="C1039" s="84">
        <v>8</v>
      </c>
      <c r="D1039" s="123">
        <v>0.009105741328038085</v>
      </c>
      <c r="E1039" s="123">
        <v>1.7501225267834002</v>
      </c>
      <c r="F1039" s="84" t="s">
        <v>3355</v>
      </c>
      <c r="G1039" s="84" t="b">
        <v>0</v>
      </c>
      <c r="H1039" s="84" t="b">
        <v>0</v>
      </c>
      <c r="I1039" s="84" t="b">
        <v>0</v>
      </c>
      <c r="J1039" s="84" t="b">
        <v>0</v>
      </c>
      <c r="K1039" s="84" t="b">
        <v>0</v>
      </c>
      <c r="L1039" s="84" t="b">
        <v>0</v>
      </c>
    </row>
    <row r="1040" spans="1:12" ht="15">
      <c r="A1040" s="84" t="s">
        <v>4136</v>
      </c>
      <c r="B1040" s="84" t="s">
        <v>4137</v>
      </c>
      <c r="C1040" s="84">
        <v>8</v>
      </c>
      <c r="D1040" s="123">
        <v>0.009105741328038085</v>
      </c>
      <c r="E1040" s="123">
        <v>1.7501225267834002</v>
      </c>
      <c r="F1040" s="84" t="s">
        <v>3355</v>
      </c>
      <c r="G1040" s="84" t="b">
        <v>0</v>
      </c>
      <c r="H1040" s="84" t="b">
        <v>0</v>
      </c>
      <c r="I1040" s="84" t="b">
        <v>0</v>
      </c>
      <c r="J1040" s="84" t="b">
        <v>0</v>
      </c>
      <c r="K1040" s="84" t="b">
        <v>0</v>
      </c>
      <c r="L1040" s="84" t="b">
        <v>0</v>
      </c>
    </row>
    <row r="1041" spans="1:12" ht="15">
      <c r="A1041" s="84" t="s">
        <v>4137</v>
      </c>
      <c r="B1041" s="84" t="s">
        <v>4138</v>
      </c>
      <c r="C1041" s="84">
        <v>8</v>
      </c>
      <c r="D1041" s="123">
        <v>0.009105741328038085</v>
      </c>
      <c r="E1041" s="123">
        <v>1.7501225267834002</v>
      </c>
      <c r="F1041" s="84" t="s">
        <v>3355</v>
      </c>
      <c r="G1041" s="84" t="b">
        <v>0</v>
      </c>
      <c r="H1041" s="84" t="b">
        <v>0</v>
      </c>
      <c r="I1041" s="84" t="b">
        <v>0</v>
      </c>
      <c r="J1041" s="84" t="b">
        <v>0</v>
      </c>
      <c r="K1041" s="84" t="b">
        <v>0</v>
      </c>
      <c r="L1041" s="84" t="b">
        <v>0</v>
      </c>
    </row>
    <row r="1042" spans="1:12" ht="15">
      <c r="A1042" s="84" t="s">
        <v>4138</v>
      </c>
      <c r="B1042" s="84" t="s">
        <v>4119</v>
      </c>
      <c r="C1042" s="84">
        <v>7</v>
      </c>
      <c r="D1042" s="123">
        <v>0.008816778115681458</v>
      </c>
      <c r="E1042" s="123">
        <v>1.7501225267834002</v>
      </c>
      <c r="F1042" s="84" t="s">
        <v>3355</v>
      </c>
      <c r="G1042" s="84" t="b">
        <v>0</v>
      </c>
      <c r="H1042" s="84" t="b">
        <v>0</v>
      </c>
      <c r="I1042" s="84" t="b">
        <v>0</v>
      </c>
      <c r="J1042" s="84" t="b">
        <v>0</v>
      </c>
      <c r="K1042" s="84" t="b">
        <v>0</v>
      </c>
      <c r="L1042" s="84" t="b">
        <v>0</v>
      </c>
    </row>
    <row r="1043" spans="1:12" ht="15">
      <c r="A1043" s="84" t="s">
        <v>4147</v>
      </c>
      <c r="B1043" s="84" t="s">
        <v>738</v>
      </c>
      <c r="C1043" s="84">
        <v>5</v>
      </c>
      <c r="D1043" s="123">
        <v>0.007826234592115067</v>
      </c>
      <c r="E1043" s="123">
        <v>1.2914846777577507</v>
      </c>
      <c r="F1043" s="84" t="s">
        <v>3355</v>
      </c>
      <c r="G1043" s="84" t="b">
        <v>0</v>
      </c>
      <c r="H1043" s="84" t="b">
        <v>0</v>
      </c>
      <c r="I1043" s="84" t="b">
        <v>0</v>
      </c>
      <c r="J1043" s="84" t="b">
        <v>0</v>
      </c>
      <c r="K1043" s="84" t="b">
        <v>0</v>
      </c>
      <c r="L1043" s="84" t="b">
        <v>0</v>
      </c>
    </row>
    <row r="1044" spans="1:12" ht="15">
      <c r="A1044" s="84" t="s">
        <v>4240</v>
      </c>
      <c r="B1044" s="84" t="s">
        <v>4147</v>
      </c>
      <c r="C1044" s="84">
        <v>4</v>
      </c>
      <c r="D1044" s="123">
        <v>0.007071950125642316</v>
      </c>
      <c r="E1044" s="123">
        <v>1.9542425094393248</v>
      </c>
      <c r="F1044" s="84" t="s">
        <v>3355</v>
      </c>
      <c r="G1044" s="84" t="b">
        <v>0</v>
      </c>
      <c r="H1044" s="84" t="b">
        <v>0</v>
      </c>
      <c r="I1044" s="84" t="b">
        <v>0</v>
      </c>
      <c r="J1044" s="84" t="b">
        <v>0</v>
      </c>
      <c r="K1044" s="84" t="b">
        <v>0</v>
      </c>
      <c r="L1044" s="84" t="b">
        <v>0</v>
      </c>
    </row>
    <row r="1045" spans="1:12" ht="15">
      <c r="A1045" s="84" t="s">
        <v>738</v>
      </c>
      <c r="B1045" s="84" t="s">
        <v>4199</v>
      </c>
      <c r="C1045" s="84">
        <v>4</v>
      </c>
      <c r="D1045" s="123">
        <v>0.007071950125642316</v>
      </c>
      <c r="E1045" s="123">
        <v>1.3309932190414244</v>
      </c>
      <c r="F1045" s="84" t="s">
        <v>3355</v>
      </c>
      <c r="G1045" s="84" t="b">
        <v>0</v>
      </c>
      <c r="H1045" s="84" t="b">
        <v>0</v>
      </c>
      <c r="I1045" s="84" t="b">
        <v>0</v>
      </c>
      <c r="J1045" s="84" t="b">
        <v>0</v>
      </c>
      <c r="K1045" s="84" t="b">
        <v>0</v>
      </c>
      <c r="L1045" s="84" t="b">
        <v>0</v>
      </c>
    </row>
    <row r="1046" spans="1:12" ht="15">
      <c r="A1046" s="84" t="s">
        <v>4199</v>
      </c>
      <c r="B1046" s="84" t="s">
        <v>441</v>
      </c>
      <c r="C1046" s="84">
        <v>4</v>
      </c>
      <c r="D1046" s="123">
        <v>0.007071950125642316</v>
      </c>
      <c r="E1046" s="123">
        <v>2.0511525224473814</v>
      </c>
      <c r="F1046" s="84" t="s">
        <v>3355</v>
      </c>
      <c r="G1046" s="84" t="b">
        <v>0</v>
      </c>
      <c r="H1046" s="84" t="b">
        <v>0</v>
      </c>
      <c r="I1046" s="84" t="b">
        <v>0</v>
      </c>
      <c r="J1046" s="84" t="b">
        <v>0</v>
      </c>
      <c r="K1046" s="84" t="b">
        <v>0</v>
      </c>
      <c r="L1046" s="84" t="b">
        <v>0</v>
      </c>
    </row>
    <row r="1047" spans="1:12" ht="15">
      <c r="A1047" s="84" t="s">
        <v>441</v>
      </c>
      <c r="B1047" s="84" t="s">
        <v>440</v>
      </c>
      <c r="C1047" s="84">
        <v>4</v>
      </c>
      <c r="D1047" s="123">
        <v>0.007071950125642316</v>
      </c>
      <c r="E1047" s="123">
        <v>2.0511525224473814</v>
      </c>
      <c r="F1047" s="84" t="s">
        <v>3355</v>
      </c>
      <c r="G1047" s="84" t="b">
        <v>0</v>
      </c>
      <c r="H1047" s="84" t="b">
        <v>0</v>
      </c>
      <c r="I1047" s="84" t="b">
        <v>0</v>
      </c>
      <c r="J1047" s="84" t="b">
        <v>0</v>
      </c>
      <c r="K1047" s="84" t="b">
        <v>0</v>
      </c>
      <c r="L1047" s="84" t="b">
        <v>0</v>
      </c>
    </row>
    <row r="1048" spans="1:12" ht="15">
      <c r="A1048" s="84" t="s">
        <v>440</v>
      </c>
      <c r="B1048" s="84" t="s">
        <v>439</v>
      </c>
      <c r="C1048" s="84">
        <v>4</v>
      </c>
      <c r="D1048" s="123">
        <v>0.007071950125642316</v>
      </c>
      <c r="E1048" s="123">
        <v>2.0511525224473814</v>
      </c>
      <c r="F1048" s="84" t="s">
        <v>3355</v>
      </c>
      <c r="G1048" s="84" t="b">
        <v>0</v>
      </c>
      <c r="H1048" s="84" t="b">
        <v>0</v>
      </c>
      <c r="I1048" s="84" t="b">
        <v>0</v>
      </c>
      <c r="J1048" s="84" t="b">
        <v>0</v>
      </c>
      <c r="K1048" s="84" t="b">
        <v>0</v>
      </c>
      <c r="L1048" s="84" t="b">
        <v>0</v>
      </c>
    </row>
    <row r="1049" spans="1:12" ht="15">
      <c r="A1049" s="84" t="s">
        <v>439</v>
      </c>
      <c r="B1049" s="84" t="s">
        <v>438</v>
      </c>
      <c r="C1049" s="84">
        <v>4</v>
      </c>
      <c r="D1049" s="123">
        <v>0.007071950125642316</v>
      </c>
      <c r="E1049" s="123">
        <v>1.4771212547196624</v>
      </c>
      <c r="F1049" s="84" t="s">
        <v>3355</v>
      </c>
      <c r="G1049" s="84" t="b">
        <v>0</v>
      </c>
      <c r="H1049" s="84" t="b">
        <v>0</v>
      </c>
      <c r="I1049" s="84" t="b">
        <v>0</v>
      </c>
      <c r="J1049" s="84" t="b">
        <v>0</v>
      </c>
      <c r="K1049" s="84" t="b">
        <v>0</v>
      </c>
      <c r="L1049" s="84" t="b">
        <v>0</v>
      </c>
    </row>
    <row r="1050" spans="1:12" ht="15">
      <c r="A1050" s="84" t="s">
        <v>438</v>
      </c>
      <c r="B1050" s="84" t="s">
        <v>4241</v>
      </c>
      <c r="C1050" s="84">
        <v>4</v>
      </c>
      <c r="D1050" s="123">
        <v>0.007071950125642316</v>
      </c>
      <c r="E1050" s="123">
        <v>1.4771212547196624</v>
      </c>
      <c r="F1050" s="84" t="s">
        <v>3355</v>
      </c>
      <c r="G1050" s="84" t="b">
        <v>0</v>
      </c>
      <c r="H1050" s="84" t="b">
        <v>0</v>
      </c>
      <c r="I1050" s="84" t="b">
        <v>0</v>
      </c>
      <c r="J1050" s="84" t="b">
        <v>0</v>
      </c>
      <c r="K1050" s="84" t="b">
        <v>0</v>
      </c>
      <c r="L1050" s="84" t="b">
        <v>0</v>
      </c>
    </row>
    <row r="1051" spans="1:12" ht="15">
      <c r="A1051" s="84" t="s">
        <v>746</v>
      </c>
      <c r="B1051" s="84" t="s">
        <v>4243</v>
      </c>
      <c r="C1051" s="84">
        <v>4</v>
      </c>
      <c r="D1051" s="123">
        <v>0.007071950125642316</v>
      </c>
      <c r="E1051" s="123">
        <v>1.3521825181113625</v>
      </c>
      <c r="F1051" s="84" t="s">
        <v>3355</v>
      </c>
      <c r="G1051" s="84" t="b">
        <v>0</v>
      </c>
      <c r="H1051" s="84" t="b">
        <v>0</v>
      </c>
      <c r="I1051" s="84" t="b">
        <v>0</v>
      </c>
      <c r="J1051" s="84" t="b">
        <v>0</v>
      </c>
      <c r="K1051" s="84" t="b">
        <v>0</v>
      </c>
      <c r="L1051" s="84" t="b">
        <v>0</v>
      </c>
    </row>
    <row r="1052" spans="1:12" ht="15">
      <c r="A1052" s="84" t="s">
        <v>4243</v>
      </c>
      <c r="B1052" s="84" t="s">
        <v>4244</v>
      </c>
      <c r="C1052" s="84">
        <v>4</v>
      </c>
      <c r="D1052" s="123">
        <v>0.007071950125642316</v>
      </c>
      <c r="E1052" s="123">
        <v>2.0511525224473814</v>
      </c>
      <c r="F1052" s="84" t="s">
        <v>3355</v>
      </c>
      <c r="G1052" s="84" t="b">
        <v>0</v>
      </c>
      <c r="H1052" s="84" t="b">
        <v>0</v>
      </c>
      <c r="I1052" s="84" t="b">
        <v>0</v>
      </c>
      <c r="J1052" s="84" t="b">
        <v>0</v>
      </c>
      <c r="K1052" s="84" t="b">
        <v>0</v>
      </c>
      <c r="L1052" s="84" t="b">
        <v>0</v>
      </c>
    </row>
    <row r="1053" spans="1:12" ht="15">
      <c r="A1053" s="84" t="s">
        <v>4244</v>
      </c>
      <c r="B1053" s="84" t="s">
        <v>4245</v>
      </c>
      <c r="C1053" s="84">
        <v>4</v>
      </c>
      <c r="D1053" s="123">
        <v>0.007071950125642316</v>
      </c>
      <c r="E1053" s="123">
        <v>2.0511525224473814</v>
      </c>
      <c r="F1053" s="84" t="s">
        <v>3355</v>
      </c>
      <c r="G1053" s="84" t="b">
        <v>0</v>
      </c>
      <c r="H1053" s="84" t="b">
        <v>0</v>
      </c>
      <c r="I1053" s="84" t="b">
        <v>0</v>
      </c>
      <c r="J1053" s="84" t="b">
        <v>0</v>
      </c>
      <c r="K1053" s="84" t="b">
        <v>0</v>
      </c>
      <c r="L1053" s="84" t="b">
        <v>0</v>
      </c>
    </row>
    <row r="1054" spans="1:12" ht="15">
      <c r="A1054" s="84" t="s">
        <v>4245</v>
      </c>
      <c r="B1054" s="84" t="s">
        <v>4246</v>
      </c>
      <c r="C1054" s="84">
        <v>4</v>
      </c>
      <c r="D1054" s="123">
        <v>0.007071950125642316</v>
      </c>
      <c r="E1054" s="123">
        <v>2.0511525224473814</v>
      </c>
      <c r="F1054" s="84" t="s">
        <v>3355</v>
      </c>
      <c r="G1054" s="84" t="b">
        <v>0</v>
      </c>
      <c r="H1054" s="84" t="b">
        <v>0</v>
      </c>
      <c r="I1054" s="84" t="b">
        <v>0</v>
      </c>
      <c r="J1054" s="84" t="b">
        <v>0</v>
      </c>
      <c r="K1054" s="84" t="b">
        <v>0</v>
      </c>
      <c r="L1054" s="84" t="b">
        <v>0</v>
      </c>
    </row>
    <row r="1055" spans="1:12" ht="15">
      <c r="A1055" s="84" t="s">
        <v>4246</v>
      </c>
      <c r="B1055" s="84" t="s">
        <v>4247</v>
      </c>
      <c r="C1055" s="84">
        <v>4</v>
      </c>
      <c r="D1055" s="123">
        <v>0.007071950125642316</v>
      </c>
      <c r="E1055" s="123">
        <v>2.0511525224473814</v>
      </c>
      <c r="F1055" s="84" t="s">
        <v>3355</v>
      </c>
      <c r="G1055" s="84" t="b">
        <v>0</v>
      </c>
      <c r="H1055" s="84" t="b">
        <v>0</v>
      </c>
      <c r="I1055" s="84" t="b">
        <v>0</v>
      </c>
      <c r="J1055" s="84" t="b">
        <v>0</v>
      </c>
      <c r="K1055" s="84" t="b">
        <v>0</v>
      </c>
      <c r="L1055" s="84" t="b">
        <v>0</v>
      </c>
    </row>
    <row r="1056" spans="1:12" ht="15">
      <c r="A1056" s="84" t="s">
        <v>4247</v>
      </c>
      <c r="B1056" s="84" t="s">
        <v>4248</v>
      </c>
      <c r="C1056" s="84">
        <v>4</v>
      </c>
      <c r="D1056" s="123">
        <v>0.007071950125642316</v>
      </c>
      <c r="E1056" s="123">
        <v>2.0511525224473814</v>
      </c>
      <c r="F1056" s="84" t="s">
        <v>3355</v>
      </c>
      <c r="G1056" s="84" t="b">
        <v>0</v>
      </c>
      <c r="H1056" s="84" t="b">
        <v>0</v>
      </c>
      <c r="I1056" s="84" t="b">
        <v>0</v>
      </c>
      <c r="J1056" s="84" t="b">
        <v>0</v>
      </c>
      <c r="K1056" s="84" t="b">
        <v>0</v>
      </c>
      <c r="L1056" s="84" t="b">
        <v>0</v>
      </c>
    </row>
    <row r="1057" spans="1:12" ht="15">
      <c r="A1057" s="84" t="s">
        <v>4248</v>
      </c>
      <c r="B1057" s="84" t="s">
        <v>3480</v>
      </c>
      <c r="C1057" s="84">
        <v>4</v>
      </c>
      <c r="D1057" s="123">
        <v>0.007071950125642316</v>
      </c>
      <c r="E1057" s="123">
        <v>1.8081144737610868</v>
      </c>
      <c r="F1057" s="84" t="s">
        <v>3355</v>
      </c>
      <c r="G1057" s="84" t="b">
        <v>0</v>
      </c>
      <c r="H1057" s="84" t="b">
        <v>0</v>
      </c>
      <c r="I1057" s="84" t="b">
        <v>0</v>
      </c>
      <c r="J1057" s="84" t="b">
        <v>0</v>
      </c>
      <c r="K1057" s="84" t="b">
        <v>0</v>
      </c>
      <c r="L1057" s="84" t="b">
        <v>0</v>
      </c>
    </row>
    <row r="1058" spans="1:12" ht="15">
      <c r="A1058" s="84" t="s">
        <v>3480</v>
      </c>
      <c r="B1058" s="84" t="s">
        <v>4202</v>
      </c>
      <c r="C1058" s="84">
        <v>4</v>
      </c>
      <c r="D1058" s="123">
        <v>0.007071950125642316</v>
      </c>
      <c r="E1058" s="123">
        <v>1.7112044607530303</v>
      </c>
      <c r="F1058" s="84" t="s">
        <v>3355</v>
      </c>
      <c r="G1058" s="84" t="b">
        <v>0</v>
      </c>
      <c r="H1058" s="84" t="b">
        <v>0</v>
      </c>
      <c r="I1058" s="84" t="b">
        <v>0</v>
      </c>
      <c r="J1058" s="84" t="b">
        <v>0</v>
      </c>
      <c r="K1058" s="84" t="b">
        <v>0</v>
      </c>
      <c r="L1058" s="84" t="b">
        <v>0</v>
      </c>
    </row>
    <row r="1059" spans="1:12" ht="15">
      <c r="A1059" s="84" t="s">
        <v>4202</v>
      </c>
      <c r="B1059" s="84" t="s">
        <v>438</v>
      </c>
      <c r="C1059" s="84">
        <v>4</v>
      </c>
      <c r="D1059" s="123">
        <v>0.007071950125642316</v>
      </c>
      <c r="E1059" s="123">
        <v>1.380211241711606</v>
      </c>
      <c r="F1059" s="84" t="s">
        <v>3355</v>
      </c>
      <c r="G1059" s="84" t="b">
        <v>0</v>
      </c>
      <c r="H1059" s="84" t="b">
        <v>0</v>
      </c>
      <c r="I1059" s="84" t="b">
        <v>0</v>
      </c>
      <c r="J1059" s="84" t="b">
        <v>0</v>
      </c>
      <c r="K1059" s="84" t="b">
        <v>0</v>
      </c>
      <c r="L1059" s="84" t="b">
        <v>0</v>
      </c>
    </row>
    <row r="1060" spans="1:12" ht="15">
      <c r="A1060" s="84" t="s">
        <v>438</v>
      </c>
      <c r="B1060" s="84" t="s">
        <v>4249</v>
      </c>
      <c r="C1060" s="84">
        <v>4</v>
      </c>
      <c r="D1060" s="123">
        <v>0.007071950125642316</v>
      </c>
      <c r="E1060" s="123">
        <v>1.4771212547196624</v>
      </c>
      <c r="F1060" s="84" t="s">
        <v>3355</v>
      </c>
      <c r="G1060" s="84" t="b">
        <v>0</v>
      </c>
      <c r="H1060" s="84" t="b">
        <v>0</v>
      </c>
      <c r="I1060" s="84" t="b">
        <v>0</v>
      </c>
      <c r="J1060" s="84" t="b">
        <v>0</v>
      </c>
      <c r="K1060" s="84" t="b">
        <v>0</v>
      </c>
      <c r="L1060" s="84" t="b">
        <v>0</v>
      </c>
    </row>
    <row r="1061" spans="1:12" ht="15">
      <c r="A1061" s="84" t="s">
        <v>4249</v>
      </c>
      <c r="B1061" s="84" t="s">
        <v>4250</v>
      </c>
      <c r="C1061" s="84">
        <v>4</v>
      </c>
      <c r="D1061" s="123">
        <v>0.007071950125642316</v>
      </c>
      <c r="E1061" s="123">
        <v>2.0511525224473814</v>
      </c>
      <c r="F1061" s="84" t="s">
        <v>3355</v>
      </c>
      <c r="G1061" s="84" t="b">
        <v>0</v>
      </c>
      <c r="H1061" s="84" t="b">
        <v>0</v>
      </c>
      <c r="I1061" s="84" t="b">
        <v>0</v>
      </c>
      <c r="J1061" s="84" t="b">
        <v>0</v>
      </c>
      <c r="K1061" s="84" t="b">
        <v>0</v>
      </c>
      <c r="L1061" s="84" t="b">
        <v>0</v>
      </c>
    </row>
    <row r="1062" spans="1:12" ht="15">
      <c r="A1062" s="84" t="s">
        <v>4250</v>
      </c>
      <c r="B1062" s="84" t="s">
        <v>4251</v>
      </c>
      <c r="C1062" s="84">
        <v>4</v>
      </c>
      <c r="D1062" s="123">
        <v>0.007071950125642316</v>
      </c>
      <c r="E1062" s="123">
        <v>2.0511525224473814</v>
      </c>
      <c r="F1062" s="84" t="s">
        <v>3355</v>
      </c>
      <c r="G1062" s="84" t="b">
        <v>0</v>
      </c>
      <c r="H1062" s="84" t="b">
        <v>0</v>
      </c>
      <c r="I1062" s="84" t="b">
        <v>0</v>
      </c>
      <c r="J1062" s="84" t="b">
        <v>0</v>
      </c>
      <c r="K1062" s="84" t="b">
        <v>0</v>
      </c>
      <c r="L1062" s="84" t="b">
        <v>0</v>
      </c>
    </row>
    <row r="1063" spans="1:12" ht="15">
      <c r="A1063" s="84" t="s">
        <v>4251</v>
      </c>
      <c r="B1063" s="84" t="s">
        <v>4252</v>
      </c>
      <c r="C1063" s="84">
        <v>4</v>
      </c>
      <c r="D1063" s="123">
        <v>0.007071950125642316</v>
      </c>
      <c r="E1063" s="123">
        <v>2.0511525224473814</v>
      </c>
      <c r="F1063" s="84" t="s">
        <v>3355</v>
      </c>
      <c r="G1063" s="84" t="b">
        <v>0</v>
      </c>
      <c r="H1063" s="84" t="b">
        <v>0</v>
      </c>
      <c r="I1063" s="84" t="b">
        <v>0</v>
      </c>
      <c r="J1063" s="84" t="b">
        <v>0</v>
      </c>
      <c r="K1063" s="84" t="b">
        <v>0</v>
      </c>
      <c r="L1063" s="84" t="b">
        <v>0</v>
      </c>
    </row>
    <row r="1064" spans="1:12" ht="15">
      <c r="A1064" s="84" t="s">
        <v>4252</v>
      </c>
      <c r="B1064" s="84" t="s">
        <v>4253</v>
      </c>
      <c r="C1064" s="84">
        <v>4</v>
      </c>
      <c r="D1064" s="123">
        <v>0.007071950125642316</v>
      </c>
      <c r="E1064" s="123">
        <v>2.0511525224473814</v>
      </c>
      <c r="F1064" s="84" t="s">
        <v>3355</v>
      </c>
      <c r="G1064" s="84" t="b">
        <v>0</v>
      </c>
      <c r="H1064" s="84" t="b">
        <v>0</v>
      </c>
      <c r="I1064" s="84" t="b">
        <v>0</v>
      </c>
      <c r="J1064" s="84" t="b">
        <v>0</v>
      </c>
      <c r="K1064" s="84" t="b">
        <v>0</v>
      </c>
      <c r="L1064" s="84" t="b">
        <v>0</v>
      </c>
    </row>
    <row r="1065" spans="1:12" ht="15">
      <c r="A1065" s="84" t="s">
        <v>4253</v>
      </c>
      <c r="B1065" s="84" t="s">
        <v>4254</v>
      </c>
      <c r="C1065" s="84">
        <v>4</v>
      </c>
      <c r="D1065" s="123">
        <v>0.007071950125642316</v>
      </c>
      <c r="E1065" s="123">
        <v>2.0511525224473814</v>
      </c>
      <c r="F1065" s="84" t="s">
        <v>3355</v>
      </c>
      <c r="G1065" s="84" t="b">
        <v>0</v>
      </c>
      <c r="H1065" s="84" t="b">
        <v>0</v>
      </c>
      <c r="I1065" s="84" t="b">
        <v>0</v>
      </c>
      <c r="J1065" s="84" t="b">
        <v>0</v>
      </c>
      <c r="K1065" s="84" t="b">
        <v>0</v>
      </c>
      <c r="L1065" s="84" t="b">
        <v>0</v>
      </c>
    </row>
    <row r="1066" spans="1:12" ht="15">
      <c r="A1066" s="84" t="s">
        <v>4254</v>
      </c>
      <c r="B1066" s="84" t="s">
        <v>4255</v>
      </c>
      <c r="C1066" s="84">
        <v>4</v>
      </c>
      <c r="D1066" s="123">
        <v>0.007071950125642316</v>
      </c>
      <c r="E1066" s="123">
        <v>2.0511525224473814</v>
      </c>
      <c r="F1066" s="84" t="s">
        <v>3355</v>
      </c>
      <c r="G1066" s="84" t="b">
        <v>0</v>
      </c>
      <c r="H1066" s="84" t="b">
        <v>0</v>
      </c>
      <c r="I1066" s="84" t="b">
        <v>0</v>
      </c>
      <c r="J1066" s="84" t="b">
        <v>0</v>
      </c>
      <c r="K1066" s="84" t="b">
        <v>0</v>
      </c>
      <c r="L1066" s="84" t="b">
        <v>0</v>
      </c>
    </row>
    <row r="1067" spans="1:12" ht="15">
      <c r="A1067" s="84" t="s">
        <v>4255</v>
      </c>
      <c r="B1067" s="84" t="s">
        <v>4256</v>
      </c>
      <c r="C1067" s="84">
        <v>4</v>
      </c>
      <c r="D1067" s="123">
        <v>0.007071950125642316</v>
      </c>
      <c r="E1067" s="123">
        <v>2.0511525224473814</v>
      </c>
      <c r="F1067" s="84" t="s">
        <v>3355</v>
      </c>
      <c r="G1067" s="84" t="b">
        <v>0</v>
      </c>
      <c r="H1067" s="84" t="b">
        <v>0</v>
      </c>
      <c r="I1067" s="84" t="b">
        <v>0</v>
      </c>
      <c r="J1067" s="84" t="b">
        <v>0</v>
      </c>
      <c r="K1067" s="84" t="b">
        <v>0</v>
      </c>
      <c r="L1067" s="84" t="b">
        <v>0</v>
      </c>
    </row>
    <row r="1068" spans="1:12" ht="15">
      <c r="A1068" s="84" t="s">
        <v>4216</v>
      </c>
      <c r="B1068" s="84" t="s">
        <v>3479</v>
      </c>
      <c r="C1068" s="84">
        <v>3</v>
      </c>
      <c r="D1068" s="123">
        <v>0.006088096924409352</v>
      </c>
      <c r="E1068" s="123">
        <v>1.9542425094393248</v>
      </c>
      <c r="F1068" s="84" t="s">
        <v>3355</v>
      </c>
      <c r="G1068" s="84" t="b">
        <v>0</v>
      </c>
      <c r="H1068" s="84" t="b">
        <v>0</v>
      </c>
      <c r="I1068" s="84" t="b">
        <v>0</v>
      </c>
      <c r="J1068" s="84" t="b">
        <v>0</v>
      </c>
      <c r="K1068" s="84" t="b">
        <v>0</v>
      </c>
      <c r="L1068" s="84" t="b">
        <v>0</v>
      </c>
    </row>
    <row r="1069" spans="1:12" ht="15">
      <c r="A1069" s="84" t="s">
        <v>3479</v>
      </c>
      <c r="B1069" s="84" t="s">
        <v>438</v>
      </c>
      <c r="C1069" s="84">
        <v>3</v>
      </c>
      <c r="D1069" s="123">
        <v>0.006088096924409352</v>
      </c>
      <c r="E1069" s="123">
        <v>1.255272505103306</v>
      </c>
      <c r="F1069" s="84" t="s">
        <v>3355</v>
      </c>
      <c r="G1069" s="84" t="b">
        <v>0</v>
      </c>
      <c r="H1069" s="84" t="b">
        <v>0</v>
      </c>
      <c r="I1069" s="84" t="b">
        <v>0</v>
      </c>
      <c r="J1069" s="84" t="b">
        <v>0</v>
      </c>
      <c r="K1069" s="84" t="b">
        <v>0</v>
      </c>
      <c r="L1069" s="84" t="b">
        <v>0</v>
      </c>
    </row>
    <row r="1070" spans="1:12" ht="15">
      <c r="A1070" s="84" t="s">
        <v>438</v>
      </c>
      <c r="B1070" s="84" t="s">
        <v>4172</v>
      </c>
      <c r="C1070" s="84">
        <v>3</v>
      </c>
      <c r="D1070" s="123">
        <v>0.006088096924409352</v>
      </c>
      <c r="E1070" s="123">
        <v>1.255272505103306</v>
      </c>
      <c r="F1070" s="84" t="s">
        <v>3355</v>
      </c>
      <c r="G1070" s="84" t="b">
        <v>0</v>
      </c>
      <c r="H1070" s="84" t="b">
        <v>0</v>
      </c>
      <c r="I1070" s="84" t="b">
        <v>0</v>
      </c>
      <c r="J1070" s="84" t="b">
        <v>0</v>
      </c>
      <c r="K1070" s="84" t="b">
        <v>0</v>
      </c>
      <c r="L1070" s="84" t="b">
        <v>0</v>
      </c>
    </row>
    <row r="1071" spans="1:12" ht="15">
      <c r="A1071" s="84" t="s">
        <v>4172</v>
      </c>
      <c r="B1071" s="84" t="s">
        <v>4288</v>
      </c>
      <c r="C1071" s="84">
        <v>3</v>
      </c>
      <c r="D1071" s="123">
        <v>0.006088096924409352</v>
      </c>
      <c r="E1071" s="123">
        <v>1.9542425094393248</v>
      </c>
      <c r="F1071" s="84" t="s">
        <v>3355</v>
      </c>
      <c r="G1071" s="84" t="b">
        <v>0</v>
      </c>
      <c r="H1071" s="84" t="b">
        <v>0</v>
      </c>
      <c r="I1071" s="84" t="b">
        <v>0</v>
      </c>
      <c r="J1071" s="84" t="b">
        <v>0</v>
      </c>
      <c r="K1071" s="84" t="b">
        <v>0</v>
      </c>
      <c r="L1071" s="84" t="b">
        <v>0</v>
      </c>
    </row>
    <row r="1072" spans="1:12" ht="15">
      <c r="A1072" s="84" t="s">
        <v>4288</v>
      </c>
      <c r="B1072" s="84" t="s">
        <v>3478</v>
      </c>
      <c r="C1072" s="84">
        <v>3</v>
      </c>
      <c r="D1072" s="123">
        <v>0.006088096924409352</v>
      </c>
      <c r="E1072" s="123">
        <v>1.9542425094393248</v>
      </c>
      <c r="F1072" s="84" t="s">
        <v>3355</v>
      </c>
      <c r="G1072" s="84" t="b">
        <v>0</v>
      </c>
      <c r="H1072" s="84" t="b">
        <v>0</v>
      </c>
      <c r="I1072" s="84" t="b">
        <v>0</v>
      </c>
      <c r="J1072" s="84" t="b">
        <v>0</v>
      </c>
      <c r="K1072" s="84" t="b">
        <v>0</v>
      </c>
      <c r="L1072" s="84" t="b">
        <v>0</v>
      </c>
    </row>
    <row r="1073" spans="1:12" ht="15">
      <c r="A1073" s="84" t="s">
        <v>3478</v>
      </c>
      <c r="B1073" s="84" t="s">
        <v>738</v>
      </c>
      <c r="C1073" s="84">
        <v>3</v>
      </c>
      <c r="D1073" s="123">
        <v>0.006088096924409352</v>
      </c>
      <c r="E1073" s="123">
        <v>1.0696359281413943</v>
      </c>
      <c r="F1073" s="84" t="s">
        <v>3355</v>
      </c>
      <c r="G1073" s="84" t="b">
        <v>0</v>
      </c>
      <c r="H1073" s="84" t="b">
        <v>0</v>
      </c>
      <c r="I1073" s="84" t="b">
        <v>0</v>
      </c>
      <c r="J1073" s="84" t="b">
        <v>0</v>
      </c>
      <c r="K1073" s="84" t="b">
        <v>0</v>
      </c>
      <c r="L1073" s="84" t="b">
        <v>0</v>
      </c>
    </row>
    <row r="1074" spans="1:12" ht="15">
      <c r="A1074" s="84" t="s">
        <v>738</v>
      </c>
      <c r="B1074" s="84" t="s">
        <v>365</v>
      </c>
      <c r="C1074" s="84">
        <v>3</v>
      </c>
      <c r="D1074" s="123">
        <v>0.006088096924409352</v>
      </c>
      <c r="E1074" s="123">
        <v>1.3309932190414244</v>
      </c>
      <c r="F1074" s="84" t="s">
        <v>3355</v>
      </c>
      <c r="G1074" s="84" t="b">
        <v>0</v>
      </c>
      <c r="H1074" s="84" t="b">
        <v>0</v>
      </c>
      <c r="I1074" s="84" t="b">
        <v>0</v>
      </c>
      <c r="J1074" s="84" t="b">
        <v>0</v>
      </c>
      <c r="K1074" s="84" t="b">
        <v>0</v>
      </c>
      <c r="L1074" s="84" t="b">
        <v>0</v>
      </c>
    </row>
    <row r="1075" spans="1:12" ht="15">
      <c r="A1075" s="84" t="s">
        <v>365</v>
      </c>
      <c r="B1075" s="84" t="s">
        <v>398</v>
      </c>
      <c r="C1075" s="84">
        <v>3</v>
      </c>
      <c r="D1075" s="123">
        <v>0.006088096924409352</v>
      </c>
      <c r="E1075" s="123">
        <v>1.5862657241447304</v>
      </c>
      <c r="F1075" s="84" t="s">
        <v>3355</v>
      </c>
      <c r="G1075" s="84" t="b">
        <v>0</v>
      </c>
      <c r="H1075" s="84" t="b">
        <v>0</v>
      </c>
      <c r="I1075" s="84" t="b">
        <v>0</v>
      </c>
      <c r="J1075" s="84" t="b">
        <v>0</v>
      </c>
      <c r="K1075" s="84" t="b">
        <v>0</v>
      </c>
      <c r="L1075" s="84" t="b">
        <v>0</v>
      </c>
    </row>
    <row r="1076" spans="1:12" ht="15">
      <c r="A1076" s="84" t="s">
        <v>364</v>
      </c>
      <c r="B1076" s="84" t="s">
        <v>4240</v>
      </c>
      <c r="C1076" s="84">
        <v>3</v>
      </c>
      <c r="D1076" s="123">
        <v>0.006088096924409352</v>
      </c>
      <c r="E1076" s="123">
        <v>2.1760912590556813</v>
      </c>
      <c r="F1076" s="84" t="s">
        <v>3355</v>
      </c>
      <c r="G1076" s="84" t="b">
        <v>0</v>
      </c>
      <c r="H1076" s="84" t="b">
        <v>0</v>
      </c>
      <c r="I1076" s="84" t="b">
        <v>0</v>
      </c>
      <c r="J1076" s="84" t="b">
        <v>0</v>
      </c>
      <c r="K1076" s="84" t="b">
        <v>0</v>
      </c>
      <c r="L1076" s="84" t="b">
        <v>0</v>
      </c>
    </row>
    <row r="1077" spans="1:12" ht="15">
      <c r="A1077" s="84" t="s">
        <v>4241</v>
      </c>
      <c r="B1077" s="84" t="s">
        <v>4349</v>
      </c>
      <c r="C1077" s="84">
        <v>3</v>
      </c>
      <c r="D1077" s="123">
        <v>0.006088096924409352</v>
      </c>
      <c r="E1077" s="123">
        <v>2.0511525224473814</v>
      </c>
      <c r="F1077" s="84" t="s">
        <v>3355</v>
      </c>
      <c r="G1077" s="84" t="b">
        <v>0</v>
      </c>
      <c r="H1077" s="84" t="b">
        <v>0</v>
      </c>
      <c r="I1077" s="84" t="b">
        <v>0</v>
      </c>
      <c r="J1077" s="84" t="b">
        <v>0</v>
      </c>
      <c r="K1077" s="84" t="b">
        <v>0</v>
      </c>
      <c r="L1077" s="84" t="b">
        <v>0</v>
      </c>
    </row>
    <row r="1078" spans="1:12" ht="15">
      <c r="A1078" s="84" t="s">
        <v>4144</v>
      </c>
      <c r="B1078" s="84" t="s">
        <v>4127</v>
      </c>
      <c r="C1078" s="84">
        <v>3</v>
      </c>
      <c r="D1078" s="123">
        <v>0.006088096924409352</v>
      </c>
      <c r="E1078" s="123">
        <v>2.0511525224473814</v>
      </c>
      <c r="F1078" s="84" t="s">
        <v>3355</v>
      </c>
      <c r="G1078" s="84" t="b">
        <v>0</v>
      </c>
      <c r="H1078" s="84" t="b">
        <v>0</v>
      </c>
      <c r="I1078" s="84" t="b">
        <v>0</v>
      </c>
      <c r="J1078" s="84" t="b">
        <v>0</v>
      </c>
      <c r="K1078" s="84" t="b">
        <v>0</v>
      </c>
      <c r="L1078" s="84" t="b">
        <v>0</v>
      </c>
    </row>
    <row r="1079" spans="1:12" ht="15">
      <c r="A1079" s="84" t="s">
        <v>298</v>
      </c>
      <c r="B1079" s="84" t="s">
        <v>746</v>
      </c>
      <c r="C1079" s="84">
        <v>3</v>
      </c>
      <c r="D1079" s="123">
        <v>0.006088096924409352</v>
      </c>
      <c r="E1079" s="123">
        <v>1.3979400086720377</v>
      </c>
      <c r="F1079" s="84" t="s">
        <v>3355</v>
      </c>
      <c r="G1079" s="84" t="b">
        <v>0</v>
      </c>
      <c r="H1079" s="84" t="b">
        <v>0</v>
      </c>
      <c r="I1079" s="84" t="b">
        <v>0</v>
      </c>
      <c r="J1079" s="84" t="b">
        <v>0</v>
      </c>
      <c r="K1079" s="84" t="b">
        <v>0</v>
      </c>
      <c r="L1079" s="84" t="b">
        <v>0</v>
      </c>
    </row>
    <row r="1080" spans="1:12" ht="15">
      <c r="A1080" s="84" t="s">
        <v>4256</v>
      </c>
      <c r="B1080" s="84" t="s">
        <v>429</v>
      </c>
      <c r="C1080" s="84">
        <v>3</v>
      </c>
      <c r="D1080" s="123">
        <v>0.006088096924409352</v>
      </c>
      <c r="E1080" s="123">
        <v>2.0511525224473814</v>
      </c>
      <c r="F1080" s="84" t="s">
        <v>3355</v>
      </c>
      <c r="G1080" s="84" t="b">
        <v>0</v>
      </c>
      <c r="H1080" s="84" t="b">
        <v>0</v>
      </c>
      <c r="I1080" s="84" t="b">
        <v>0</v>
      </c>
      <c r="J1080" s="84" t="b">
        <v>0</v>
      </c>
      <c r="K1080" s="84" t="b">
        <v>0</v>
      </c>
      <c r="L1080" s="84" t="b">
        <v>0</v>
      </c>
    </row>
    <row r="1081" spans="1:12" ht="15">
      <c r="A1081" s="84" t="s">
        <v>4226</v>
      </c>
      <c r="B1081" s="84" t="s">
        <v>4146</v>
      </c>
      <c r="C1081" s="84">
        <v>2</v>
      </c>
      <c r="D1081" s="123">
        <v>0.004795514793632795</v>
      </c>
      <c r="E1081" s="123">
        <v>2.3521825181113627</v>
      </c>
      <c r="F1081" s="84" t="s">
        <v>3355</v>
      </c>
      <c r="G1081" s="84" t="b">
        <v>0</v>
      </c>
      <c r="H1081" s="84" t="b">
        <v>0</v>
      </c>
      <c r="I1081" s="84" t="b">
        <v>0</v>
      </c>
      <c r="J1081" s="84" t="b">
        <v>0</v>
      </c>
      <c r="K1081" s="84" t="b">
        <v>0</v>
      </c>
      <c r="L1081" s="84" t="b">
        <v>0</v>
      </c>
    </row>
    <row r="1082" spans="1:12" ht="15">
      <c r="A1082" s="84" t="s">
        <v>4146</v>
      </c>
      <c r="B1082" s="84" t="s">
        <v>738</v>
      </c>
      <c r="C1082" s="84">
        <v>2</v>
      </c>
      <c r="D1082" s="123">
        <v>0.004795514793632795</v>
      </c>
      <c r="E1082" s="123">
        <v>1.2914846777577507</v>
      </c>
      <c r="F1082" s="84" t="s">
        <v>3355</v>
      </c>
      <c r="G1082" s="84" t="b">
        <v>0</v>
      </c>
      <c r="H1082" s="84" t="b">
        <v>0</v>
      </c>
      <c r="I1082" s="84" t="b">
        <v>0</v>
      </c>
      <c r="J1082" s="84" t="b">
        <v>0</v>
      </c>
      <c r="K1082" s="84" t="b">
        <v>0</v>
      </c>
      <c r="L1082" s="84" t="b">
        <v>0</v>
      </c>
    </row>
    <row r="1083" spans="1:12" ht="15">
      <c r="A1083" s="84" t="s">
        <v>738</v>
      </c>
      <c r="B1083" s="84" t="s">
        <v>4440</v>
      </c>
      <c r="C1083" s="84">
        <v>2</v>
      </c>
      <c r="D1083" s="123">
        <v>0.004795514793632795</v>
      </c>
      <c r="E1083" s="123">
        <v>1.3309932190414244</v>
      </c>
      <c r="F1083" s="84" t="s">
        <v>3355</v>
      </c>
      <c r="G1083" s="84" t="b">
        <v>0</v>
      </c>
      <c r="H1083" s="84" t="b">
        <v>0</v>
      </c>
      <c r="I1083" s="84" t="b">
        <v>0</v>
      </c>
      <c r="J1083" s="84" t="b">
        <v>0</v>
      </c>
      <c r="K1083" s="84" t="b">
        <v>0</v>
      </c>
      <c r="L1083" s="84" t="b">
        <v>0</v>
      </c>
    </row>
    <row r="1084" spans="1:12" ht="15">
      <c r="A1084" s="84" t="s">
        <v>4440</v>
      </c>
      <c r="B1084" s="84" t="s">
        <v>398</v>
      </c>
      <c r="C1084" s="84">
        <v>2</v>
      </c>
      <c r="D1084" s="123">
        <v>0.004795514793632795</v>
      </c>
      <c r="E1084" s="123">
        <v>1.8081144737610868</v>
      </c>
      <c r="F1084" s="84" t="s">
        <v>3355</v>
      </c>
      <c r="G1084" s="84" t="b">
        <v>0</v>
      </c>
      <c r="H1084" s="84" t="b">
        <v>0</v>
      </c>
      <c r="I1084" s="84" t="b">
        <v>0</v>
      </c>
      <c r="J1084" s="84" t="b">
        <v>0</v>
      </c>
      <c r="K1084" s="84" t="b">
        <v>0</v>
      </c>
      <c r="L1084" s="84" t="b">
        <v>0</v>
      </c>
    </row>
    <row r="1085" spans="1:12" ht="15">
      <c r="A1085" s="84" t="s">
        <v>398</v>
      </c>
      <c r="B1085" s="84" t="s">
        <v>4441</v>
      </c>
      <c r="C1085" s="84">
        <v>2</v>
      </c>
      <c r="D1085" s="123">
        <v>0.004795514793632795</v>
      </c>
      <c r="E1085" s="123">
        <v>1.5740312677277188</v>
      </c>
      <c r="F1085" s="84" t="s">
        <v>3355</v>
      </c>
      <c r="G1085" s="84" t="b">
        <v>0</v>
      </c>
      <c r="H1085" s="84" t="b">
        <v>0</v>
      </c>
      <c r="I1085" s="84" t="b">
        <v>0</v>
      </c>
      <c r="J1085" s="84" t="b">
        <v>0</v>
      </c>
      <c r="K1085" s="84" t="b">
        <v>0</v>
      </c>
      <c r="L1085" s="84" t="b">
        <v>0</v>
      </c>
    </row>
    <row r="1086" spans="1:12" ht="15">
      <c r="A1086" s="84" t="s">
        <v>4441</v>
      </c>
      <c r="B1086" s="84" t="s">
        <v>4442</v>
      </c>
      <c r="C1086" s="84">
        <v>2</v>
      </c>
      <c r="D1086" s="123">
        <v>0.004795514793632795</v>
      </c>
      <c r="E1086" s="123">
        <v>2.3521825181113627</v>
      </c>
      <c r="F1086" s="84" t="s">
        <v>3355</v>
      </c>
      <c r="G1086" s="84" t="b">
        <v>0</v>
      </c>
      <c r="H1086" s="84" t="b">
        <v>0</v>
      </c>
      <c r="I1086" s="84" t="b">
        <v>0</v>
      </c>
      <c r="J1086" s="84" t="b">
        <v>0</v>
      </c>
      <c r="K1086" s="84" t="b">
        <v>0</v>
      </c>
      <c r="L1086" s="84" t="b">
        <v>0</v>
      </c>
    </row>
    <row r="1087" spans="1:12" ht="15">
      <c r="A1087" s="84" t="s">
        <v>4442</v>
      </c>
      <c r="B1087" s="84" t="s">
        <v>438</v>
      </c>
      <c r="C1087" s="84">
        <v>2</v>
      </c>
      <c r="D1087" s="123">
        <v>0.004795514793632795</v>
      </c>
      <c r="E1087" s="123">
        <v>1.4771212547196624</v>
      </c>
      <c r="F1087" s="84" t="s">
        <v>3355</v>
      </c>
      <c r="G1087" s="84" t="b">
        <v>0</v>
      </c>
      <c r="H1087" s="84" t="b">
        <v>0</v>
      </c>
      <c r="I1087" s="84" t="b">
        <v>0</v>
      </c>
      <c r="J1087" s="84" t="b">
        <v>0</v>
      </c>
      <c r="K1087" s="84" t="b">
        <v>0</v>
      </c>
      <c r="L1087" s="84" t="b">
        <v>0</v>
      </c>
    </row>
    <row r="1088" spans="1:12" ht="15">
      <c r="A1088" s="84" t="s">
        <v>438</v>
      </c>
      <c r="B1088" s="84" t="s">
        <v>3480</v>
      </c>
      <c r="C1088" s="84">
        <v>2</v>
      </c>
      <c r="D1088" s="123">
        <v>0.004795514793632795</v>
      </c>
      <c r="E1088" s="123">
        <v>0.9330532103693868</v>
      </c>
      <c r="F1088" s="84" t="s">
        <v>3355</v>
      </c>
      <c r="G1088" s="84" t="b">
        <v>0</v>
      </c>
      <c r="H1088" s="84" t="b">
        <v>0</v>
      </c>
      <c r="I1088" s="84" t="b">
        <v>0</v>
      </c>
      <c r="J1088" s="84" t="b">
        <v>0</v>
      </c>
      <c r="K1088" s="84" t="b">
        <v>0</v>
      </c>
      <c r="L1088" s="84" t="b">
        <v>0</v>
      </c>
    </row>
    <row r="1089" spans="1:12" ht="15">
      <c r="A1089" s="84" t="s">
        <v>3480</v>
      </c>
      <c r="B1089" s="84" t="s">
        <v>746</v>
      </c>
      <c r="C1089" s="84">
        <v>2</v>
      </c>
      <c r="D1089" s="123">
        <v>0.004795514793632795</v>
      </c>
      <c r="E1089" s="123">
        <v>0.8538719643217619</v>
      </c>
      <c r="F1089" s="84" t="s">
        <v>3355</v>
      </c>
      <c r="G1089" s="84" t="b">
        <v>0</v>
      </c>
      <c r="H1089" s="84" t="b">
        <v>0</v>
      </c>
      <c r="I1089" s="84" t="b">
        <v>0</v>
      </c>
      <c r="J1089" s="84" t="b">
        <v>0</v>
      </c>
      <c r="K1089" s="84" t="b">
        <v>0</v>
      </c>
      <c r="L1089" s="84" t="b">
        <v>0</v>
      </c>
    </row>
    <row r="1090" spans="1:12" ht="15">
      <c r="A1090" s="84" t="s">
        <v>3479</v>
      </c>
      <c r="B1090" s="84" t="s">
        <v>4172</v>
      </c>
      <c r="C1090" s="84">
        <v>2</v>
      </c>
      <c r="D1090" s="123">
        <v>0.004795514793632795</v>
      </c>
      <c r="E1090" s="123">
        <v>1.5563025007672873</v>
      </c>
      <c r="F1090" s="84" t="s">
        <v>3355</v>
      </c>
      <c r="G1090" s="84" t="b">
        <v>0</v>
      </c>
      <c r="H1090" s="84" t="b">
        <v>0</v>
      </c>
      <c r="I1090" s="84" t="b">
        <v>0</v>
      </c>
      <c r="J1090" s="84" t="b">
        <v>0</v>
      </c>
      <c r="K1090" s="84" t="b">
        <v>0</v>
      </c>
      <c r="L1090" s="84" t="b">
        <v>0</v>
      </c>
    </row>
    <row r="1091" spans="1:12" ht="15">
      <c r="A1091" s="84" t="s">
        <v>4349</v>
      </c>
      <c r="B1091" s="84" t="s">
        <v>4528</v>
      </c>
      <c r="C1091" s="84">
        <v>2</v>
      </c>
      <c r="D1091" s="123">
        <v>0.004795514793632795</v>
      </c>
      <c r="E1091" s="123">
        <v>2.1760912590556813</v>
      </c>
      <c r="F1091" s="84" t="s">
        <v>3355</v>
      </c>
      <c r="G1091" s="84" t="b">
        <v>0</v>
      </c>
      <c r="H1091" s="84" t="b">
        <v>0</v>
      </c>
      <c r="I1091" s="84" t="b">
        <v>0</v>
      </c>
      <c r="J1091" s="84" t="b">
        <v>0</v>
      </c>
      <c r="K1091" s="84" t="b">
        <v>0</v>
      </c>
      <c r="L1091" s="84" t="b">
        <v>0</v>
      </c>
    </row>
    <row r="1092" spans="1:12" ht="15">
      <c r="A1092" s="84" t="s">
        <v>4528</v>
      </c>
      <c r="B1092" s="84" t="s">
        <v>4529</v>
      </c>
      <c r="C1092" s="84">
        <v>2</v>
      </c>
      <c r="D1092" s="123">
        <v>0.004795514793632795</v>
      </c>
      <c r="E1092" s="123">
        <v>2.3521825181113627</v>
      </c>
      <c r="F1092" s="84" t="s">
        <v>3355</v>
      </c>
      <c r="G1092" s="84" t="b">
        <v>0</v>
      </c>
      <c r="H1092" s="84" t="b">
        <v>0</v>
      </c>
      <c r="I1092" s="84" t="b">
        <v>0</v>
      </c>
      <c r="J1092" s="84" t="b">
        <v>0</v>
      </c>
      <c r="K1092" s="84" t="b">
        <v>0</v>
      </c>
      <c r="L1092" s="84" t="b">
        <v>0</v>
      </c>
    </row>
    <row r="1093" spans="1:12" ht="15">
      <c r="A1093" s="84" t="s">
        <v>4529</v>
      </c>
      <c r="B1093" s="84" t="s">
        <v>4314</v>
      </c>
      <c r="C1093" s="84">
        <v>2</v>
      </c>
      <c r="D1093" s="123">
        <v>0.004795514793632795</v>
      </c>
      <c r="E1093" s="123">
        <v>2.1760912590556813</v>
      </c>
      <c r="F1093" s="84" t="s">
        <v>3355</v>
      </c>
      <c r="G1093" s="84" t="b">
        <v>0</v>
      </c>
      <c r="H1093" s="84" t="b">
        <v>0</v>
      </c>
      <c r="I1093" s="84" t="b">
        <v>0</v>
      </c>
      <c r="J1093" s="84" t="b">
        <v>0</v>
      </c>
      <c r="K1093" s="84" t="b">
        <v>0</v>
      </c>
      <c r="L1093" s="84" t="b">
        <v>0</v>
      </c>
    </row>
    <row r="1094" spans="1:12" ht="15">
      <c r="A1094" s="84" t="s">
        <v>4314</v>
      </c>
      <c r="B1094" s="84" t="s">
        <v>4530</v>
      </c>
      <c r="C1094" s="84">
        <v>2</v>
      </c>
      <c r="D1094" s="123">
        <v>0.004795514793632795</v>
      </c>
      <c r="E1094" s="123">
        <v>2.1760912590556813</v>
      </c>
      <c r="F1094" s="84" t="s">
        <v>3355</v>
      </c>
      <c r="G1094" s="84" t="b">
        <v>0</v>
      </c>
      <c r="H1094" s="84" t="b">
        <v>0</v>
      </c>
      <c r="I1094" s="84" t="b">
        <v>0</v>
      </c>
      <c r="J1094" s="84" t="b">
        <v>0</v>
      </c>
      <c r="K1094" s="84" t="b">
        <v>0</v>
      </c>
      <c r="L1094" s="84" t="b">
        <v>0</v>
      </c>
    </row>
    <row r="1095" spans="1:12" ht="15">
      <c r="A1095" s="84" t="s">
        <v>4530</v>
      </c>
      <c r="B1095" s="84" t="s">
        <v>4531</v>
      </c>
      <c r="C1095" s="84">
        <v>2</v>
      </c>
      <c r="D1095" s="123">
        <v>0.004795514793632795</v>
      </c>
      <c r="E1095" s="123">
        <v>2.3521825181113627</v>
      </c>
      <c r="F1095" s="84" t="s">
        <v>3355</v>
      </c>
      <c r="G1095" s="84" t="b">
        <v>0</v>
      </c>
      <c r="H1095" s="84" t="b">
        <v>0</v>
      </c>
      <c r="I1095" s="84" t="b">
        <v>0</v>
      </c>
      <c r="J1095" s="84" t="b">
        <v>0</v>
      </c>
      <c r="K1095" s="84" t="b">
        <v>0</v>
      </c>
      <c r="L1095" s="84" t="b">
        <v>0</v>
      </c>
    </row>
    <row r="1096" spans="1:12" ht="15">
      <c r="A1096" s="84" t="s">
        <v>4165</v>
      </c>
      <c r="B1096" s="84" t="s">
        <v>4104</v>
      </c>
      <c r="C1096" s="84">
        <v>2</v>
      </c>
      <c r="D1096" s="123">
        <v>0.006055054524444431</v>
      </c>
      <c r="E1096" s="123">
        <v>1.9542425094393248</v>
      </c>
      <c r="F1096" s="84" t="s">
        <v>3355</v>
      </c>
      <c r="G1096" s="84" t="b">
        <v>0</v>
      </c>
      <c r="H1096" s="84" t="b">
        <v>0</v>
      </c>
      <c r="I1096" s="84" t="b">
        <v>0</v>
      </c>
      <c r="J1096" s="84" t="b">
        <v>0</v>
      </c>
      <c r="K1096" s="84" t="b">
        <v>0</v>
      </c>
      <c r="L1096" s="84" t="b">
        <v>0</v>
      </c>
    </row>
    <row r="1097" spans="1:12" ht="15">
      <c r="A1097" s="84" t="s">
        <v>4104</v>
      </c>
      <c r="B1097" s="84" t="s">
        <v>4166</v>
      </c>
      <c r="C1097" s="84">
        <v>2</v>
      </c>
      <c r="D1097" s="123">
        <v>0.006055054524444431</v>
      </c>
      <c r="E1097" s="123">
        <v>1.9542425094393248</v>
      </c>
      <c r="F1097" s="84" t="s">
        <v>3355</v>
      </c>
      <c r="G1097" s="84" t="b">
        <v>0</v>
      </c>
      <c r="H1097" s="84" t="b">
        <v>0</v>
      </c>
      <c r="I1097" s="84" t="b">
        <v>0</v>
      </c>
      <c r="J1097" s="84" t="b">
        <v>0</v>
      </c>
      <c r="K1097" s="84" t="b">
        <v>0</v>
      </c>
      <c r="L1097" s="84" t="b">
        <v>0</v>
      </c>
    </row>
    <row r="1098" spans="1:12" ht="15">
      <c r="A1098" s="84" t="s">
        <v>4127</v>
      </c>
      <c r="B1098" s="84" t="s">
        <v>738</v>
      </c>
      <c r="C1098" s="84">
        <v>2</v>
      </c>
      <c r="D1098" s="123">
        <v>0.004795514793632795</v>
      </c>
      <c r="E1098" s="123">
        <v>0.9904546820937695</v>
      </c>
      <c r="F1098" s="84" t="s">
        <v>3355</v>
      </c>
      <c r="G1098" s="84" t="b">
        <v>0</v>
      </c>
      <c r="H1098" s="84" t="b">
        <v>0</v>
      </c>
      <c r="I1098" s="84" t="b">
        <v>0</v>
      </c>
      <c r="J1098" s="84" t="b">
        <v>0</v>
      </c>
      <c r="K1098" s="84" t="b">
        <v>0</v>
      </c>
      <c r="L1098" s="84" t="b">
        <v>0</v>
      </c>
    </row>
    <row r="1099" spans="1:12" ht="15">
      <c r="A1099" s="84" t="s">
        <v>4122</v>
      </c>
      <c r="B1099" s="84" t="s">
        <v>4111</v>
      </c>
      <c r="C1099" s="84">
        <v>2</v>
      </c>
      <c r="D1099" s="123">
        <v>0.006055054524444431</v>
      </c>
      <c r="E1099" s="123">
        <v>2.1760912590556813</v>
      </c>
      <c r="F1099" s="84" t="s">
        <v>3355</v>
      </c>
      <c r="G1099" s="84" t="b">
        <v>0</v>
      </c>
      <c r="H1099" s="84" t="b">
        <v>0</v>
      </c>
      <c r="I1099" s="84" t="b">
        <v>0</v>
      </c>
      <c r="J1099" s="84" t="b">
        <v>0</v>
      </c>
      <c r="K1099" s="84" t="b">
        <v>0</v>
      </c>
      <c r="L1099" s="84" t="b">
        <v>0</v>
      </c>
    </row>
    <row r="1100" spans="1:12" ht="15">
      <c r="A1100" s="84" t="s">
        <v>4111</v>
      </c>
      <c r="B1100" s="84" t="s">
        <v>4104</v>
      </c>
      <c r="C1100" s="84">
        <v>2</v>
      </c>
      <c r="D1100" s="123">
        <v>0.006055054524444431</v>
      </c>
      <c r="E1100" s="123">
        <v>1.7781512503836436</v>
      </c>
      <c r="F1100" s="84" t="s">
        <v>3355</v>
      </c>
      <c r="G1100" s="84" t="b">
        <v>0</v>
      </c>
      <c r="H1100" s="84" t="b">
        <v>0</v>
      </c>
      <c r="I1100" s="84" t="b">
        <v>0</v>
      </c>
      <c r="J1100" s="84" t="b">
        <v>0</v>
      </c>
      <c r="K1100" s="84" t="b">
        <v>0</v>
      </c>
      <c r="L1100" s="84" t="b">
        <v>0</v>
      </c>
    </row>
    <row r="1101" spans="1:12" ht="15">
      <c r="A1101" s="84" t="s">
        <v>3558</v>
      </c>
      <c r="B1101" s="84" t="s">
        <v>3559</v>
      </c>
      <c r="C1101" s="84">
        <v>7</v>
      </c>
      <c r="D1101" s="123">
        <v>0.009365377642879414</v>
      </c>
      <c r="E1101" s="123">
        <v>1.4791844152834357</v>
      </c>
      <c r="F1101" s="84" t="s">
        <v>3356</v>
      </c>
      <c r="G1101" s="84" t="b">
        <v>0</v>
      </c>
      <c r="H1101" s="84" t="b">
        <v>0</v>
      </c>
      <c r="I1101" s="84" t="b">
        <v>0</v>
      </c>
      <c r="J1101" s="84" t="b">
        <v>0</v>
      </c>
      <c r="K1101" s="84" t="b">
        <v>0</v>
      </c>
      <c r="L1101" s="84" t="b">
        <v>0</v>
      </c>
    </row>
    <row r="1102" spans="1:12" ht="15">
      <c r="A1102" s="84" t="s">
        <v>3559</v>
      </c>
      <c r="B1102" s="84" t="s">
        <v>3555</v>
      </c>
      <c r="C1102" s="84">
        <v>7</v>
      </c>
      <c r="D1102" s="123">
        <v>0.009365377642879414</v>
      </c>
      <c r="E1102" s="123">
        <v>1.1781544196194547</v>
      </c>
      <c r="F1102" s="84" t="s">
        <v>3356</v>
      </c>
      <c r="G1102" s="84" t="b">
        <v>0</v>
      </c>
      <c r="H1102" s="84" t="b">
        <v>0</v>
      </c>
      <c r="I1102" s="84" t="b">
        <v>0</v>
      </c>
      <c r="J1102" s="84" t="b">
        <v>0</v>
      </c>
      <c r="K1102" s="84" t="b">
        <v>0</v>
      </c>
      <c r="L1102" s="84" t="b">
        <v>0</v>
      </c>
    </row>
    <row r="1103" spans="1:12" ht="15">
      <c r="A1103" s="84" t="s">
        <v>3555</v>
      </c>
      <c r="B1103" s="84" t="s">
        <v>3560</v>
      </c>
      <c r="C1103" s="84">
        <v>7</v>
      </c>
      <c r="D1103" s="123">
        <v>0.009365377642879414</v>
      </c>
      <c r="E1103" s="123">
        <v>1.1781544196194547</v>
      </c>
      <c r="F1103" s="84" t="s">
        <v>3356</v>
      </c>
      <c r="G1103" s="84" t="b">
        <v>0</v>
      </c>
      <c r="H1103" s="84" t="b">
        <v>0</v>
      </c>
      <c r="I1103" s="84" t="b">
        <v>0</v>
      </c>
      <c r="J1103" s="84" t="b">
        <v>0</v>
      </c>
      <c r="K1103" s="84" t="b">
        <v>0</v>
      </c>
      <c r="L1103" s="84" t="b">
        <v>0</v>
      </c>
    </row>
    <row r="1104" spans="1:12" ht="15">
      <c r="A1104" s="84" t="s">
        <v>3560</v>
      </c>
      <c r="B1104" s="84" t="s">
        <v>3561</v>
      </c>
      <c r="C1104" s="84">
        <v>7</v>
      </c>
      <c r="D1104" s="123">
        <v>0.009365377642879414</v>
      </c>
      <c r="E1104" s="123">
        <v>1.4791844152834357</v>
      </c>
      <c r="F1104" s="84" t="s">
        <v>3356</v>
      </c>
      <c r="G1104" s="84" t="b">
        <v>0</v>
      </c>
      <c r="H1104" s="84" t="b">
        <v>0</v>
      </c>
      <c r="I1104" s="84" t="b">
        <v>0</v>
      </c>
      <c r="J1104" s="84" t="b">
        <v>0</v>
      </c>
      <c r="K1104" s="84" t="b">
        <v>0</v>
      </c>
      <c r="L1104" s="84" t="b">
        <v>0</v>
      </c>
    </row>
    <row r="1105" spans="1:12" ht="15">
      <c r="A1105" s="84" t="s">
        <v>3561</v>
      </c>
      <c r="B1105" s="84" t="s">
        <v>3562</v>
      </c>
      <c r="C1105" s="84">
        <v>7</v>
      </c>
      <c r="D1105" s="123">
        <v>0.009365377642879414</v>
      </c>
      <c r="E1105" s="123">
        <v>1.4791844152834357</v>
      </c>
      <c r="F1105" s="84" t="s">
        <v>3356</v>
      </c>
      <c r="G1105" s="84" t="b">
        <v>0</v>
      </c>
      <c r="H1105" s="84" t="b">
        <v>0</v>
      </c>
      <c r="I1105" s="84" t="b">
        <v>0</v>
      </c>
      <c r="J1105" s="84" t="b">
        <v>0</v>
      </c>
      <c r="K1105" s="84" t="b">
        <v>0</v>
      </c>
      <c r="L1105" s="84" t="b">
        <v>0</v>
      </c>
    </row>
    <row r="1106" spans="1:12" ht="15">
      <c r="A1106" s="84" t="s">
        <v>3562</v>
      </c>
      <c r="B1106" s="84" t="s">
        <v>3563</v>
      </c>
      <c r="C1106" s="84">
        <v>7</v>
      </c>
      <c r="D1106" s="123">
        <v>0.009365377642879414</v>
      </c>
      <c r="E1106" s="123">
        <v>1.4791844152834357</v>
      </c>
      <c r="F1106" s="84" t="s">
        <v>3356</v>
      </c>
      <c r="G1106" s="84" t="b">
        <v>0</v>
      </c>
      <c r="H1106" s="84" t="b">
        <v>0</v>
      </c>
      <c r="I1106" s="84" t="b">
        <v>0</v>
      </c>
      <c r="J1106" s="84" t="b">
        <v>0</v>
      </c>
      <c r="K1106" s="84" t="b">
        <v>0</v>
      </c>
      <c r="L1106" s="84" t="b">
        <v>0</v>
      </c>
    </row>
    <row r="1107" spans="1:12" ht="15">
      <c r="A1107" s="84" t="s">
        <v>3563</v>
      </c>
      <c r="B1107" s="84" t="s">
        <v>4155</v>
      </c>
      <c r="C1107" s="84">
        <v>7</v>
      </c>
      <c r="D1107" s="123">
        <v>0.009365377642879414</v>
      </c>
      <c r="E1107" s="123">
        <v>1.4791844152834357</v>
      </c>
      <c r="F1107" s="84" t="s">
        <v>3356</v>
      </c>
      <c r="G1107" s="84" t="b">
        <v>0</v>
      </c>
      <c r="H1107" s="84" t="b">
        <v>0</v>
      </c>
      <c r="I1107" s="84" t="b">
        <v>0</v>
      </c>
      <c r="J1107" s="84" t="b">
        <v>0</v>
      </c>
      <c r="K1107" s="84" t="b">
        <v>0</v>
      </c>
      <c r="L1107" s="84" t="b">
        <v>0</v>
      </c>
    </row>
    <row r="1108" spans="1:12" ht="15">
      <c r="A1108" s="84" t="s">
        <v>4155</v>
      </c>
      <c r="B1108" s="84" t="s">
        <v>3556</v>
      </c>
      <c r="C1108" s="84">
        <v>7</v>
      </c>
      <c r="D1108" s="123">
        <v>0.009365377642879414</v>
      </c>
      <c r="E1108" s="123">
        <v>1.1781544196194547</v>
      </c>
      <c r="F1108" s="84" t="s">
        <v>3356</v>
      </c>
      <c r="G1108" s="84" t="b">
        <v>0</v>
      </c>
      <c r="H1108" s="84" t="b">
        <v>0</v>
      </c>
      <c r="I1108" s="84" t="b">
        <v>0</v>
      </c>
      <c r="J1108" s="84" t="b">
        <v>0</v>
      </c>
      <c r="K1108" s="84" t="b">
        <v>0</v>
      </c>
      <c r="L1108" s="84" t="b">
        <v>0</v>
      </c>
    </row>
    <row r="1109" spans="1:12" ht="15">
      <c r="A1109" s="84" t="s">
        <v>3556</v>
      </c>
      <c r="B1109" s="84" t="s">
        <v>738</v>
      </c>
      <c r="C1109" s="84">
        <v>7</v>
      </c>
      <c r="D1109" s="123">
        <v>0.009365377642879414</v>
      </c>
      <c r="E1109" s="123">
        <v>0.9818597744754864</v>
      </c>
      <c r="F1109" s="84" t="s">
        <v>3356</v>
      </c>
      <c r="G1109" s="84" t="b">
        <v>0</v>
      </c>
      <c r="H1109" s="84" t="b">
        <v>0</v>
      </c>
      <c r="I1109" s="84" t="b">
        <v>0</v>
      </c>
      <c r="J1109" s="84" t="b">
        <v>0</v>
      </c>
      <c r="K1109" s="84" t="b">
        <v>0</v>
      </c>
      <c r="L1109" s="84" t="b">
        <v>0</v>
      </c>
    </row>
    <row r="1110" spans="1:12" ht="15">
      <c r="A1110" s="84" t="s">
        <v>738</v>
      </c>
      <c r="B1110" s="84" t="s">
        <v>3557</v>
      </c>
      <c r="C1110" s="84">
        <v>7</v>
      </c>
      <c r="D1110" s="123">
        <v>0.009365377642879414</v>
      </c>
      <c r="E1110" s="123">
        <v>1.312047998880681</v>
      </c>
      <c r="F1110" s="84" t="s">
        <v>3356</v>
      </c>
      <c r="G1110" s="84" t="b">
        <v>0</v>
      </c>
      <c r="H1110" s="84" t="b">
        <v>0</v>
      </c>
      <c r="I1110" s="84" t="b">
        <v>0</v>
      </c>
      <c r="J1110" s="84" t="b">
        <v>0</v>
      </c>
      <c r="K1110" s="84" t="b">
        <v>0</v>
      </c>
      <c r="L1110" s="84" t="b">
        <v>0</v>
      </c>
    </row>
    <row r="1111" spans="1:12" ht="15">
      <c r="A1111" s="84" t="s">
        <v>3557</v>
      </c>
      <c r="B1111" s="84" t="s">
        <v>4156</v>
      </c>
      <c r="C1111" s="84">
        <v>7</v>
      </c>
      <c r="D1111" s="123">
        <v>0.009365377642879414</v>
      </c>
      <c r="E1111" s="123">
        <v>1.421192468305749</v>
      </c>
      <c r="F1111" s="84" t="s">
        <v>3356</v>
      </c>
      <c r="G1111" s="84" t="b">
        <v>0</v>
      </c>
      <c r="H1111" s="84" t="b">
        <v>0</v>
      </c>
      <c r="I1111" s="84" t="b">
        <v>0</v>
      </c>
      <c r="J1111" s="84" t="b">
        <v>0</v>
      </c>
      <c r="K1111" s="84" t="b">
        <v>0</v>
      </c>
      <c r="L1111" s="84" t="b">
        <v>0</v>
      </c>
    </row>
    <row r="1112" spans="1:12" ht="15">
      <c r="A1112" s="84" t="s">
        <v>4156</v>
      </c>
      <c r="B1112" s="84" t="s">
        <v>3555</v>
      </c>
      <c r="C1112" s="84">
        <v>7</v>
      </c>
      <c r="D1112" s="123">
        <v>0.009365377642879414</v>
      </c>
      <c r="E1112" s="123">
        <v>1.1781544196194547</v>
      </c>
      <c r="F1112" s="84" t="s">
        <v>3356</v>
      </c>
      <c r="G1112" s="84" t="b">
        <v>0</v>
      </c>
      <c r="H1112" s="84" t="b">
        <v>0</v>
      </c>
      <c r="I1112" s="84" t="b">
        <v>0</v>
      </c>
      <c r="J1112" s="84" t="b">
        <v>0</v>
      </c>
      <c r="K1112" s="84" t="b">
        <v>0</v>
      </c>
      <c r="L1112" s="84" t="b">
        <v>0</v>
      </c>
    </row>
    <row r="1113" spans="1:12" ht="15">
      <c r="A1113" s="84" t="s">
        <v>3555</v>
      </c>
      <c r="B1113" s="84" t="s">
        <v>3556</v>
      </c>
      <c r="C1113" s="84">
        <v>7</v>
      </c>
      <c r="D1113" s="123">
        <v>0.009365377642879414</v>
      </c>
      <c r="E1113" s="123">
        <v>0.8771244239554734</v>
      </c>
      <c r="F1113" s="84" t="s">
        <v>3356</v>
      </c>
      <c r="G1113" s="84" t="b">
        <v>0</v>
      </c>
      <c r="H1113" s="84" t="b">
        <v>0</v>
      </c>
      <c r="I1113" s="84" t="b">
        <v>0</v>
      </c>
      <c r="J1113" s="84" t="b">
        <v>0</v>
      </c>
      <c r="K1113" s="84" t="b">
        <v>0</v>
      </c>
      <c r="L1113" s="84" t="b">
        <v>0</v>
      </c>
    </row>
    <row r="1114" spans="1:12" ht="15">
      <c r="A1114" s="84" t="s">
        <v>246</v>
      </c>
      <c r="B1114" s="84" t="s">
        <v>3558</v>
      </c>
      <c r="C1114" s="84">
        <v>6</v>
      </c>
      <c r="D1114" s="123">
        <v>0.00981271427452252</v>
      </c>
      <c r="E1114" s="123">
        <v>1.546131204914049</v>
      </c>
      <c r="F1114" s="84" t="s">
        <v>3356</v>
      </c>
      <c r="G1114" s="84" t="b">
        <v>0</v>
      </c>
      <c r="H1114" s="84" t="b">
        <v>0</v>
      </c>
      <c r="I1114" s="84" t="b">
        <v>0</v>
      </c>
      <c r="J1114" s="84" t="b">
        <v>0</v>
      </c>
      <c r="K1114" s="84" t="b">
        <v>0</v>
      </c>
      <c r="L1114" s="84" t="b">
        <v>0</v>
      </c>
    </row>
    <row r="1115" spans="1:12" ht="15">
      <c r="A1115" s="84" t="s">
        <v>3556</v>
      </c>
      <c r="B1115" s="84" t="s">
        <v>4167</v>
      </c>
      <c r="C1115" s="84">
        <v>6</v>
      </c>
      <c r="D1115" s="123">
        <v>0.00981271427452252</v>
      </c>
      <c r="E1115" s="123">
        <v>1.1781544196194547</v>
      </c>
      <c r="F1115" s="84" t="s">
        <v>3356</v>
      </c>
      <c r="G1115" s="84" t="b">
        <v>0</v>
      </c>
      <c r="H1115" s="84" t="b">
        <v>0</v>
      </c>
      <c r="I1115" s="84" t="b">
        <v>0</v>
      </c>
      <c r="J1115" s="84" t="b">
        <v>0</v>
      </c>
      <c r="K1115" s="84" t="b">
        <v>0</v>
      </c>
      <c r="L1115" s="84" t="b">
        <v>0</v>
      </c>
    </row>
    <row r="1116" spans="1:12" ht="15">
      <c r="A1116" s="84" t="s">
        <v>4174</v>
      </c>
      <c r="B1116" s="84" t="s">
        <v>4294</v>
      </c>
      <c r="C1116" s="84">
        <v>3</v>
      </c>
      <c r="D1116" s="123">
        <v>0.008920090412781008</v>
      </c>
      <c r="E1116" s="123">
        <v>1.8471612005780302</v>
      </c>
      <c r="F1116" s="84" t="s">
        <v>3356</v>
      </c>
      <c r="G1116" s="84" t="b">
        <v>0</v>
      </c>
      <c r="H1116" s="84" t="b">
        <v>0</v>
      </c>
      <c r="I1116" s="84" t="b">
        <v>0</v>
      </c>
      <c r="J1116" s="84" t="b">
        <v>0</v>
      </c>
      <c r="K1116" s="84" t="b">
        <v>0</v>
      </c>
      <c r="L1116" s="84" t="b">
        <v>0</v>
      </c>
    </row>
    <row r="1117" spans="1:12" ht="15">
      <c r="A1117" s="84" t="s">
        <v>4294</v>
      </c>
      <c r="B1117" s="84" t="s">
        <v>4295</v>
      </c>
      <c r="C1117" s="84">
        <v>3</v>
      </c>
      <c r="D1117" s="123">
        <v>0.008920090412781008</v>
      </c>
      <c r="E1117" s="123">
        <v>1.8471612005780302</v>
      </c>
      <c r="F1117" s="84" t="s">
        <v>3356</v>
      </c>
      <c r="G1117" s="84" t="b">
        <v>0</v>
      </c>
      <c r="H1117" s="84" t="b">
        <v>0</v>
      </c>
      <c r="I1117" s="84" t="b">
        <v>0</v>
      </c>
      <c r="J1117" s="84" t="b">
        <v>0</v>
      </c>
      <c r="K1117" s="84" t="b">
        <v>0</v>
      </c>
      <c r="L1117" s="84" t="b">
        <v>0</v>
      </c>
    </row>
    <row r="1118" spans="1:12" ht="15">
      <c r="A1118" s="84" t="s">
        <v>4295</v>
      </c>
      <c r="B1118" s="84" t="s">
        <v>4296</v>
      </c>
      <c r="C1118" s="84">
        <v>3</v>
      </c>
      <c r="D1118" s="123">
        <v>0.008920090412781008</v>
      </c>
      <c r="E1118" s="123">
        <v>1.8471612005780302</v>
      </c>
      <c r="F1118" s="84" t="s">
        <v>3356</v>
      </c>
      <c r="G1118" s="84" t="b">
        <v>0</v>
      </c>
      <c r="H1118" s="84" t="b">
        <v>0</v>
      </c>
      <c r="I1118" s="84" t="b">
        <v>0</v>
      </c>
      <c r="J1118" s="84" t="b">
        <v>0</v>
      </c>
      <c r="K1118" s="84" t="b">
        <v>0</v>
      </c>
      <c r="L1118" s="84" t="b">
        <v>0</v>
      </c>
    </row>
    <row r="1119" spans="1:12" ht="15">
      <c r="A1119" s="84" t="s">
        <v>4296</v>
      </c>
      <c r="B1119" s="84" t="s">
        <v>4297</v>
      </c>
      <c r="C1119" s="84">
        <v>3</v>
      </c>
      <c r="D1119" s="123">
        <v>0.008920090412781008</v>
      </c>
      <c r="E1119" s="123">
        <v>1.8471612005780302</v>
      </c>
      <c r="F1119" s="84" t="s">
        <v>3356</v>
      </c>
      <c r="G1119" s="84" t="b">
        <v>0</v>
      </c>
      <c r="H1119" s="84" t="b">
        <v>0</v>
      </c>
      <c r="I1119" s="84" t="b">
        <v>0</v>
      </c>
      <c r="J1119" s="84" t="b">
        <v>0</v>
      </c>
      <c r="K1119" s="84" t="b">
        <v>0</v>
      </c>
      <c r="L1119" s="84" t="b">
        <v>0</v>
      </c>
    </row>
    <row r="1120" spans="1:12" ht="15">
      <c r="A1120" s="84" t="s">
        <v>4297</v>
      </c>
      <c r="B1120" s="84" t="s">
        <v>4298</v>
      </c>
      <c r="C1120" s="84">
        <v>3</v>
      </c>
      <c r="D1120" s="123">
        <v>0.008920090412781008</v>
      </c>
      <c r="E1120" s="123">
        <v>1.8471612005780302</v>
      </c>
      <c r="F1120" s="84" t="s">
        <v>3356</v>
      </c>
      <c r="G1120" s="84" t="b">
        <v>0</v>
      </c>
      <c r="H1120" s="84" t="b">
        <v>0</v>
      </c>
      <c r="I1120" s="84" t="b">
        <v>0</v>
      </c>
      <c r="J1120" s="84" t="b">
        <v>0</v>
      </c>
      <c r="K1120" s="84" t="b">
        <v>0</v>
      </c>
      <c r="L1120" s="84" t="b">
        <v>0</v>
      </c>
    </row>
    <row r="1121" spans="1:12" ht="15">
      <c r="A1121" s="84" t="s">
        <v>4298</v>
      </c>
      <c r="B1121" s="84" t="s">
        <v>4299</v>
      </c>
      <c r="C1121" s="84">
        <v>3</v>
      </c>
      <c r="D1121" s="123">
        <v>0.008920090412781008</v>
      </c>
      <c r="E1121" s="123">
        <v>1.8471612005780302</v>
      </c>
      <c r="F1121" s="84" t="s">
        <v>3356</v>
      </c>
      <c r="G1121" s="84" t="b">
        <v>0</v>
      </c>
      <c r="H1121" s="84" t="b">
        <v>0</v>
      </c>
      <c r="I1121" s="84" t="b">
        <v>0</v>
      </c>
      <c r="J1121" s="84" t="b">
        <v>0</v>
      </c>
      <c r="K1121" s="84" t="b">
        <v>0</v>
      </c>
      <c r="L1121" s="84" t="b">
        <v>0</v>
      </c>
    </row>
    <row r="1122" spans="1:12" ht="15">
      <c r="A1122" s="84" t="s">
        <v>4299</v>
      </c>
      <c r="B1122" s="84" t="s">
        <v>383</v>
      </c>
      <c r="C1122" s="84">
        <v>3</v>
      </c>
      <c r="D1122" s="123">
        <v>0.008920090412781008</v>
      </c>
      <c r="E1122" s="123">
        <v>1.72222246396973</v>
      </c>
      <c r="F1122" s="84" t="s">
        <v>3356</v>
      </c>
      <c r="G1122" s="84" t="b">
        <v>0</v>
      </c>
      <c r="H1122" s="84" t="b">
        <v>0</v>
      </c>
      <c r="I1122" s="84" t="b">
        <v>0</v>
      </c>
      <c r="J1122" s="84" t="b">
        <v>0</v>
      </c>
      <c r="K1122" s="84" t="b">
        <v>0</v>
      </c>
      <c r="L1122" s="84" t="b">
        <v>0</v>
      </c>
    </row>
    <row r="1123" spans="1:12" ht="15">
      <c r="A1123" s="84" t="s">
        <v>383</v>
      </c>
      <c r="B1123" s="84" t="s">
        <v>481</v>
      </c>
      <c r="C1123" s="84">
        <v>3</v>
      </c>
      <c r="D1123" s="123">
        <v>0.008920090412781008</v>
      </c>
      <c r="E1123" s="123">
        <v>1.72222246396973</v>
      </c>
      <c r="F1123" s="84" t="s">
        <v>3356</v>
      </c>
      <c r="G1123" s="84" t="b">
        <v>0</v>
      </c>
      <c r="H1123" s="84" t="b">
        <v>0</v>
      </c>
      <c r="I1123" s="84" t="b">
        <v>0</v>
      </c>
      <c r="J1123" s="84" t="b">
        <v>0</v>
      </c>
      <c r="K1123" s="84" t="b">
        <v>0</v>
      </c>
      <c r="L1123" s="84" t="b">
        <v>0</v>
      </c>
    </row>
    <row r="1124" spans="1:12" ht="15">
      <c r="A1124" s="84" t="s">
        <v>481</v>
      </c>
      <c r="B1124" s="84" t="s">
        <v>4300</v>
      </c>
      <c r="C1124" s="84">
        <v>3</v>
      </c>
      <c r="D1124" s="123">
        <v>0.008920090412781008</v>
      </c>
      <c r="E1124" s="123">
        <v>1.8471612005780302</v>
      </c>
      <c r="F1124" s="84" t="s">
        <v>3356</v>
      </c>
      <c r="G1124" s="84" t="b">
        <v>0</v>
      </c>
      <c r="H1124" s="84" t="b">
        <v>0</v>
      </c>
      <c r="I1124" s="84" t="b">
        <v>0</v>
      </c>
      <c r="J1124" s="84" t="b">
        <v>0</v>
      </c>
      <c r="K1124" s="84" t="b">
        <v>0</v>
      </c>
      <c r="L1124" s="84" t="b">
        <v>0</v>
      </c>
    </row>
    <row r="1125" spans="1:12" ht="15">
      <c r="A1125" s="84" t="s">
        <v>4300</v>
      </c>
      <c r="B1125" s="84" t="s">
        <v>4219</v>
      </c>
      <c r="C1125" s="84">
        <v>3</v>
      </c>
      <c r="D1125" s="123">
        <v>0.008920090412781008</v>
      </c>
      <c r="E1125" s="123">
        <v>1.8471612005780302</v>
      </c>
      <c r="F1125" s="84" t="s">
        <v>3356</v>
      </c>
      <c r="G1125" s="84" t="b">
        <v>0</v>
      </c>
      <c r="H1125" s="84" t="b">
        <v>0</v>
      </c>
      <c r="I1125" s="84" t="b">
        <v>0</v>
      </c>
      <c r="J1125" s="84" t="b">
        <v>0</v>
      </c>
      <c r="K1125" s="84" t="b">
        <v>0</v>
      </c>
      <c r="L1125" s="84" t="b">
        <v>0</v>
      </c>
    </row>
    <row r="1126" spans="1:12" ht="15">
      <c r="A1126" s="84" t="s">
        <v>4109</v>
      </c>
      <c r="B1126" s="84" t="s">
        <v>4158</v>
      </c>
      <c r="C1126" s="84">
        <v>2</v>
      </c>
      <c r="D1126" s="123">
        <v>0.007511982577904505</v>
      </c>
      <c r="E1126" s="123">
        <v>1.72222246396973</v>
      </c>
      <c r="F1126" s="84" t="s">
        <v>3356</v>
      </c>
      <c r="G1126" s="84" t="b">
        <v>1</v>
      </c>
      <c r="H1126" s="84" t="b">
        <v>0</v>
      </c>
      <c r="I1126" s="84" t="b">
        <v>0</v>
      </c>
      <c r="J1126" s="84" t="b">
        <v>1</v>
      </c>
      <c r="K1126" s="84" t="b">
        <v>0</v>
      </c>
      <c r="L1126" s="84" t="b">
        <v>0</v>
      </c>
    </row>
    <row r="1127" spans="1:12" ht="15">
      <c r="A1127" s="84" t="s">
        <v>4158</v>
      </c>
      <c r="B1127" s="84" t="s">
        <v>4368</v>
      </c>
      <c r="C1127" s="84">
        <v>2</v>
      </c>
      <c r="D1127" s="123">
        <v>0.007511982577904505</v>
      </c>
      <c r="E1127" s="123">
        <v>1.72222246396973</v>
      </c>
      <c r="F1127" s="84" t="s">
        <v>3356</v>
      </c>
      <c r="G1127" s="84" t="b">
        <v>1</v>
      </c>
      <c r="H1127" s="84" t="b">
        <v>0</v>
      </c>
      <c r="I1127" s="84" t="b">
        <v>0</v>
      </c>
      <c r="J1127" s="84" t="b">
        <v>0</v>
      </c>
      <c r="K1127" s="84" t="b">
        <v>0</v>
      </c>
      <c r="L1127" s="84" t="b">
        <v>0</v>
      </c>
    </row>
    <row r="1128" spans="1:12" ht="15">
      <c r="A1128" s="84" t="s">
        <v>4368</v>
      </c>
      <c r="B1128" s="84" t="s">
        <v>804</v>
      </c>
      <c r="C1128" s="84">
        <v>2</v>
      </c>
      <c r="D1128" s="123">
        <v>0.007511982577904505</v>
      </c>
      <c r="E1128" s="123">
        <v>2.0232524596337114</v>
      </c>
      <c r="F1128" s="84" t="s">
        <v>3356</v>
      </c>
      <c r="G1128" s="84" t="b">
        <v>0</v>
      </c>
      <c r="H1128" s="84" t="b">
        <v>0</v>
      </c>
      <c r="I1128" s="84" t="b">
        <v>0</v>
      </c>
      <c r="J1128" s="84" t="b">
        <v>0</v>
      </c>
      <c r="K1128" s="84" t="b">
        <v>0</v>
      </c>
      <c r="L1128" s="84" t="b">
        <v>0</v>
      </c>
    </row>
    <row r="1129" spans="1:12" ht="15">
      <c r="A1129" s="84" t="s">
        <v>804</v>
      </c>
      <c r="B1129" s="84" t="s">
        <v>4281</v>
      </c>
      <c r="C1129" s="84">
        <v>2</v>
      </c>
      <c r="D1129" s="123">
        <v>0.007511982577904505</v>
      </c>
      <c r="E1129" s="123">
        <v>2.0232524596337114</v>
      </c>
      <c r="F1129" s="84" t="s">
        <v>3356</v>
      </c>
      <c r="G1129" s="84" t="b">
        <v>0</v>
      </c>
      <c r="H1129" s="84" t="b">
        <v>0</v>
      </c>
      <c r="I1129" s="84" t="b">
        <v>0</v>
      </c>
      <c r="J1129" s="84" t="b">
        <v>0</v>
      </c>
      <c r="K1129" s="84" t="b">
        <v>0</v>
      </c>
      <c r="L1129" s="84" t="b">
        <v>0</v>
      </c>
    </row>
    <row r="1130" spans="1:12" ht="15">
      <c r="A1130" s="84" t="s">
        <v>4281</v>
      </c>
      <c r="B1130" s="84" t="s">
        <v>4282</v>
      </c>
      <c r="C1130" s="84">
        <v>2</v>
      </c>
      <c r="D1130" s="123">
        <v>0.007511982577904505</v>
      </c>
      <c r="E1130" s="123">
        <v>2.0232524596337114</v>
      </c>
      <c r="F1130" s="84" t="s">
        <v>3356</v>
      </c>
      <c r="G1130" s="84" t="b">
        <v>0</v>
      </c>
      <c r="H1130" s="84" t="b">
        <v>0</v>
      </c>
      <c r="I1130" s="84" t="b">
        <v>0</v>
      </c>
      <c r="J1130" s="84" t="b">
        <v>1</v>
      </c>
      <c r="K1130" s="84" t="b">
        <v>0</v>
      </c>
      <c r="L1130" s="84" t="b">
        <v>0</v>
      </c>
    </row>
    <row r="1131" spans="1:12" ht="15">
      <c r="A1131" s="84" t="s">
        <v>4282</v>
      </c>
      <c r="B1131" s="84" t="s">
        <v>3569</v>
      </c>
      <c r="C1131" s="84">
        <v>2</v>
      </c>
      <c r="D1131" s="123">
        <v>0.007511982577904505</v>
      </c>
      <c r="E1131" s="123">
        <v>2.0232524596337114</v>
      </c>
      <c r="F1131" s="84" t="s">
        <v>3356</v>
      </c>
      <c r="G1131" s="84" t="b">
        <v>1</v>
      </c>
      <c r="H1131" s="84" t="b">
        <v>0</v>
      </c>
      <c r="I1131" s="84" t="b">
        <v>0</v>
      </c>
      <c r="J1131" s="84" t="b">
        <v>0</v>
      </c>
      <c r="K1131" s="84" t="b">
        <v>0</v>
      </c>
      <c r="L1131" s="84" t="b">
        <v>0</v>
      </c>
    </row>
    <row r="1132" spans="1:12" ht="15">
      <c r="A1132" s="84" t="s">
        <v>3569</v>
      </c>
      <c r="B1132" s="84" t="s">
        <v>4369</v>
      </c>
      <c r="C1132" s="84">
        <v>2</v>
      </c>
      <c r="D1132" s="123">
        <v>0.007511982577904505</v>
      </c>
      <c r="E1132" s="123">
        <v>2.0232524596337114</v>
      </c>
      <c r="F1132" s="84" t="s">
        <v>3356</v>
      </c>
      <c r="G1132" s="84" t="b">
        <v>0</v>
      </c>
      <c r="H1132" s="84" t="b">
        <v>0</v>
      </c>
      <c r="I1132" s="84" t="b">
        <v>0</v>
      </c>
      <c r="J1132" s="84" t="b">
        <v>0</v>
      </c>
      <c r="K1132" s="84" t="b">
        <v>0</v>
      </c>
      <c r="L1132" s="84" t="b">
        <v>0</v>
      </c>
    </row>
    <row r="1133" spans="1:12" ht="15">
      <c r="A1133" s="84" t="s">
        <v>4369</v>
      </c>
      <c r="B1133" s="84" t="s">
        <v>479</v>
      </c>
      <c r="C1133" s="84">
        <v>2</v>
      </c>
      <c r="D1133" s="123">
        <v>0.007511982577904505</v>
      </c>
      <c r="E1133" s="123">
        <v>1.72222246396973</v>
      </c>
      <c r="F1133" s="84" t="s">
        <v>3356</v>
      </c>
      <c r="G1133" s="84" t="b">
        <v>0</v>
      </c>
      <c r="H1133" s="84" t="b">
        <v>0</v>
      </c>
      <c r="I1133" s="84" t="b">
        <v>0</v>
      </c>
      <c r="J1133" s="84" t="b">
        <v>0</v>
      </c>
      <c r="K1133" s="84" t="b">
        <v>0</v>
      </c>
      <c r="L1133" s="84" t="b">
        <v>0</v>
      </c>
    </row>
    <row r="1134" spans="1:12" ht="15">
      <c r="A1134" s="84" t="s">
        <v>479</v>
      </c>
      <c r="B1134" s="84" t="s">
        <v>484</v>
      </c>
      <c r="C1134" s="84">
        <v>2</v>
      </c>
      <c r="D1134" s="123">
        <v>0.007511982577904505</v>
      </c>
      <c r="E1134" s="123">
        <v>1.72222246396973</v>
      </c>
      <c r="F1134" s="84" t="s">
        <v>3356</v>
      </c>
      <c r="G1134" s="84" t="b">
        <v>0</v>
      </c>
      <c r="H1134" s="84" t="b">
        <v>0</v>
      </c>
      <c r="I1134" s="84" t="b">
        <v>0</v>
      </c>
      <c r="J1134" s="84" t="b">
        <v>0</v>
      </c>
      <c r="K1134" s="84" t="b">
        <v>0</v>
      </c>
      <c r="L1134" s="84" t="b">
        <v>0</v>
      </c>
    </row>
    <row r="1135" spans="1:12" ht="15">
      <c r="A1135" s="84" t="s">
        <v>394</v>
      </c>
      <c r="B1135" s="84" t="s">
        <v>4174</v>
      </c>
      <c r="C1135" s="84">
        <v>2</v>
      </c>
      <c r="D1135" s="123">
        <v>0.007511982577904505</v>
      </c>
      <c r="E1135" s="123">
        <v>2.0232524596337114</v>
      </c>
      <c r="F1135" s="84" t="s">
        <v>3356</v>
      </c>
      <c r="G1135" s="84" t="b">
        <v>0</v>
      </c>
      <c r="H1135" s="84" t="b">
        <v>0</v>
      </c>
      <c r="I1135" s="84" t="b">
        <v>0</v>
      </c>
      <c r="J1135" s="84" t="b">
        <v>0</v>
      </c>
      <c r="K1135" s="84" t="b">
        <v>0</v>
      </c>
      <c r="L1135" s="84" t="b">
        <v>0</v>
      </c>
    </row>
    <row r="1136" spans="1:12" ht="15">
      <c r="A1136" s="84" t="s">
        <v>4309</v>
      </c>
      <c r="B1136" s="84" t="s">
        <v>4424</v>
      </c>
      <c r="C1136" s="84">
        <v>2</v>
      </c>
      <c r="D1136" s="123">
        <v>0.007511982577904505</v>
      </c>
      <c r="E1136" s="123">
        <v>2.0232524596337114</v>
      </c>
      <c r="F1136" s="84" t="s">
        <v>3356</v>
      </c>
      <c r="G1136" s="84" t="b">
        <v>1</v>
      </c>
      <c r="H1136" s="84" t="b">
        <v>0</v>
      </c>
      <c r="I1136" s="84" t="b">
        <v>0</v>
      </c>
      <c r="J1136" s="84" t="b">
        <v>0</v>
      </c>
      <c r="K1136" s="84" t="b">
        <v>0</v>
      </c>
      <c r="L1136" s="84" t="b">
        <v>0</v>
      </c>
    </row>
    <row r="1137" spans="1:12" ht="15">
      <c r="A1137" s="84" t="s">
        <v>4424</v>
      </c>
      <c r="B1137" s="84" t="s">
        <v>738</v>
      </c>
      <c r="C1137" s="84">
        <v>2</v>
      </c>
      <c r="D1137" s="123">
        <v>0.007511982577904505</v>
      </c>
      <c r="E1137" s="123">
        <v>1.2828897701394677</v>
      </c>
      <c r="F1137" s="84" t="s">
        <v>3356</v>
      </c>
      <c r="G1137" s="84" t="b">
        <v>0</v>
      </c>
      <c r="H1137" s="84" t="b">
        <v>0</v>
      </c>
      <c r="I1137" s="84" t="b">
        <v>0</v>
      </c>
      <c r="J1137" s="84" t="b">
        <v>0</v>
      </c>
      <c r="K1137" s="84" t="b">
        <v>0</v>
      </c>
      <c r="L1137" s="84" t="b">
        <v>0</v>
      </c>
    </row>
    <row r="1138" spans="1:12" ht="15">
      <c r="A1138" s="84" t="s">
        <v>738</v>
      </c>
      <c r="B1138" s="84" t="s">
        <v>4425</v>
      </c>
      <c r="C1138" s="84">
        <v>2</v>
      </c>
      <c r="D1138" s="123">
        <v>0.007511982577904505</v>
      </c>
      <c r="E1138" s="123">
        <v>1.3700399458583679</v>
      </c>
      <c r="F1138" s="84" t="s">
        <v>3356</v>
      </c>
      <c r="G1138" s="84" t="b">
        <v>0</v>
      </c>
      <c r="H1138" s="84" t="b">
        <v>0</v>
      </c>
      <c r="I1138" s="84" t="b">
        <v>0</v>
      </c>
      <c r="J1138" s="84" t="b">
        <v>0</v>
      </c>
      <c r="K1138" s="84" t="b">
        <v>0</v>
      </c>
      <c r="L1138" s="84" t="b">
        <v>0</v>
      </c>
    </row>
    <row r="1139" spans="1:12" ht="15">
      <c r="A1139" s="84" t="s">
        <v>4425</v>
      </c>
      <c r="B1139" s="84" t="s">
        <v>4128</v>
      </c>
      <c r="C1139" s="84">
        <v>2</v>
      </c>
      <c r="D1139" s="123">
        <v>0.007511982577904505</v>
      </c>
      <c r="E1139" s="123">
        <v>1.72222246396973</v>
      </c>
      <c r="F1139" s="84" t="s">
        <v>3356</v>
      </c>
      <c r="G1139" s="84" t="b">
        <v>0</v>
      </c>
      <c r="H1139" s="84" t="b">
        <v>0</v>
      </c>
      <c r="I1139" s="84" t="b">
        <v>0</v>
      </c>
      <c r="J1139" s="84" t="b">
        <v>0</v>
      </c>
      <c r="K1139" s="84" t="b">
        <v>0</v>
      </c>
      <c r="L1139" s="84" t="b">
        <v>0</v>
      </c>
    </row>
    <row r="1140" spans="1:12" ht="15">
      <c r="A1140" s="84" t="s">
        <v>4128</v>
      </c>
      <c r="B1140" s="84" t="s">
        <v>4158</v>
      </c>
      <c r="C1140" s="84">
        <v>2</v>
      </c>
      <c r="D1140" s="123">
        <v>0.007511982577904505</v>
      </c>
      <c r="E1140" s="123">
        <v>1.421192468305749</v>
      </c>
      <c r="F1140" s="84" t="s">
        <v>3356</v>
      </c>
      <c r="G1140" s="84" t="b">
        <v>0</v>
      </c>
      <c r="H1140" s="84" t="b">
        <v>0</v>
      </c>
      <c r="I1140" s="84" t="b">
        <v>0</v>
      </c>
      <c r="J1140" s="84" t="b">
        <v>1</v>
      </c>
      <c r="K1140" s="84" t="b">
        <v>0</v>
      </c>
      <c r="L1140" s="84" t="b">
        <v>0</v>
      </c>
    </row>
    <row r="1141" spans="1:12" ht="15">
      <c r="A1141" s="84" t="s">
        <v>4158</v>
      </c>
      <c r="B1141" s="84" t="s">
        <v>4310</v>
      </c>
      <c r="C1141" s="84">
        <v>2</v>
      </c>
      <c r="D1141" s="123">
        <v>0.007511982577904505</v>
      </c>
      <c r="E1141" s="123">
        <v>1.72222246396973</v>
      </c>
      <c r="F1141" s="84" t="s">
        <v>3356</v>
      </c>
      <c r="G1141" s="84" t="b">
        <v>1</v>
      </c>
      <c r="H1141" s="84" t="b">
        <v>0</v>
      </c>
      <c r="I1141" s="84" t="b">
        <v>0</v>
      </c>
      <c r="J1141" s="84" t="b">
        <v>0</v>
      </c>
      <c r="K1141" s="84" t="b">
        <v>0</v>
      </c>
      <c r="L1141" s="84" t="b">
        <v>0</v>
      </c>
    </row>
    <row r="1142" spans="1:12" ht="15">
      <c r="A1142" s="84" t="s">
        <v>4310</v>
      </c>
      <c r="B1142" s="84" t="s">
        <v>3540</v>
      </c>
      <c r="C1142" s="84">
        <v>2</v>
      </c>
      <c r="D1142" s="123">
        <v>0.007511982577904505</v>
      </c>
      <c r="E1142" s="123">
        <v>2.0232524596337114</v>
      </c>
      <c r="F1142" s="84" t="s">
        <v>3356</v>
      </c>
      <c r="G1142" s="84" t="b">
        <v>0</v>
      </c>
      <c r="H1142" s="84" t="b">
        <v>0</v>
      </c>
      <c r="I1142" s="84" t="b">
        <v>0</v>
      </c>
      <c r="J1142" s="84" t="b">
        <v>0</v>
      </c>
      <c r="K1142" s="84" t="b">
        <v>0</v>
      </c>
      <c r="L1142" s="84" t="b">
        <v>0</v>
      </c>
    </row>
    <row r="1143" spans="1:12" ht="15">
      <c r="A1143" s="84" t="s">
        <v>3540</v>
      </c>
      <c r="B1143" s="84" t="s">
        <v>4426</v>
      </c>
      <c r="C1143" s="84">
        <v>2</v>
      </c>
      <c r="D1143" s="123">
        <v>0.007511982577904505</v>
      </c>
      <c r="E1143" s="123">
        <v>2.0232524596337114</v>
      </c>
      <c r="F1143" s="84" t="s">
        <v>3356</v>
      </c>
      <c r="G1143" s="84" t="b">
        <v>0</v>
      </c>
      <c r="H1143" s="84" t="b">
        <v>0</v>
      </c>
      <c r="I1143" s="84" t="b">
        <v>0</v>
      </c>
      <c r="J1143" s="84" t="b">
        <v>1</v>
      </c>
      <c r="K1143" s="84" t="b">
        <v>0</v>
      </c>
      <c r="L1143" s="84" t="b">
        <v>0</v>
      </c>
    </row>
    <row r="1144" spans="1:12" ht="15">
      <c r="A1144" s="84" t="s">
        <v>4426</v>
      </c>
      <c r="B1144" s="84" t="s">
        <v>478</v>
      </c>
      <c r="C1144" s="84">
        <v>2</v>
      </c>
      <c r="D1144" s="123">
        <v>0.007511982577904505</v>
      </c>
      <c r="E1144" s="123">
        <v>2.0232524596337114</v>
      </c>
      <c r="F1144" s="84" t="s">
        <v>3356</v>
      </c>
      <c r="G1144" s="84" t="b">
        <v>1</v>
      </c>
      <c r="H1144" s="84" t="b">
        <v>0</v>
      </c>
      <c r="I1144" s="84" t="b">
        <v>0</v>
      </c>
      <c r="J1144" s="84" t="b">
        <v>0</v>
      </c>
      <c r="K1144" s="84" t="b">
        <v>0</v>
      </c>
      <c r="L1144" s="84" t="b">
        <v>0</v>
      </c>
    </row>
    <row r="1145" spans="1:12" ht="15">
      <c r="A1145" s="84" t="s">
        <v>478</v>
      </c>
      <c r="B1145" s="84" t="s">
        <v>214</v>
      </c>
      <c r="C1145" s="84">
        <v>2</v>
      </c>
      <c r="D1145" s="123">
        <v>0.007511982577904505</v>
      </c>
      <c r="E1145" s="123">
        <v>2.0232524596337114</v>
      </c>
      <c r="F1145" s="84" t="s">
        <v>3356</v>
      </c>
      <c r="G1145" s="84" t="b">
        <v>0</v>
      </c>
      <c r="H1145" s="84" t="b">
        <v>0</v>
      </c>
      <c r="I1145" s="84" t="b">
        <v>0</v>
      </c>
      <c r="J1145" s="84" t="b">
        <v>0</v>
      </c>
      <c r="K1145" s="84" t="b">
        <v>0</v>
      </c>
      <c r="L1145" s="84" t="b">
        <v>0</v>
      </c>
    </row>
    <row r="1146" spans="1:12" ht="15">
      <c r="A1146" s="84" t="s">
        <v>214</v>
      </c>
      <c r="B1146" s="84" t="s">
        <v>479</v>
      </c>
      <c r="C1146" s="84">
        <v>2</v>
      </c>
      <c r="D1146" s="123">
        <v>0.007511982577904505</v>
      </c>
      <c r="E1146" s="123">
        <v>1.72222246396973</v>
      </c>
      <c r="F1146" s="84" t="s">
        <v>3356</v>
      </c>
      <c r="G1146" s="84" t="b">
        <v>0</v>
      </c>
      <c r="H1146" s="84" t="b">
        <v>0</v>
      </c>
      <c r="I1146" s="84" t="b">
        <v>0</v>
      </c>
      <c r="J1146" s="84" t="b">
        <v>0</v>
      </c>
      <c r="K1146" s="84" t="b">
        <v>0</v>
      </c>
      <c r="L1146" s="84" t="b">
        <v>0</v>
      </c>
    </row>
    <row r="1147" spans="1:12" ht="15">
      <c r="A1147" s="84" t="s">
        <v>3476</v>
      </c>
      <c r="B1147" s="84" t="s">
        <v>2229</v>
      </c>
      <c r="C1147" s="84">
        <v>2</v>
      </c>
      <c r="D1147" s="123">
        <v>0.010238832241890048</v>
      </c>
      <c r="E1147" s="123">
        <v>1.5440680443502757</v>
      </c>
      <c r="F1147" s="84" t="s">
        <v>3357</v>
      </c>
      <c r="G1147" s="84" t="b">
        <v>0</v>
      </c>
      <c r="H1147" s="84" t="b">
        <v>0</v>
      </c>
      <c r="I1147" s="84" t="b">
        <v>0</v>
      </c>
      <c r="J1147" s="84" t="b">
        <v>0</v>
      </c>
      <c r="K1147" s="84" t="b">
        <v>0</v>
      </c>
      <c r="L1147" s="84" t="b">
        <v>0</v>
      </c>
    </row>
    <row r="1148" spans="1:12" ht="15">
      <c r="A1148" s="84" t="s">
        <v>348</v>
      </c>
      <c r="B1148" s="84" t="s">
        <v>3567</v>
      </c>
      <c r="C1148" s="84">
        <v>2</v>
      </c>
      <c r="D1148" s="123">
        <v>0.013253368186657288</v>
      </c>
      <c r="E1148" s="123">
        <v>1.5185139398778875</v>
      </c>
      <c r="F1148" s="84" t="s">
        <v>3358</v>
      </c>
      <c r="G1148" s="84" t="b">
        <v>0</v>
      </c>
      <c r="H1148" s="84" t="b">
        <v>0</v>
      </c>
      <c r="I1148" s="84" t="b">
        <v>0</v>
      </c>
      <c r="J1148" s="84" t="b">
        <v>0</v>
      </c>
      <c r="K1148" s="84" t="b">
        <v>0</v>
      </c>
      <c r="L1148" s="84" t="b">
        <v>0</v>
      </c>
    </row>
    <row r="1149" spans="1:12" ht="15">
      <c r="A1149" s="84" t="s">
        <v>3567</v>
      </c>
      <c r="B1149" s="84" t="s">
        <v>3568</v>
      </c>
      <c r="C1149" s="84">
        <v>2</v>
      </c>
      <c r="D1149" s="123">
        <v>0.013253368186657288</v>
      </c>
      <c r="E1149" s="123">
        <v>1.5185139398778875</v>
      </c>
      <c r="F1149" s="84" t="s">
        <v>3358</v>
      </c>
      <c r="G1149" s="84" t="b">
        <v>0</v>
      </c>
      <c r="H1149" s="84" t="b">
        <v>0</v>
      </c>
      <c r="I1149" s="84" t="b">
        <v>0</v>
      </c>
      <c r="J1149" s="84" t="b">
        <v>0</v>
      </c>
      <c r="K1149" s="84" t="b">
        <v>0</v>
      </c>
      <c r="L1149" s="84" t="b">
        <v>0</v>
      </c>
    </row>
    <row r="1150" spans="1:12" ht="15">
      <c r="A1150" s="84" t="s">
        <v>3568</v>
      </c>
      <c r="B1150" s="84" t="s">
        <v>3466</v>
      </c>
      <c r="C1150" s="84">
        <v>2</v>
      </c>
      <c r="D1150" s="123">
        <v>0.013253368186657288</v>
      </c>
      <c r="E1150" s="123">
        <v>1.3424226808222062</v>
      </c>
      <c r="F1150" s="84" t="s">
        <v>3358</v>
      </c>
      <c r="G1150" s="84" t="b">
        <v>0</v>
      </c>
      <c r="H1150" s="84" t="b">
        <v>0</v>
      </c>
      <c r="I1150" s="84" t="b">
        <v>0</v>
      </c>
      <c r="J1150" s="84" t="b">
        <v>0</v>
      </c>
      <c r="K1150" s="84" t="b">
        <v>0</v>
      </c>
      <c r="L1150" s="84" t="b">
        <v>0</v>
      </c>
    </row>
    <row r="1151" spans="1:12" ht="15">
      <c r="A1151" s="84" t="s">
        <v>3466</v>
      </c>
      <c r="B1151" s="84" t="s">
        <v>3531</v>
      </c>
      <c r="C1151" s="84">
        <v>2</v>
      </c>
      <c r="D1151" s="123">
        <v>0.013253368186657288</v>
      </c>
      <c r="E1151" s="123">
        <v>1.166331421766525</v>
      </c>
      <c r="F1151" s="84" t="s">
        <v>3358</v>
      </c>
      <c r="G1151" s="84" t="b">
        <v>0</v>
      </c>
      <c r="H1151" s="84" t="b">
        <v>0</v>
      </c>
      <c r="I1151" s="84" t="b">
        <v>0</v>
      </c>
      <c r="J1151" s="84" t="b">
        <v>0</v>
      </c>
      <c r="K1151" s="84" t="b">
        <v>0</v>
      </c>
      <c r="L1151" s="84" t="b">
        <v>0</v>
      </c>
    </row>
    <row r="1152" spans="1:12" ht="15">
      <c r="A1152" s="84" t="s">
        <v>3531</v>
      </c>
      <c r="B1152" s="84" t="s">
        <v>3569</v>
      </c>
      <c r="C1152" s="84">
        <v>2</v>
      </c>
      <c r="D1152" s="123">
        <v>0.013253368186657288</v>
      </c>
      <c r="E1152" s="123">
        <v>1.3424226808222062</v>
      </c>
      <c r="F1152" s="84" t="s">
        <v>3358</v>
      </c>
      <c r="G1152" s="84" t="b">
        <v>0</v>
      </c>
      <c r="H1152" s="84" t="b">
        <v>0</v>
      </c>
      <c r="I1152" s="84" t="b">
        <v>0</v>
      </c>
      <c r="J1152" s="84" t="b">
        <v>0</v>
      </c>
      <c r="K1152" s="84" t="b">
        <v>0</v>
      </c>
      <c r="L1152" s="84" t="b">
        <v>0</v>
      </c>
    </row>
    <row r="1153" spans="1:12" ht="15">
      <c r="A1153" s="84" t="s">
        <v>3569</v>
      </c>
      <c r="B1153" s="84" t="s">
        <v>3570</v>
      </c>
      <c r="C1153" s="84">
        <v>2</v>
      </c>
      <c r="D1153" s="123">
        <v>0.013253368186657288</v>
      </c>
      <c r="E1153" s="123">
        <v>1.5185139398778875</v>
      </c>
      <c r="F1153" s="84" t="s">
        <v>3358</v>
      </c>
      <c r="G1153" s="84" t="b">
        <v>0</v>
      </c>
      <c r="H1153" s="84" t="b">
        <v>0</v>
      </c>
      <c r="I1153" s="84" t="b">
        <v>0</v>
      </c>
      <c r="J1153" s="84" t="b">
        <v>0</v>
      </c>
      <c r="K1153" s="84" t="b">
        <v>0</v>
      </c>
      <c r="L1153" s="84" t="b">
        <v>0</v>
      </c>
    </row>
    <row r="1154" spans="1:12" ht="15">
      <c r="A1154" s="84" t="s">
        <v>3570</v>
      </c>
      <c r="B1154" s="84" t="s">
        <v>4350</v>
      </c>
      <c r="C1154" s="84">
        <v>2</v>
      </c>
      <c r="D1154" s="123">
        <v>0.013253368186657288</v>
      </c>
      <c r="E1154" s="123">
        <v>1.5185139398778875</v>
      </c>
      <c r="F1154" s="84" t="s">
        <v>3358</v>
      </c>
      <c r="G1154" s="84" t="b">
        <v>0</v>
      </c>
      <c r="H1154" s="84" t="b">
        <v>0</v>
      </c>
      <c r="I1154" s="84" t="b">
        <v>0</v>
      </c>
      <c r="J1154" s="84" t="b">
        <v>0</v>
      </c>
      <c r="K1154" s="84" t="b">
        <v>0</v>
      </c>
      <c r="L1154" s="84" t="b">
        <v>0</v>
      </c>
    </row>
    <row r="1155" spans="1:12" ht="15">
      <c r="A1155" s="84" t="s">
        <v>4350</v>
      </c>
      <c r="B1155" s="84" t="s">
        <v>4145</v>
      </c>
      <c r="C1155" s="84">
        <v>2</v>
      </c>
      <c r="D1155" s="123">
        <v>0.013253368186657288</v>
      </c>
      <c r="E1155" s="123">
        <v>1.5185139398778875</v>
      </c>
      <c r="F1155" s="84" t="s">
        <v>3358</v>
      </c>
      <c r="G1155" s="84" t="b">
        <v>0</v>
      </c>
      <c r="H1155" s="84" t="b">
        <v>0</v>
      </c>
      <c r="I1155" s="84" t="b">
        <v>0</v>
      </c>
      <c r="J1155" s="84" t="b">
        <v>0</v>
      </c>
      <c r="K1155" s="84" t="b">
        <v>0</v>
      </c>
      <c r="L1155" s="84" t="b">
        <v>0</v>
      </c>
    </row>
    <row r="1156" spans="1:12" ht="15">
      <c r="A1156" s="84" t="s">
        <v>4145</v>
      </c>
      <c r="B1156" s="84" t="s">
        <v>4351</v>
      </c>
      <c r="C1156" s="84">
        <v>2</v>
      </c>
      <c r="D1156" s="123">
        <v>0.013253368186657288</v>
      </c>
      <c r="E1156" s="123">
        <v>1.5185139398778875</v>
      </c>
      <c r="F1156" s="84" t="s">
        <v>3358</v>
      </c>
      <c r="G1156" s="84" t="b">
        <v>0</v>
      </c>
      <c r="H1156" s="84" t="b">
        <v>0</v>
      </c>
      <c r="I1156" s="84" t="b">
        <v>0</v>
      </c>
      <c r="J1156" s="84" t="b">
        <v>0</v>
      </c>
      <c r="K1156" s="84" t="b">
        <v>0</v>
      </c>
      <c r="L1156" s="84" t="b">
        <v>0</v>
      </c>
    </row>
    <row r="1157" spans="1:12" ht="15">
      <c r="A1157" s="84" t="s">
        <v>4351</v>
      </c>
      <c r="B1157" s="84" t="s">
        <v>233</v>
      </c>
      <c r="C1157" s="84">
        <v>2</v>
      </c>
      <c r="D1157" s="123">
        <v>0.013253368186657288</v>
      </c>
      <c r="E1157" s="123">
        <v>1.2174839442139063</v>
      </c>
      <c r="F1157" s="84" t="s">
        <v>3358</v>
      </c>
      <c r="G1157" s="84" t="b">
        <v>0</v>
      </c>
      <c r="H1157" s="84" t="b">
        <v>0</v>
      </c>
      <c r="I1157" s="84" t="b">
        <v>0</v>
      </c>
      <c r="J1157" s="84" t="b">
        <v>0</v>
      </c>
      <c r="K1157" s="84" t="b">
        <v>0</v>
      </c>
      <c r="L1157" s="84" t="b">
        <v>0</v>
      </c>
    </row>
    <row r="1158" spans="1:12" ht="15">
      <c r="A1158" s="84" t="s">
        <v>233</v>
      </c>
      <c r="B1158" s="84" t="s">
        <v>451</v>
      </c>
      <c r="C1158" s="84">
        <v>2</v>
      </c>
      <c r="D1158" s="123">
        <v>0.013253368186657288</v>
      </c>
      <c r="E1158" s="123">
        <v>1.0413926851582251</v>
      </c>
      <c r="F1158" s="84" t="s">
        <v>3358</v>
      </c>
      <c r="G1158" s="84" t="b">
        <v>0</v>
      </c>
      <c r="H1158" s="84" t="b">
        <v>0</v>
      </c>
      <c r="I1158" s="84" t="b">
        <v>0</v>
      </c>
      <c r="J1158" s="84" t="b">
        <v>0</v>
      </c>
      <c r="K1158" s="84" t="b">
        <v>0</v>
      </c>
      <c r="L1158" s="84" t="b">
        <v>0</v>
      </c>
    </row>
    <row r="1159" spans="1:12" ht="15">
      <c r="A1159" s="84" t="s">
        <v>451</v>
      </c>
      <c r="B1159" s="84" t="s">
        <v>4539</v>
      </c>
      <c r="C1159" s="84">
        <v>2</v>
      </c>
      <c r="D1159" s="123">
        <v>0.013253368186657288</v>
      </c>
      <c r="E1159" s="123">
        <v>1.3424226808222062</v>
      </c>
      <c r="F1159" s="84" t="s">
        <v>3358</v>
      </c>
      <c r="G1159" s="84" t="b">
        <v>0</v>
      </c>
      <c r="H1159" s="84" t="b">
        <v>0</v>
      </c>
      <c r="I1159" s="84" t="b">
        <v>0</v>
      </c>
      <c r="J1159" s="84" t="b">
        <v>0</v>
      </c>
      <c r="K1159" s="84" t="b">
        <v>0</v>
      </c>
      <c r="L1159" s="84" t="b">
        <v>0</v>
      </c>
    </row>
    <row r="1160" spans="1:12" ht="15">
      <c r="A1160" s="84" t="s">
        <v>738</v>
      </c>
      <c r="B1160" s="84" t="s">
        <v>233</v>
      </c>
      <c r="C1160" s="84">
        <v>2</v>
      </c>
      <c r="D1160" s="123">
        <v>0.013253368186657288</v>
      </c>
      <c r="E1160" s="123">
        <v>1.2174839442139063</v>
      </c>
      <c r="F1160" s="84" t="s">
        <v>3358</v>
      </c>
      <c r="G1160" s="84" t="b">
        <v>0</v>
      </c>
      <c r="H1160" s="84" t="b">
        <v>0</v>
      </c>
      <c r="I1160" s="84" t="b">
        <v>0</v>
      </c>
      <c r="J1160" s="84" t="b">
        <v>0</v>
      </c>
      <c r="K1160" s="84" t="b">
        <v>0</v>
      </c>
      <c r="L1160" s="84" t="b">
        <v>0</v>
      </c>
    </row>
    <row r="1161" spans="1:12" ht="15">
      <c r="A1161" s="84" t="s">
        <v>233</v>
      </c>
      <c r="B1161" s="84" t="s">
        <v>428</v>
      </c>
      <c r="C1161" s="84">
        <v>2</v>
      </c>
      <c r="D1161" s="123">
        <v>0.013253368186657288</v>
      </c>
      <c r="E1161" s="123">
        <v>1.2174839442139063</v>
      </c>
      <c r="F1161" s="84" t="s">
        <v>3358</v>
      </c>
      <c r="G1161" s="84" t="b">
        <v>0</v>
      </c>
      <c r="H1161" s="84" t="b">
        <v>0</v>
      </c>
      <c r="I1161" s="84" t="b">
        <v>0</v>
      </c>
      <c r="J1161" s="84" t="b">
        <v>0</v>
      </c>
      <c r="K1161" s="84" t="b">
        <v>0</v>
      </c>
      <c r="L1161" s="84" t="b">
        <v>0</v>
      </c>
    </row>
    <row r="1162" spans="1:12" ht="15">
      <c r="A1162" s="84" t="s">
        <v>428</v>
      </c>
      <c r="B1162" s="84" t="s">
        <v>427</v>
      </c>
      <c r="C1162" s="84">
        <v>2</v>
      </c>
      <c r="D1162" s="123">
        <v>0.013253368186657288</v>
      </c>
      <c r="E1162" s="123">
        <v>1.5185139398778875</v>
      </c>
      <c r="F1162" s="84" t="s">
        <v>3358</v>
      </c>
      <c r="G1162" s="84" t="b">
        <v>0</v>
      </c>
      <c r="H1162" s="84" t="b">
        <v>0</v>
      </c>
      <c r="I1162" s="84" t="b">
        <v>0</v>
      </c>
      <c r="J1162" s="84" t="b">
        <v>0</v>
      </c>
      <c r="K1162" s="84" t="b">
        <v>0</v>
      </c>
      <c r="L1162" s="84" t="b">
        <v>0</v>
      </c>
    </row>
    <row r="1163" spans="1:12" ht="15">
      <c r="A1163" s="84" t="s">
        <v>427</v>
      </c>
      <c r="B1163" s="84" t="s">
        <v>3497</v>
      </c>
      <c r="C1163" s="84">
        <v>2</v>
      </c>
      <c r="D1163" s="123">
        <v>0.013253368186657288</v>
      </c>
      <c r="E1163" s="123">
        <v>1.5185139398778875</v>
      </c>
      <c r="F1163" s="84" t="s">
        <v>3358</v>
      </c>
      <c r="G1163" s="84" t="b">
        <v>0</v>
      </c>
      <c r="H1163" s="84" t="b">
        <v>0</v>
      </c>
      <c r="I1163" s="84" t="b">
        <v>0</v>
      </c>
      <c r="J1163" s="84" t="b">
        <v>0</v>
      </c>
      <c r="K1163" s="84" t="b">
        <v>0</v>
      </c>
      <c r="L1163" s="84" t="b">
        <v>0</v>
      </c>
    </row>
    <row r="1164" spans="1:12" ht="15">
      <c r="A1164" s="84" t="s">
        <v>3497</v>
      </c>
      <c r="B1164" s="84" t="s">
        <v>426</v>
      </c>
      <c r="C1164" s="84">
        <v>2</v>
      </c>
      <c r="D1164" s="123">
        <v>0.013253368186657288</v>
      </c>
      <c r="E1164" s="123">
        <v>1.5185139398778875</v>
      </c>
      <c r="F1164" s="84" t="s">
        <v>3358</v>
      </c>
      <c r="G1164" s="84" t="b">
        <v>0</v>
      </c>
      <c r="H1164" s="84" t="b">
        <v>0</v>
      </c>
      <c r="I1164" s="84" t="b">
        <v>0</v>
      </c>
      <c r="J1164" s="84" t="b">
        <v>0</v>
      </c>
      <c r="K1164" s="84" t="b">
        <v>0</v>
      </c>
      <c r="L1164" s="84" t="b">
        <v>0</v>
      </c>
    </row>
    <row r="1165" spans="1:12" ht="15">
      <c r="A1165" s="84" t="s">
        <v>426</v>
      </c>
      <c r="B1165" s="84" t="s">
        <v>4593</v>
      </c>
      <c r="C1165" s="84">
        <v>2</v>
      </c>
      <c r="D1165" s="123">
        <v>0.013253368186657288</v>
      </c>
      <c r="E1165" s="123">
        <v>1.5185139398778875</v>
      </c>
      <c r="F1165" s="84" t="s">
        <v>3358</v>
      </c>
      <c r="G1165" s="84" t="b">
        <v>0</v>
      </c>
      <c r="H1165" s="84" t="b">
        <v>0</v>
      </c>
      <c r="I1165" s="84" t="b">
        <v>0</v>
      </c>
      <c r="J1165" s="84" t="b">
        <v>0</v>
      </c>
      <c r="K1165" s="84" t="b">
        <v>0</v>
      </c>
      <c r="L1165" s="84" t="b">
        <v>0</v>
      </c>
    </row>
    <row r="1166" spans="1:12" ht="15">
      <c r="A1166" s="84" t="s">
        <v>4593</v>
      </c>
      <c r="B1166" s="84" t="s">
        <v>4594</v>
      </c>
      <c r="C1166" s="84">
        <v>2</v>
      </c>
      <c r="D1166" s="123">
        <v>0.013253368186657288</v>
      </c>
      <c r="E1166" s="123">
        <v>1.5185139398778875</v>
      </c>
      <c r="F1166" s="84" t="s">
        <v>3358</v>
      </c>
      <c r="G1166" s="84" t="b">
        <v>0</v>
      </c>
      <c r="H1166" s="84" t="b">
        <v>0</v>
      </c>
      <c r="I1166" s="84" t="b">
        <v>0</v>
      </c>
      <c r="J1166" s="84" t="b">
        <v>0</v>
      </c>
      <c r="K1166" s="84" t="b">
        <v>0</v>
      </c>
      <c r="L1166" s="84" t="b">
        <v>0</v>
      </c>
    </row>
    <row r="1167" spans="1:12" ht="15">
      <c r="A1167" s="84" t="s">
        <v>348</v>
      </c>
      <c r="B1167" s="84" t="s">
        <v>3526</v>
      </c>
      <c r="C1167" s="84">
        <v>3</v>
      </c>
      <c r="D1167" s="123">
        <v>0.012041199826559249</v>
      </c>
      <c r="E1167" s="123">
        <v>1.5378190950732742</v>
      </c>
      <c r="F1167" s="84" t="s">
        <v>3359</v>
      </c>
      <c r="G1167" s="84" t="b">
        <v>0</v>
      </c>
      <c r="H1167" s="84" t="b">
        <v>0</v>
      </c>
      <c r="I1167" s="84" t="b">
        <v>0</v>
      </c>
      <c r="J1167" s="84" t="b">
        <v>0</v>
      </c>
      <c r="K1167" s="84" t="b">
        <v>0</v>
      </c>
      <c r="L1167" s="84" t="b">
        <v>0</v>
      </c>
    </row>
    <row r="1168" spans="1:12" ht="15">
      <c r="A1168" s="84" t="s">
        <v>3526</v>
      </c>
      <c r="B1168" s="84" t="s">
        <v>3573</v>
      </c>
      <c r="C1168" s="84">
        <v>3</v>
      </c>
      <c r="D1168" s="123">
        <v>0.012041199826559249</v>
      </c>
      <c r="E1168" s="123">
        <v>1.3617278360175928</v>
      </c>
      <c r="F1168" s="84" t="s">
        <v>3359</v>
      </c>
      <c r="G1168" s="84" t="b">
        <v>0</v>
      </c>
      <c r="H1168" s="84" t="b">
        <v>0</v>
      </c>
      <c r="I1168" s="84" t="b">
        <v>0</v>
      </c>
      <c r="J1168" s="84" t="b">
        <v>0</v>
      </c>
      <c r="K1168" s="84" t="b">
        <v>0</v>
      </c>
      <c r="L1168" s="84" t="b">
        <v>0</v>
      </c>
    </row>
    <row r="1169" spans="1:12" ht="15">
      <c r="A1169" s="84" t="s">
        <v>3573</v>
      </c>
      <c r="B1169" s="84" t="s">
        <v>4214</v>
      </c>
      <c r="C1169" s="84">
        <v>3</v>
      </c>
      <c r="D1169" s="123">
        <v>0.012041199826559249</v>
      </c>
      <c r="E1169" s="123">
        <v>1.3617278360175928</v>
      </c>
      <c r="F1169" s="84" t="s">
        <v>3359</v>
      </c>
      <c r="G1169" s="84" t="b">
        <v>0</v>
      </c>
      <c r="H1169" s="84" t="b">
        <v>0</v>
      </c>
      <c r="I1169" s="84" t="b">
        <v>0</v>
      </c>
      <c r="J1169" s="84" t="b">
        <v>0</v>
      </c>
      <c r="K1169" s="84" t="b">
        <v>0</v>
      </c>
      <c r="L1169" s="84" t="b">
        <v>0</v>
      </c>
    </row>
    <row r="1170" spans="1:12" ht="15">
      <c r="A1170" s="84" t="s">
        <v>4214</v>
      </c>
      <c r="B1170" s="84" t="s">
        <v>4215</v>
      </c>
      <c r="C1170" s="84">
        <v>3</v>
      </c>
      <c r="D1170" s="123">
        <v>0.012041199826559249</v>
      </c>
      <c r="E1170" s="123">
        <v>1.662757831681574</v>
      </c>
      <c r="F1170" s="84" t="s">
        <v>3359</v>
      </c>
      <c r="G1170" s="84" t="b">
        <v>0</v>
      </c>
      <c r="H1170" s="84" t="b">
        <v>0</v>
      </c>
      <c r="I1170" s="84" t="b">
        <v>0</v>
      </c>
      <c r="J1170" s="84" t="b">
        <v>0</v>
      </c>
      <c r="K1170" s="84" t="b">
        <v>0</v>
      </c>
      <c r="L1170" s="84" t="b">
        <v>0</v>
      </c>
    </row>
    <row r="1171" spans="1:12" ht="15">
      <c r="A1171" s="84" t="s">
        <v>4215</v>
      </c>
      <c r="B1171" s="84" t="s">
        <v>3573</v>
      </c>
      <c r="C1171" s="84">
        <v>3</v>
      </c>
      <c r="D1171" s="123">
        <v>0.012041199826559249</v>
      </c>
      <c r="E1171" s="123">
        <v>1.3617278360175928</v>
      </c>
      <c r="F1171" s="84" t="s">
        <v>3359</v>
      </c>
      <c r="G1171" s="84" t="b">
        <v>0</v>
      </c>
      <c r="H1171" s="84" t="b">
        <v>0</v>
      </c>
      <c r="I1171" s="84" t="b">
        <v>0</v>
      </c>
      <c r="J1171" s="84" t="b">
        <v>0</v>
      </c>
      <c r="K1171" s="84" t="b">
        <v>0</v>
      </c>
      <c r="L1171" s="84" t="b">
        <v>0</v>
      </c>
    </row>
    <row r="1172" spans="1:12" ht="15">
      <c r="A1172" s="84" t="s">
        <v>3573</v>
      </c>
      <c r="B1172" s="84" t="s">
        <v>3574</v>
      </c>
      <c r="C1172" s="84">
        <v>3</v>
      </c>
      <c r="D1172" s="123">
        <v>0.012041199826559249</v>
      </c>
      <c r="E1172" s="123">
        <v>1.236789099409293</v>
      </c>
      <c r="F1172" s="84" t="s">
        <v>3359</v>
      </c>
      <c r="G1172" s="84" t="b">
        <v>0</v>
      </c>
      <c r="H1172" s="84" t="b">
        <v>0</v>
      </c>
      <c r="I1172" s="84" t="b">
        <v>0</v>
      </c>
      <c r="J1172" s="84" t="b">
        <v>0</v>
      </c>
      <c r="K1172" s="84" t="b">
        <v>0</v>
      </c>
      <c r="L1172" s="84" t="b">
        <v>0</v>
      </c>
    </row>
    <row r="1173" spans="1:12" ht="15">
      <c r="A1173" s="84" t="s">
        <v>3574</v>
      </c>
      <c r="B1173" s="84" t="s">
        <v>3572</v>
      </c>
      <c r="C1173" s="84">
        <v>3</v>
      </c>
      <c r="D1173" s="123">
        <v>0.012041199826559249</v>
      </c>
      <c r="E1173" s="123">
        <v>1.1698423097786796</v>
      </c>
      <c r="F1173" s="84" t="s">
        <v>3359</v>
      </c>
      <c r="G1173" s="84" t="b">
        <v>0</v>
      </c>
      <c r="H1173" s="84" t="b">
        <v>0</v>
      </c>
      <c r="I1173" s="84" t="b">
        <v>0</v>
      </c>
      <c r="J1173" s="84" t="b">
        <v>0</v>
      </c>
      <c r="K1173" s="84" t="b">
        <v>0</v>
      </c>
      <c r="L1173" s="84" t="b">
        <v>0</v>
      </c>
    </row>
    <row r="1174" spans="1:12" ht="15">
      <c r="A1174" s="84" t="s">
        <v>3572</v>
      </c>
      <c r="B1174" s="84" t="s">
        <v>359</v>
      </c>
      <c r="C1174" s="84">
        <v>3</v>
      </c>
      <c r="D1174" s="123">
        <v>0.012041199826559249</v>
      </c>
      <c r="E1174" s="123">
        <v>0.9268042610923852</v>
      </c>
      <c r="F1174" s="84" t="s">
        <v>3359</v>
      </c>
      <c r="G1174" s="84" t="b">
        <v>0</v>
      </c>
      <c r="H1174" s="84" t="b">
        <v>0</v>
      </c>
      <c r="I1174" s="84" t="b">
        <v>0</v>
      </c>
      <c r="J1174" s="84" t="b">
        <v>0</v>
      </c>
      <c r="K1174" s="84" t="b">
        <v>0</v>
      </c>
      <c r="L1174" s="84" t="b">
        <v>0</v>
      </c>
    </row>
    <row r="1175" spans="1:12" ht="15">
      <c r="A1175" s="84" t="s">
        <v>359</v>
      </c>
      <c r="B1175" s="84" t="s">
        <v>351</v>
      </c>
      <c r="C1175" s="84">
        <v>3</v>
      </c>
      <c r="D1175" s="123">
        <v>0.012041199826559249</v>
      </c>
      <c r="E1175" s="123">
        <v>0.9937510507229985</v>
      </c>
      <c r="F1175" s="84" t="s">
        <v>3359</v>
      </c>
      <c r="G1175" s="84" t="b">
        <v>0</v>
      </c>
      <c r="H1175" s="84" t="b">
        <v>0</v>
      </c>
      <c r="I1175" s="84" t="b">
        <v>0</v>
      </c>
      <c r="J1175" s="84" t="b">
        <v>0</v>
      </c>
      <c r="K1175" s="84" t="b">
        <v>0</v>
      </c>
      <c r="L1175" s="84" t="b">
        <v>0</v>
      </c>
    </row>
    <row r="1176" spans="1:12" ht="15">
      <c r="A1176" s="84" t="s">
        <v>351</v>
      </c>
      <c r="B1176" s="84" t="s">
        <v>801</v>
      </c>
      <c r="C1176" s="84">
        <v>3</v>
      </c>
      <c r="D1176" s="123">
        <v>0.012041199826559249</v>
      </c>
      <c r="E1176" s="123">
        <v>1.236789099409293</v>
      </c>
      <c r="F1176" s="84" t="s">
        <v>3359</v>
      </c>
      <c r="G1176" s="84" t="b">
        <v>0</v>
      </c>
      <c r="H1176" s="84" t="b">
        <v>0</v>
      </c>
      <c r="I1176" s="84" t="b">
        <v>0</v>
      </c>
      <c r="J1176" s="84" t="b">
        <v>0</v>
      </c>
      <c r="K1176" s="84" t="b">
        <v>0</v>
      </c>
      <c r="L1176" s="84" t="b">
        <v>0</v>
      </c>
    </row>
    <row r="1177" spans="1:12" ht="15">
      <c r="A1177" s="84" t="s">
        <v>801</v>
      </c>
      <c r="B1177" s="84" t="s">
        <v>3461</v>
      </c>
      <c r="C1177" s="84">
        <v>3</v>
      </c>
      <c r="D1177" s="123">
        <v>0.012041199826559249</v>
      </c>
      <c r="E1177" s="123">
        <v>1.662757831681574</v>
      </c>
      <c r="F1177" s="84" t="s">
        <v>3359</v>
      </c>
      <c r="G1177" s="84" t="b">
        <v>0</v>
      </c>
      <c r="H1177" s="84" t="b">
        <v>0</v>
      </c>
      <c r="I1177" s="84" t="b">
        <v>0</v>
      </c>
      <c r="J1177" s="84" t="b">
        <v>0</v>
      </c>
      <c r="K1177" s="84" t="b">
        <v>0</v>
      </c>
      <c r="L1177" s="84" t="b">
        <v>0</v>
      </c>
    </row>
    <row r="1178" spans="1:12" ht="15">
      <c r="A1178" s="84" t="s">
        <v>3461</v>
      </c>
      <c r="B1178" s="84" t="s">
        <v>4287</v>
      </c>
      <c r="C1178" s="84">
        <v>3</v>
      </c>
      <c r="D1178" s="123">
        <v>0.012041199826559249</v>
      </c>
      <c r="E1178" s="123">
        <v>1.662757831681574</v>
      </c>
      <c r="F1178" s="84" t="s">
        <v>3359</v>
      </c>
      <c r="G1178" s="84" t="b">
        <v>0</v>
      </c>
      <c r="H1178" s="84" t="b">
        <v>0</v>
      </c>
      <c r="I1178" s="84" t="b">
        <v>0</v>
      </c>
      <c r="J1178" s="84" t="b">
        <v>0</v>
      </c>
      <c r="K1178" s="84" t="b">
        <v>0</v>
      </c>
      <c r="L1178" s="84" t="b">
        <v>0</v>
      </c>
    </row>
    <row r="1179" spans="1:12" ht="15">
      <c r="A1179" s="84" t="s">
        <v>3467</v>
      </c>
      <c r="B1179" s="84" t="s">
        <v>4315</v>
      </c>
      <c r="C1179" s="84">
        <v>3</v>
      </c>
      <c r="D1179" s="123">
        <v>0.012041199826559249</v>
      </c>
      <c r="E1179" s="123">
        <v>1.3617278360175928</v>
      </c>
      <c r="F1179" s="84" t="s">
        <v>3359</v>
      </c>
      <c r="G1179" s="84" t="b">
        <v>0</v>
      </c>
      <c r="H1179" s="84" t="b">
        <v>0</v>
      </c>
      <c r="I1179" s="84" t="b">
        <v>0</v>
      </c>
      <c r="J1179" s="84" t="b">
        <v>0</v>
      </c>
      <c r="K1179" s="84" t="b">
        <v>0</v>
      </c>
      <c r="L1179" s="84" t="b">
        <v>0</v>
      </c>
    </row>
    <row r="1180" spans="1:12" ht="15">
      <c r="A1180" s="84" t="s">
        <v>4315</v>
      </c>
      <c r="B1180" s="84" t="s">
        <v>4316</v>
      </c>
      <c r="C1180" s="84">
        <v>3</v>
      </c>
      <c r="D1180" s="123">
        <v>0.012041199826559249</v>
      </c>
      <c r="E1180" s="123">
        <v>1.662757831681574</v>
      </c>
      <c r="F1180" s="84" t="s">
        <v>3359</v>
      </c>
      <c r="G1180" s="84" t="b">
        <v>0</v>
      </c>
      <c r="H1180" s="84" t="b">
        <v>0</v>
      </c>
      <c r="I1180" s="84" t="b">
        <v>0</v>
      </c>
      <c r="J1180" s="84" t="b">
        <v>0</v>
      </c>
      <c r="K1180" s="84" t="b">
        <v>0</v>
      </c>
      <c r="L1180" s="84" t="b">
        <v>0</v>
      </c>
    </row>
    <row r="1181" spans="1:12" ht="15">
      <c r="A1181" s="84" t="s">
        <v>4316</v>
      </c>
      <c r="B1181" s="84" t="s">
        <v>3572</v>
      </c>
      <c r="C1181" s="84">
        <v>3</v>
      </c>
      <c r="D1181" s="123">
        <v>0.012041199826559249</v>
      </c>
      <c r="E1181" s="123">
        <v>1.2947810463869798</v>
      </c>
      <c r="F1181" s="84" t="s">
        <v>3359</v>
      </c>
      <c r="G1181" s="84" t="b">
        <v>0</v>
      </c>
      <c r="H1181" s="84" t="b">
        <v>0</v>
      </c>
      <c r="I1181" s="84" t="b">
        <v>0</v>
      </c>
      <c r="J1181" s="84" t="b">
        <v>0</v>
      </c>
      <c r="K1181" s="84" t="b">
        <v>0</v>
      </c>
      <c r="L1181" s="84" t="b">
        <v>0</v>
      </c>
    </row>
    <row r="1182" spans="1:12" ht="15">
      <c r="A1182" s="84" t="s">
        <v>3572</v>
      </c>
      <c r="B1182" s="84" t="s">
        <v>4317</v>
      </c>
      <c r="C1182" s="84">
        <v>3</v>
      </c>
      <c r="D1182" s="123">
        <v>0.012041199826559249</v>
      </c>
      <c r="E1182" s="123">
        <v>1.2947810463869798</v>
      </c>
      <c r="F1182" s="84" t="s">
        <v>3359</v>
      </c>
      <c r="G1182" s="84" t="b">
        <v>0</v>
      </c>
      <c r="H1182" s="84" t="b">
        <v>0</v>
      </c>
      <c r="I1182" s="84" t="b">
        <v>0</v>
      </c>
      <c r="J1182" s="84" t="b">
        <v>0</v>
      </c>
      <c r="K1182" s="84" t="b">
        <v>0</v>
      </c>
      <c r="L1182" s="84" t="b">
        <v>0</v>
      </c>
    </row>
    <row r="1183" spans="1:12" ht="15">
      <c r="A1183" s="84" t="s">
        <v>4317</v>
      </c>
      <c r="B1183" s="84" t="s">
        <v>4318</v>
      </c>
      <c r="C1183" s="84">
        <v>3</v>
      </c>
      <c r="D1183" s="123">
        <v>0.012041199826559249</v>
      </c>
      <c r="E1183" s="123">
        <v>1.662757831681574</v>
      </c>
      <c r="F1183" s="84" t="s">
        <v>3359</v>
      </c>
      <c r="G1183" s="84" t="b">
        <v>0</v>
      </c>
      <c r="H1183" s="84" t="b">
        <v>0</v>
      </c>
      <c r="I1183" s="84" t="b">
        <v>0</v>
      </c>
      <c r="J1183" s="84" t="b">
        <v>0</v>
      </c>
      <c r="K1183" s="84" t="b">
        <v>0</v>
      </c>
      <c r="L1183" s="84" t="b">
        <v>0</v>
      </c>
    </row>
    <row r="1184" spans="1:12" ht="15">
      <c r="A1184" s="84" t="s">
        <v>4318</v>
      </c>
      <c r="B1184" s="84" t="s">
        <v>359</v>
      </c>
      <c r="C1184" s="84">
        <v>3</v>
      </c>
      <c r="D1184" s="123">
        <v>0.012041199826559249</v>
      </c>
      <c r="E1184" s="123">
        <v>1.2947810463869798</v>
      </c>
      <c r="F1184" s="84" t="s">
        <v>3359</v>
      </c>
      <c r="G1184" s="84" t="b">
        <v>0</v>
      </c>
      <c r="H1184" s="84" t="b">
        <v>0</v>
      </c>
      <c r="I1184" s="84" t="b">
        <v>0</v>
      </c>
      <c r="J1184" s="84" t="b">
        <v>0</v>
      </c>
      <c r="K1184" s="84" t="b">
        <v>0</v>
      </c>
      <c r="L1184" s="84" t="b">
        <v>0</v>
      </c>
    </row>
    <row r="1185" spans="1:12" ht="15">
      <c r="A1185" s="84" t="s">
        <v>359</v>
      </c>
      <c r="B1185" s="84" t="s">
        <v>738</v>
      </c>
      <c r="C1185" s="84">
        <v>3</v>
      </c>
      <c r="D1185" s="123">
        <v>0.012041199826559249</v>
      </c>
      <c r="E1185" s="123">
        <v>0.9937510507229985</v>
      </c>
      <c r="F1185" s="84" t="s">
        <v>3359</v>
      </c>
      <c r="G1185" s="84" t="b">
        <v>0</v>
      </c>
      <c r="H1185" s="84" t="b">
        <v>0</v>
      </c>
      <c r="I1185" s="84" t="b">
        <v>0</v>
      </c>
      <c r="J1185" s="84" t="b">
        <v>0</v>
      </c>
      <c r="K1185" s="84" t="b">
        <v>0</v>
      </c>
      <c r="L1185" s="84" t="b">
        <v>0</v>
      </c>
    </row>
    <row r="1186" spans="1:12" ht="15">
      <c r="A1186" s="84" t="s">
        <v>4325</v>
      </c>
      <c r="B1186" s="84" t="s">
        <v>4326</v>
      </c>
      <c r="C1186" s="84">
        <v>3</v>
      </c>
      <c r="D1186" s="123">
        <v>0.012041199826559249</v>
      </c>
      <c r="E1186" s="123">
        <v>1.662757831681574</v>
      </c>
      <c r="F1186" s="84" t="s">
        <v>3359</v>
      </c>
      <c r="G1186" s="84" t="b">
        <v>0</v>
      </c>
      <c r="H1186" s="84" t="b">
        <v>0</v>
      </c>
      <c r="I1186" s="84" t="b">
        <v>0</v>
      </c>
      <c r="J1186" s="84" t="b">
        <v>0</v>
      </c>
      <c r="K1186" s="84" t="b">
        <v>0</v>
      </c>
      <c r="L1186" s="84" t="b">
        <v>0</v>
      </c>
    </row>
    <row r="1187" spans="1:12" ht="15">
      <c r="A1187" s="84" t="s">
        <v>4326</v>
      </c>
      <c r="B1187" s="84" t="s">
        <v>3467</v>
      </c>
      <c r="C1187" s="84">
        <v>3</v>
      </c>
      <c r="D1187" s="123">
        <v>0.012041199826559249</v>
      </c>
      <c r="E1187" s="123">
        <v>1.4409090820652177</v>
      </c>
      <c r="F1187" s="84" t="s">
        <v>3359</v>
      </c>
      <c r="G1187" s="84" t="b">
        <v>0</v>
      </c>
      <c r="H1187" s="84" t="b">
        <v>0</v>
      </c>
      <c r="I1187" s="84" t="b">
        <v>0</v>
      </c>
      <c r="J1187" s="84" t="b">
        <v>0</v>
      </c>
      <c r="K1187" s="84" t="b">
        <v>0</v>
      </c>
      <c r="L1187" s="84" t="b">
        <v>0</v>
      </c>
    </row>
    <row r="1188" spans="1:12" ht="15">
      <c r="A1188" s="84" t="s">
        <v>3467</v>
      </c>
      <c r="B1188" s="84" t="s">
        <v>4160</v>
      </c>
      <c r="C1188" s="84">
        <v>3</v>
      </c>
      <c r="D1188" s="123">
        <v>0.012041199826559249</v>
      </c>
      <c r="E1188" s="123">
        <v>1.3617278360175928</v>
      </c>
      <c r="F1188" s="84" t="s">
        <v>3359</v>
      </c>
      <c r="G1188" s="84" t="b">
        <v>0</v>
      </c>
      <c r="H1188" s="84" t="b">
        <v>0</v>
      </c>
      <c r="I1188" s="84" t="b">
        <v>0</v>
      </c>
      <c r="J1188" s="84" t="b">
        <v>0</v>
      </c>
      <c r="K1188" s="84" t="b">
        <v>0</v>
      </c>
      <c r="L1188" s="84" t="b">
        <v>0</v>
      </c>
    </row>
    <row r="1189" spans="1:12" ht="15">
      <c r="A1189" s="84" t="s">
        <v>4160</v>
      </c>
      <c r="B1189" s="84" t="s">
        <v>3458</v>
      </c>
      <c r="C1189" s="84">
        <v>3</v>
      </c>
      <c r="D1189" s="123">
        <v>0.012041199826559249</v>
      </c>
      <c r="E1189" s="123">
        <v>1.662757831681574</v>
      </c>
      <c r="F1189" s="84" t="s">
        <v>3359</v>
      </c>
      <c r="G1189" s="84" t="b">
        <v>0</v>
      </c>
      <c r="H1189" s="84" t="b">
        <v>0</v>
      </c>
      <c r="I1189" s="84" t="b">
        <v>0</v>
      </c>
      <c r="J1189" s="84" t="b">
        <v>0</v>
      </c>
      <c r="K1189" s="84" t="b">
        <v>0</v>
      </c>
      <c r="L1189" s="84" t="b">
        <v>0</v>
      </c>
    </row>
    <row r="1190" spans="1:12" ht="15">
      <c r="A1190" s="84" t="s">
        <v>3458</v>
      </c>
      <c r="B1190" s="84" t="s">
        <v>4327</v>
      </c>
      <c r="C1190" s="84">
        <v>3</v>
      </c>
      <c r="D1190" s="123">
        <v>0.012041199826559249</v>
      </c>
      <c r="E1190" s="123">
        <v>1.662757831681574</v>
      </c>
      <c r="F1190" s="84" t="s">
        <v>3359</v>
      </c>
      <c r="G1190" s="84" t="b">
        <v>0</v>
      </c>
      <c r="H1190" s="84" t="b">
        <v>0</v>
      </c>
      <c r="I1190" s="84" t="b">
        <v>0</v>
      </c>
      <c r="J1190" s="84" t="b">
        <v>0</v>
      </c>
      <c r="K1190" s="84" t="b">
        <v>0</v>
      </c>
      <c r="L1190" s="84" t="b">
        <v>0</v>
      </c>
    </row>
    <row r="1191" spans="1:12" ht="15">
      <c r="A1191" s="84" t="s">
        <v>4327</v>
      </c>
      <c r="B1191" s="84" t="s">
        <v>4328</v>
      </c>
      <c r="C1191" s="84">
        <v>3</v>
      </c>
      <c r="D1191" s="123">
        <v>0.012041199826559249</v>
      </c>
      <c r="E1191" s="123">
        <v>1.662757831681574</v>
      </c>
      <c r="F1191" s="84" t="s">
        <v>3359</v>
      </c>
      <c r="G1191" s="84" t="b">
        <v>0</v>
      </c>
      <c r="H1191" s="84" t="b">
        <v>0</v>
      </c>
      <c r="I1191" s="84" t="b">
        <v>0</v>
      </c>
      <c r="J1191" s="84" t="b">
        <v>0</v>
      </c>
      <c r="K1191" s="84" t="b">
        <v>0</v>
      </c>
      <c r="L1191" s="84" t="b">
        <v>0</v>
      </c>
    </row>
    <row r="1192" spans="1:12" ht="15">
      <c r="A1192" s="84" t="s">
        <v>4328</v>
      </c>
      <c r="B1192" s="84" t="s">
        <v>4329</v>
      </c>
      <c r="C1192" s="84">
        <v>3</v>
      </c>
      <c r="D1192" s="123">
        <v>0.012041199826559249</v>
      </c>
      <c r="E1192" s="123">
        <v>1.662757831681574</v>
      </c>
      <c r="F1192" s="84" t="s">
        <v>3359</v>
      </c>
      <c r="G1192" s="84" t="b">
        <v>0</v>
      </c>
      <c r="H1192" s="84" t="b">
        <v>0</v>
      </c>
      <c r="I1192" s="84" t="b">
        <v>0</v>
      </c>
      <c r="J1192" s="84" t="b">
        <v>0</v>
      </c>
      <c r="K1192" s="84" t="b">
        <v>0</v>
      </c>
      <c r="L1192" s="84" t="b">
        <v>0</v>
      </c>
    </row>
    <row r="1193" spans="1:12" ht="15">
      <c r="A1193" s="84" t="s">
        <v>4329</v>
      </c>
      <c r="B1193" s="84" t="s">
        <v>4330</v>
      </c>
      <c r="C1193" s="84">
        <v>3</v>
      </c>
      <c r="D1193" s="123">
        <v>0.012041199826559249</v>
      </c>
      <c r="E1193" s="123">
        <v>1.662757831681574</v>
      </c>
      <c r="F1193" s="84" t="s">
        <v>3359</v>
      </c>
      <c r="G1193" s="84" t="b">
        <v>0</v>
      </c>
      <c r="H1193" s="84" t="b">
        <v>0</v>
      </c>
      <c r="I1193" s="84" t="b">
        <v>0</v>
      </c>
      <c r="J1193" s="84" t="b">
        <v>0</v>
      </c>
      <c r="K1193" s="84" t="b">
        <v>0</v>
      </c>
      <c r="L1193" s="84" t="b">
        <v>0</v>
      </c>
    </row>
    <row r="1194" spans="1:12" ht="15">
      <c r="A1194" s="84" t="s">
        <v>4330</v>
      </c>
      <c r="B1194" s="84" t="s">
        <v>4331</v>
      </c>
      <c r="C1194" s="84">
        <v>3</v>
      </c>
      <c r="D1194" s="123">
        <v>0.012041199826559249</v>
      </c>
      <c r="E1194" s="123">
        <v>1.662757831681574</v>
      </c>
      <c r="F1194" s="84" t="s">
        <v>3359</v>
      </c>
      <c r="G1194" s="84" t="b">
        <v>0</v>
      </c>
      <c r="H1194" s="84" t="b">
        <v>0</v>
      </c>
      <c r="I1194" s="84" t="b">
        <v>0</v>
      </c>
      <c r="J1194" s="84" t="b">
        <v>0</v>
      </c>
      <c r="K1194" s="84" t="b">
        <v>0</v>
      </c>
      <c r="L1194" s="84" t="b">
        <v>0</v>
      </c>
    </row>
    <row r="1195" spans="1:12" ht="15">
      <c r="A1195" s="84" t="s">
        <v>4331</v>
      </c>
      <c r="B1195" s="84" t="s">
        <v>4162</v>
      </c>
      <c r="C1195" s="84">
        <v>3</v>
      </c>
      <c r="D1195" s="123">
        <v>0.012041199826559249</v>
      </c>
      <c r="E1195" s="123">
        <v>1.662757831681574</v>
      </c>
      <c r="F1195" s="84" t="s">
        <v>3359</v>
      </c>
      <c r="G1195" s="84" t="b">
        <v>0</v>
      </c>
      <c r="H1195" s="84" t="b">
        <v>0</v>
      </c>
      <c r="I1195" s="84" t="b">
        <v>0</v>
      </c>
      <c r="J1195" s="84" t="b">
        <v>0</v>
      </c>
      <c r="K1195" s="84" t="b">
        <v>0</v>
      </c>
      <c r="L1195" s="84" t="b">
        <v>0</v>
      </c>
    </row>
    <row r="1196" spans="1:12" ht="15">
      <c r="A1196" s="84" t="s">
        <v>4162</v>
      </c>
      <c r="B1196" s="84" t="s">
        <v>4332</v>
      </c>
      <c r="C1196" s="84">
        <v>3</v>
      </c>
      <c r="D1196" s="123">
        <v>0.012041199826559249</v>
      </c>
      <c r="E1196" s="123">
        <v>1.662757831681574</v>
      </c>
      <c r="F1196" s="84" t="s">
        <v>3359</v>
      </c>
      <c r="G1196" s="84" t="b">
        <v>0</v>
      </c>
      <c r="H1196" s="84" t="b">
        <v>0</v>
      </c>
      <c r="I1196" s="84" t="b">
        <v>0</v>
      </c>
      <c r="J1196" s="84" t="b">
        <v>0</v>
      </c>
      <c r="K1196" s="84" t="b">
        <v>0</v>
      </c>
      <c r="L1196" s="84" t="b">
        <v>0</v>
      </c>
    </row>
    <row r="1197" spans="1:12" ht="15">
      <c r="A1197" s="84" t="s">
        <v>358</v>
      </c>
      <c r="B1197" s="84" t="s">
        <v>3467</v>
      </c>
      <c r="C1197" s="84">
        <v>2</v>
      </c>
      <c r="D1197" s="123">
        <v>0.010375350005115249</v>
      </c>
      <c r="E1197" s="123">
        <v>1.4409090820652177</v>
      </c>
      <c r="F1197" s="84" t="s">
        <v>3359</v>
      </c>
      <c r="G1197" s="84" t="b">
        <v>0</v>
      </c>
      <c r="H1197" s="84" t="b">
        <v>0</v>
      </c>
      <c r="I1197" s="84" t="b">
        <v>0</v>
      </c>
      <c r="J1197" s="84" t="b">
        <v>0</v>
      </c>
      <c r="K1197" s="84" t="b">
        <v>0</v>
      </c>
      <c r="L1197" s="84" t="b">
        <v>0</v>
      </c>
    </row>
    <row r="1198" spans="1:12" ht="15">
      <c r="A1198" s="84" t="s">
        <v>4462</v>
      </c>
      <c r="B1198" s="84" t="s">
        <v>4463</v>
      </c>
      <c r="C1198" s="84">
        <v>2</v>
      </c>
      <c r="D1198" s="123">
        <v>0.010375350005115249</v>
      </c>
      <c r="E1198" s="123">
        <v>1.8388490907372552</v>
      </c>
      <c r="F1198" s="84" t="s">
        <v>3359</v>
      </c>
      <c r="G1198" s="84" t="b">
        <v>0</v>
      </c>
      <c r="H1198" s="84" t="b">
        <v>0</v>
      </c>
      <c r="I1198" s="84" t="b">
        <v>0</v>
      </c>
      <c r="J1198" s="84" t="b">
        <v>0</v>
      </c>
      <c r="K1198" s="84" t="b">
        <v>0</v>
      </c>
      <c r="L1198" s="84" t="b">
        <v>0</v>
      </c>
    </row>
    <row r="1199" spans="1:12" ht="15">
      <c r="A1199" s="84" t="s">
        <v>4463</v>
      </c>
      <c r="B1199" s="84" t="s">
        <v>351</v>
      </c>
      <c r="C1199" s="84">
        <v>2</v>
      </c>
      <c r="D1199" s="123">
        <v>0.010375350005115249</v>
      </c>
      <c r="E1199" s="123">
        <v>1.3617278360175928</v>
      </c>
      <c r="F1199" s="84" t="s">
        <v>3359</v>
      </c>
      <c r="G1199" s="84" t="b">
        <v>0</v>
      </c>
      <c r="H1199" s="84" t="b">
        <v>0</v>
      </c>
      <c r="I1199" s="84" t="b">
        <v>0</v>
      </c>
      <c r="J1199" s="84" t="b">
        <v>0</v>
      </c>
      <c r="K1199" s="84" t="b">
        <v>0</v>
      </c>
      <c r="L1199" s="84" t="b">
        <v>0</v>
      </c>
    </row>
    <row r="1200" spans="1:12" ht="15">
      <c r="A1200" s="84" t="s">
        <v>351</v>
      </c>
      <c r="B1200" s="84" t="s">
        <v>4464</v>
      </c>
      <c r="C1200" s="84">
        <v>2</v>
      </c>
      <c r="D1200" s="123">
        <v>0.010375350005115249</v>
      </c>
      <c r="E1200" s="123">
        <v>1.3617278360175928</v>
      </c>
      <c r="F1200" s="84" t="s">
        <v>3359</v>
      </c>
      <c r="G1200" s="84" t="b">
        <v>0</v>
      </c>
      <c r="H1200" s="84" t="b">
        <v>0</v>
      </c>
      <c r="I1200" s="84" t="b">
        <v>0</v>
      </c>
      <c r="J1200" s="84" t="b">
        <v>0</v>
      </c>
      <c r="K1200" s="84" t="b">
        <v>0</v>
      </c>
      <c r="L1200" s="84" t="b">
        <v>0</v>
      </c>
    </row>
    <row r="1201" spans="1:12" ht="15">
      <c r="A1201" s="84" t="s">
        <v>4464</v>
      </c>
      <c r="B1201" s="84" t="s">
        <v>4465</v>
      </c>
      <c r="C1201" s="84">
        <v>2</v>
      </c>
      <c r="D1201" s="123">
        <v>0.010375350005115249</v>
      </c>
      <c r="E1201" s="123">
        <v>1.8388490907372552</v>
      </c>
      <c r="F1201" s="84" t="s">
        <v>3359</v>
      </c>
      <c r="G1201" s="84" t="b">
        <v>0</v>
      </c>
      <c r="H1201" s="84" t="b">
        <v>0</v>
      </c>
      <c r="I1201" s="84" t="b">
        <v>0</v>
      </c>
      <c r="J1201" s="84" t="b">
        <v>0</v>
      </c>
      <c r="K1201" s="84" t="b">
        <v>0</v>
      </c>
      <c r="L1201" s="84" t="b">
        <v>0</v>
      </c>
    </row>
    <row r="1202" spans="1:12" ht="15">
      <c r="A1202" s="84" t="s">
        <v>4465</v>
      </c>
      <c r="B1202" s="84" t="s">
        <v>4466</v>
      </c>
      <c r="C1202" s="84">
        <v>2</v>
      </c>
      <c r="D1202" s="123">
        <v>0.010375350005115249</v>
      </c>
      <c r="E1202" s="123">
        <v>1.8388490907372552</v>
      </c>
      <c r="F1202" s="84" t="s">
        <v>3359</v>
      </c>
      <c r="G1202" s="84" t="b">
        <v>0</v>
      </c>
      <c r="H1202" s="84" t="b">
        <v>0</v>
      </c>
      <c r="I1202" s="84" t="b">
        <v>0</v>
      </c>
      <c r="J1202" s="84" t="b">
        <v>0</v>
      </c>
      <c r="K1202" s="84" t="b">
        <v>0</v>
      </c>
      <c r="L1202" s="84" t="b">
        <v>0</v>
      </c>
    </row>
    <row r="1203" spans="1:12" ht="15">
      <c r="A1203" s="84" t="s">
        <v>4466</v>
      </c>
      <c r="B1203" s="84" t="s">
        <v>4139</v>
      </c>
      <c r="C1203" s="84">
        <v>2</v>
      </c>
      <c r="D1203" s="123">
        <v>0.010375350005115249</v>
      </c>
      <c r="E1203" s="123">
        <v>1.8388490907372552</v>
      </c>
      <c r="F1203" s="84" t="s">
        <v>3359</v>
      </c>
      <c r="G1203" s="84" t="b">
        <v>0</v>
      </c>
      <c r="H1203" s="84" t="b">
        <v>0</v>
      </c>
      <c r="I1203" s="84" t="b">
        <v>0</v>
      </c>
      <c r="J1203" s="84" t="b">
        <v>0</v>
      </c>
      <c r="K1203" s="84" t="b">
        <v>0</v>
      </c>
      <c r="L1203" s="84" t="b">
        <v>0</v>
      </c>
    </row>
    <row r="1204" spans="1:12" ht="15">
      <c r="A1204" s="84" t="s">
        <v>4139</v>
      </c>
      <c r="B1204" s="84" t="s">
        <v>4231</v>
      </c>
      <c r="C1204" s="84">
        <v>2</v>
      </c>
      <c r="D1204" s="123">
        <v>0.010375350005115249</v>
      </c>
      <c r="E1204" s="123">
        <v>1.8388490907372552</v>
      </c>
      <c r="F1204" s="84" t="s">
        <v>3359</v>
      </c>
      <c r="G1204" s="84" t="b">
        <v>0</v>
      </c>
      <c r="H1204" s="84" t="b">
        <v>0</v>
      </c>
      <c r="I1204" s="84" t="b">
        <v>0</v>
      </c>
      <c r="J1204" s="84" t="b">
        <v>0</v>
      </c>
      <c r="K1204" s="84" t="b">
        <v>0</v>
      </c>
      <c r="L1204" s="84" t="b">
        <v>0</v>
      </c>
    </row>
    <row r="1205" spans="1:12" ht="15">
      <c r="A1205" s="84" t="s">
        <v>4231</v>
      </c>
      <c r="B1205" s="84" t="s">
        <v>4467</v>
      </c>
      <c r="C1205" s="84">
        <v>2</v>
      </c>
      <c r="D1205" s="123">
        <v>0.010375350005115249</v>
      </c>
      <c r="E1205" s="123">
        <v>1.8388490907372552</v>
      </c>
      <c r="F1205" s="84" t="s">
        <v>3359</v>
      </c>
      <c r="G1205" s="84" t="b">
        <v>0</v>
      </c>
      <c r="H1205" s="84" t="b">
        <v>0</v>
      </c>
      <c r="I1205" s="84" t="b">
        <v>0</v>
      </c>
      <c r="J1205" s="84" t="b">
        <v>0</v>
      </c>
      <c r="K1205" s="84" t="b">
        <v>1</v>
      </c>
      <c r="L1205" s="84" t="b">
        <v>0</v>
      </c>
    </row>
    <row r="1206" spans="1:12" ht="15">
      <c r="A1206" s="84" t="s">
        <v>4467</v>
      </c>
      <c r="B1206" s="84" t="s">
        <v>4468</v>
      </c>
      <c r="C1206" s="84">
        <v>2</v>
      </c>
      <c r="D1206" s="123">
        <v>0.010375350005115249</v>
      </c>
      <c r="E1206" s="123">
        <v>1.8388490907372552</v>
      </c>
      <c r="F1206" s="84" t="s">
        <v>3359</v>
      </c>
      <c r="G1206" s="84" t="b">
        <v>0</v>
      </c>
      <c r="H1206" s="84" t="b">
        <v>1</v>
      </c>
      <c r="I1206" s="84" t="b">
        <v>0</v>
      </c>
      <c r="J1206" s="84" t="b">
        <v>0</v>
      </c>
      <c r="K1206" s="84" t="b">
        <v>0</v>
      </c>
      <c r="L1206" s="84" t="b">
        <v>0</v>
      </c>
    </row>
    <row r="1207" spans="1:12" ht="15">
      <c r="A1207" s="84" t="s">
        <v>4468</v>
      </c>
      <c r="B1207" s="84" t="s">
        <v>429</v>
      </c>
      <c r="C1207" s="84">
        <v>2</v>
      </c>
      <c r="D1207" s="123">
        <v>0.010375350005115249</v>
      </c>
      <c r="E1207" s="123">
        <v>1.8388490907372552</v>
      </c>
      <c r="F1207" s="84" t="s">
        <v>3359</v>
      </c>
      <c r="G1207" s="84" t="b">
        <v>0</v>
      </c>
      <c r="H1207" s="84" t="b">
        <v>0</v>
      </c>
      <c r="I1207" s="84" t="b">
        <v>0</v>
      </c>
      <c r="J1207" s="84" t="b">
        <v>0</v>
      </c>
      <c r="K1207" s="84" t="b">
        <v>0</v>
      </c>
      <c r="L1207" s="84" t="b">
        <v>0</v>
      </c>
    </row>
    <row r="1208" spans="1:12" ht="15">
      <c r="A1208" s="84" t="s">
        <v>429</v>
      </c>
      <c r="B1208" s="84" t="s">
        <v>4469</v>
      </c>
      <c r="C1208" s="84">
        <v>2</v>
      </c>
      <c r="D1208" s="123">
        <v>0.010375350005115249</v>
      </c>
      <c r="E1208" s="123">
        <v>1.8388490907372552</v>
      </c>
      <c r="F1208" s="84" t="s">
        <v>3359</v>
      </c>
      <c r="G1208" s="84" t="b">
        <v>0</v>
      </c>
      <c r="H1208" s="84" t="b">
        <v>0</v>
      </c>
      <c r="I1208" s="84" t="b">
        <v>0</v>
      </c>
      <c r="J1208" s="84" t="b">
        <v>0</v>
      </c>
      <c r="K1208" s="84" t="b">
        <v>0</v>
      </c>
      <c r="L1208" s="84" t="b">
        <v>0</v>
      </c>
    </row>
    <row r="1209" spans="1:12" ht="15">
      <c r="A1209" s="84" t="s">
        <v>4469</v>
      </c>
      <c r="B1209" s="84" t="s">
        <v>4470</v>
      </c>
      <c r="C1209" s="84">
        <v>2</v>
      </c>
      <c r="D1209" s="123">
        <v>0.010375350005115249</v>
      </c>
      <c r="E1209" s="123">
        <v>1.8388490907372552</v>
      </c>
      <c r="F1209" s="84" t="s">
        <v>3359</v>
      </c>
      <c r="G1209" s="84" t="b">
        <v>0</v>
      </c>
      <c r="H1209" s="84" t="b">
        <v>0</v>
      </c>
      <c r="I1209" s="84" t="b">
        <v>0</v>
      </c>
      <c r="J1209" s="84" t="b">
        <v>0</v>
      </c>
      <c r="K1209" s="84" t="b">
        <v>1</v>
      </c>
      <c r="L1209" s="84" t="b">
        <v>0</v>
      </c>
    </row>
    <row r="1210" spans="1:12" ht="15">
      <c r="A1210" s="84" t="s">
        <v>4470</v>
      </c>
      <c r="B1210" s="84" t="s">
        <v>738</v>
      </c>
      <c r="C1210" s="84">
        <v>2</v>
      </c>
      <c r="D1210" s="123">
        <v>0.010375350005115249</v>
      </c>
      <c r="E1210" s="123">
        <v>1.3617278360175928</v>
      </c>
      <c r="F1210" s="84" t="s">
        <v>3359</v>
      </c>
      <c r="G1210" s="84" t="b">
        <v>0</v>
      </c>
      <c r="H1210" s="84" t="b">
        <v>1</v>
      </c>
      <c r="I1210" s="84" t="b">
        <v>0</v>
      </c>
      <c r="J1210" s="84" t="b">
        <v>0</v>
      </c>
      <c r="K1210" s="84" t="b">
        <v>0</v>
      </c>
      <c r="L1210" s="84" t="b">
        <v>0</v>
      </c>
    </row>
    <row r="1211" spans="1:12" ht="15">
      <c r="A1211" s="84" t="s">
        <v>350</v>
      </c>
      <c r="B1211" s="84" t="s">
        <v>4325</v>
      </c>
      <c r="C1211" s="84">
        <v>2</v>
      </c>
      <c r="D1211" s="123">
        <v>0.010375350005115249</v>
      </c>
      <c r="E1211" s="123">
        <v>1.662757831681574</v>
      </c>
      <c r="F1211" s="84" t="s">
        <v>3359</v>
      </c>
      <c r="G1211" s="84" t="b">
        <v>0</v>
      </c>
      <c r="H1211" s="84" t="b">
        <v>0</v>
      </c>
      <c r="I1211" s="84" t="b">
        <v>0</v>
      </c>
      <c r="J1211" s="84" t="b">
        <v>0</v>
      </c>
      <c r="K1211" s="84" t="b">
        <v>0</v>
      </c>
      <c r="L1211" s="84" t="b">
        <v>0</v>
      </c>
    </row>
    <row r="1212" spans="1:12" ht="15">
      <c r="A1212" s="84" t="s">
        <v>4332</v>
      </c>
      <c r="B1212" s="84" t="s">
        <v>4489</v>
      </c>
      <c r="C1212" s="84">
        <v>2</v>
      </c>
      <c r="D1212" s="123">
        <v>0.010375350005115249</v>
      </c>
      <c r="E1212" s="123">
        <v>1.662757831681574</v>
      </c>
      <c r="F1212" s="84" t="s">
        <v>3359</v>
      </c>
      <c r="G1212" s="84" t="b">
        <v>0</v>
      </c>
      <c r="H1212" s="84" t="b">
        <v>0</v>
      </c>
      <c r="I1212" s="84" t="b">
        <v>0</v>
      </c>
      <c r="J1212" s="84" t="b">
        <v>0</v>
      </c>
      <c r="K1212" s="84" t="b">
        <v>0</v>
      </c>
      <c r="L1212" s="84" t="b">
        <v>0</v>
      </c>
    </row>
    <row r="1213" spans="1:12" ht="15">
      <c r="A1213" s="84" t="s">
        <v>3502</v>
      </c>
      <c r="B1213" s="84" t="s">
        <v>3576</v>
      </c>
      <c r="C1213" s="84">
        <v>7</v>
      </c>
      <c r="D1213" s="123">
        <v>0</v>
      </c>
      <c r="E1213" s="123">
        <v>1.1796953833245065</v>
      </c>
      <c r="F1213" s="84" t="s">
        <v>3360</v>
      </c>
      <c r="G1213" s="84" t="b">
        <v>0</v>
      </c>
      <c r="H1213" s="84" t="b">
        <v>0</v>
      </c>
      <c r="I1213" s="84" t="b">
        <v>0</v>
      </c>
      <c r="J1213" s="84" t="b">
        <v>0</v>
      </c>
      <c r="K1213" s="84" t="b">
        <v>0</v>
      </c>
      <c r="L1213" s="84" t="b">
        <v>0</v>
      </c>
    </row>
    <row r="1214" spans="1:12" ht="15">
      <c r="A1214" s="84" t="s">
        <v>3576</v>
      </c>
      <c r="B1214" s="84" t="s">
        <v>3577</v>
      </c>
      <c r="C1214" s="84">
        <v>7</v>
      </c>
      <c r="D1214" s="123">
        <v>0</v>
      </c>
      <c r="E1214" s="123">
        <v>1.2376873303021931</v>
      </c>
      <c r="F1214" s="84" t="s">
        <v>3360</v>
      </c>
      <c r="G1214" s="84" t="b">
        <v>0</v>
      </c>
      <c r="H1214" s="84" t="b">
        <v>0</v>
      </c>
      <c r="I1214" s="84" t="b">
        <v>0</v>
      </c>
      <c r="J1214" s="84" t="b">
        <v>0</v>
      </c>
      <c r="K1214" s="84" t="b">
        <v>0</v>
      </c>
      <c r="L1214" s="84" t="b">
        <v>0</v>
      </c>
    </row>
    <row r="1215" spans="1:12" ht="15">
      <c r="A1215" s="84" t="s">
        <v>3577</v>
      </c>
      <c r="B1215" s="84" t="s">
        <v>3578</v>
      </c>
      <c r="C1215" s="84">
        <v>7</v>
      </c>
      <c r="D1215" s="123">
        <v>0</v>
      </c>
      <c r="E1215" s="123">
        <v>1.2376873303021931</v>
      </c>
      <c r="F1215" s="84" t="s">
        <v>3360</v>
      </c>
      <c r="G1215" s="84" t="b">
        <v>0</v>
      </c>
      <c r="H1215" s="84" t="b">
        <v>0</v>
      </c>
      <c r="I1215" s="84" t="b">
        <v>0</v>
      </c>
      <c r="J1215" s="84" t="b">
        <v>0</v>
      </c>
      <c r="K1215" s="84" t="b">
        <v>0</v>
      </c>
      <c r="L1215" s="84" t="b">
        <v>0</v>
      </c>
    </row>
    <row r="1216" spans="1:12" ht="15">
      <c r="A1216" s="84" t="s">
        <v>3578</v>
      </c>
      <c r="B1216" s="84" t="s">
        <v>3579</v>
      </c>
      <c r="C1216" s="84">
        <v>7</v>
      </c>
      <c r="D1216" s="123">
        <v>0</v>
      </c>
      <c r="E1216" s="123">
        <v>1.2376873303021931</v>
      </c>
      <c r="F1216" s="84" t="s">
        <v>3360</v>
      </c>
      <c r="G1216" s="84" t="b">
        <v>0</v>
      </c>
      <c r="H1216" s="84" t="b">
        <v>0</v>
      </c>
      <c r="I1216" s="84" t="b">
        <v>0</v>
      </c>
      <c r="J1216" s="84" t="b">
        <v>0</v>
      </c>
      <c r="K1216" s="84" t="b">
        <v>0</v>
      </c>
      <c r="L1216" s="84" t="b">
        <v>0</v>
      </c>
    </row>
    <row r="1217" spans="1:12" ht="15">
      <c r="A1217" s="84" t="s">
        <v>3579</v>
      </c>
      <c r="B1217" s="84" t="s">
        <v>3580</v>
      </c>
      <c r="C1217" s="84">
        <v>7</v>
      </c>
      <c r="D1217" s="123">
        <v>0</v>
      </c>
      <c r="E1217" s="123">
        <v>1.2376873303021931</v>
      </c>
      <c r="F1217" s="84" t="s">
        <v>3360</v>
      </c>
      <c r="G1217" s="84" t="b">
        <v>0</v>
      </c>
      <c r="H1217" s="84" t="b">
        <v>0</v>
      </c>
      <c r="I1217" s="84" t="b">
        <v>0</v>
      </c>
      <c r="J1217" s="84" t="b">
        <v>0</v>
      </c>
      <c r="K1217" s="84" t="b">
        <v>0</v>
      </c>
      <c r="L1217" s="84" t="b">
        <v>0</v>
      </c>
    </row>
    <row r="1218" spans="1:12" ht="15">
      <c r="A1218" s="84" t="s">
        <v>3580</v>
      </c>
      <c r="B1218" s="84" t="s">
        <v>3581</v>
      </c>
      <c r="C1218" s="84">
        <v>7</v>
      </c>
      <c r="D1218" s="123">
        <v>0</v>
      </c>
      <c r="E1218" s="123">
        <v>1.2376873303021931</v>
      </c>
      <c r="F1218" s="84" t="s">
        <v>3360</v>
      </c>
      <c r="G1218" s="84" t="b">
        <v>0</v>
      </c>
      <c r="H1218" s="84" t="b">
        <v>0</v>
      </c>
      <c r="I1218" s="84" t="b">
        <v>0</v>
      </c>
      <c r="J1218" s="84" t="b">
        <v>0</v>
      </c>
      <c r="K1218" s="84" t="b">
        <v>0</v>
      </c>
      <c r="L1218" s="84" t="b">
        <v>0</v>
      </c>
    </row>
    <row r="1219" spans="1:12" ht="15">
      <c r="A1219" s="84" t="s">
        <v>3581</v>
      </c>
      <c r="B1219" s="84" t="s">
        <v>3582</v>
      </c>
      <c r="C1219" s="84">
        <v>7</v>
      </c>
      <c r="D1219" s="123">
        <v>0</v>
      </c>
      <c r="E1219" s="123">
        <v>1.2376873303021931</v>
      </c>
      <c r="F1219" s="84" t="s">
        <v>3360</v>
      </c>
      <c r="G1219" s="84" t="b">
        <v>0</v>
      </c>
      <c r="H1219" s="84" t="b">
        <v>0</v>
      </c>
      <c r="I1219" s="84" t="b">
        <v>0</v>
      </c>
      <c r="J1219" s="84" t="b">
        <v>0</v>
      </c>
      <c r="K1219" s="84" t="b">
        <v>0</v>
      </c>
      <c r="L1219" s="84" t="b">
        <v>0</v>
      </c>
    </row>
    <row r="1220" spans="1:12" ht="15">
      <c r="A1220" s="84" t="s">
        <v>3582</v>
      </c>
      <c r="B1220" s="84" t="s">
        <v>3583</v>
      </c>
      <c r="C1220" s="84">
        <v>7</v>
      </c>
      <c r="D1220" s="123">
        <v>0</v>
      </c>
      <c r="E1220" s="123">
        <v>1.2376873303021931</v>
      </c>
      <c r="F1220" s="84" t="s">
        <v>3360</v>
      </c>
      <c r="G1220" s="84" t="b">
        <v>0</v>
      </c>
      <c r="H1220" s="84" t="b">
        <v>0</v>
      </c>
      <c r="I1220" s="84" t="b">
        <v>0</v>
      </c>
      <c r="J1220" s="84" t="b">
        <v>0</v>
      </c>
      <c r="K1220" s="84" t="b">
        <v>0</v>
      </c>
      <c r="L1220" s="84" t="b">
        <v>0</v>
      </c>
    </row>
    <row r="1221" spans="1:12" ht="15">
      <c r="A1221" s="84" t="s">
        <v>3583</v>
      </c>
      <c r="B1221" s="84" t="s">
        <v>3584</v>
      </c>
      <c r="C1221" s="84">
        <v>7</v>
      </c>
      <c r="D1221" s="123">
        <v>0</v>
      </c>
      <c r="E1221" s="123">
        <v>1.2376873303021931</v>
      </c>
      <c r="F1221" s="84" t="s">
        <v>3360</v>
      </c>
      <c r="G1221" s="84" t="b">
        <v>0</v>
      </c>
      <c r="H1221" s="84" t="b">
        <v>0</v>
      </c>
      <c r="I1221" s="84" t="b">
        <v>0</v>
      </c>
      <c r="J1221" s="84" t="b">
        <v>0</v>
      </c>
      <c r="K1221" s="84" t="b">
        <v>0</v>
      </c>
      <c r="L1221" s="84" t="b">
        <v>0</v>
      </c>
    </row>
    <row r="1222" spans="1:12" ht="15">
      <c r="A1222" s="84" t="s">
        <v>3584</v>
      </c>
      <c r="B1222" s="84" t="s">
        <v>4149</v>
      </c>
      <c r="C1222" s="84">
        <v>7</v>
      </c>
      <c r="D1222" s="123">
        <v>0</v>
      </c>
      <c r="E1222" s="123">
        <v>1.2376873303021931</v>
      </c>
      <c r="F1222" s="84" t="s">
        <v>3360</v>
      </c>
      <c r="G1222" s="84" t="b">
        <v>0</v>
      </c>
      <c r="H1222" s="84" t="b">
        <v>0</v>
      </c>
      <c r="I1222" s="84" t="b">
        <v>0</v>
      </c>
      <c r="J1222" s="84" t="b">
        <v>0</v>
      </c>
      <c r="K1222" s="84" t="b">
        <v>0</v>
      </c>
      <c r="L1222" s="84" t="b">
        <v>0</v>
      </c>
    </row>
    <row r="1223" spans="1:12" ht="15">
      <c r="A1223" s="84" t="s">
        <v>4149</v>
      </c>
      <c r="B1223" s="84" t="s">
        <v>4150</v>
      </c>
      <c r="C1223" s="84">
        <v>7</v>
      </c>
      <c r="D1223" s="123">
        <v>0</v>
      </c>
      <c r="E1223" s="123">
        <v>1.2376873303021931</v>
      </c>
      <c r="F1223" s="84" t="s">
        <v>3360</v>
      </c>
      <c r="G1223" s="84" t="b">
        <v>0</v>
      </c>
      <c r="H1223" s="84" t="b">
        <v>0</v>
      </c>
      <c r="I1223" s="84" t="b">
        <v>0</v>
      </c>
      <c r="J1223" s="84" t="b">
        <v>0</v>
      </c>
      <c r="K1223" s="84" t="b">
        <v>0</v>
      </c>
      <c r="L1223" s="84" t="b">
        <v>0</v>
      </c>
    </row>
    <row r="1224" spans="1:12" ht="15">
      <c r="A1224" s="84" t="s">
        <v>4150</v>
      </c>
      <c r="B1224" s="84" t="s">
        <v>4151</v>
      </c>
      <c r="C1224" s="84">
        <v>7</v>
      </c>
      <c r="D1224" s="123">
        <v>0</v>
      </c>
      <c r="E1224" s="123">
        <v>1.2376873303021931</v>
      </c>
      <c r="F1224" s="84" t="s">
        <v>3360</v>
      </c>
      <c r="G1224" s="84" t="b">
        <v>0</v>
      </c>
      <c r="H1224" s="84" t="b">
        <v>0</v>
      </c>
      <c r="I1224" s="84" t="b">
        <v>0</v>
      </c>
      <c r="J1224" s="84" t="b">
        <v>0</v>
      </c>
      <c r="K1224" s="84" t="b">
        <v>0</v>
      </c>
      <c r="L1224" s="84" t="b">
        <v>0</v>
      </c>
    </row>
    <row r="1225" spans="1:12" ht="15">
      <c r="A1225" s="84" t="s">
        <v>4151</v>
      </c>
      <c r="B1225" s="84" t="s">
        <v>4123</v>
      </c>
      <c r="C1225" s="84">
        <v>7</v>
      </c>
      <c r="D1225" s="123">
        <v>0</v>
      </c>
      <c r="E1225" s="123">
        <v>1.2376873303021931</v>
      </c>
      <c r="F1225" s="84" t="s">
        <v>3360</v>
      </c>
      <c r="G1225" s="84" t="b">
        <v>0</v>
      </c>
      <c r="H1225" s="84" t="b">
        <v>0</v>
      </c>
      <c r="I1225" s="84" t="b">
        <v>0</v>
      </c>
      <c r="J1225" s="84" t="b">
        <v>0</v>
      </c>
      <c r="K1225" s="84" t="b">
        <v>0</v>
      </c>
      <c r="L1225" s="84" t="b">
        <v>0</v>
      </c>
    </row>
    <row r="1226" spans="1:12" ht="15">
      <c r="A1226" s="84" t="s">
        <v>4123</v>
      </c>
      <c r="B1226" s="84" t="s">
        <v>4152</v>
      </c>
      <c r="C1226" s="84">
        <v>7</v>
      </c>
      <c r="D1226" s="123">
        <v>0</v>
      </c>
      <c r="E1226" s="123">
        <v>1.2376873303021931</v>
      </c>
      <c r="F1226" s="84" t="s">
        <v>3360</v>
      </c>
      <c r="G1226" s="84" t="b">
        <v>0</v>
      </c>
      <c r="H1226" s="84" t="b">
        <v>0</v>
      </c>
      <c r="I1226" s="84" t="b">
        <v>0</v>
      </c>
      <c r="J1226" s="84" t="b">
        <v>0</v>
      </c>
      <c r="K1226" s="84" t="b">
        <v>0</v>
      </c>
      <c r="L1226" s="84" t="b">
        <v>0</v>
      </c>
    </row>
    <row r="1227" spans="1:12" ht="15">
      <c r="A1227" s="84" t="s">
        <v>281</v>
      </c>
      <c r="B1227" s="84" t="s">
        <v>3502</v>
      </c>
      <c r="C1227" s="84">
        <v>6</v>
      </c>
      <c r="D1227" s="123">
        <v>0.0031381307639349945</v>
      </c>
      <c r="E1227" s="123">
        <v>1.2376873303021931</v>
      </c>
      <c r="F1227" s="84" t="s">
        <v>3360</v>
      </c>
      <c r="G1227" s="84" t="b">
        <v>0</v>
      </c>
      <c r="H1227" s="84" t="b">
        <v>0</v>
      </c>
      <c r="I1227" s="84" t="b">
        <v>0</v>
      </c>
      <c r="J1227" s="84" t="b">
        <v>0</v>
      </c>
      <c r="K1227" s="84" t="b">
        <v>0</v>
      </c>
      <c r="L1227" s="84" t="b">
        <v>0</v>
      </c>
    </row>
    <row r="1228" spans="1:12" ht="15">
      <c r="A1228" s="84" t="s">
        <v>4152</v>
      </c>
      <c r="B1228" s="84" t="s">
        <v>4161</v>
      </c>
      <c r="C1228" s="84">
        <v>6</v>
      </c>
      <c r="D1228" s="123">
        <v>0.0031381307639349945</v>
      </c>
      <c r="E1228" s="123">
        <v>1.2376873303021931</v>
      </c>
      <c r="F1228" s="84" t="s">
        <v>3360</v>
      </c>
      <c r="G1228" s="84" t="b">
        <v>0</v>
      </c>
      <c r="H1228" s="84" t="b">
        <v>0</v>
      </c>
      <c r="I1228" s="84" t="b">
        <v>0</v>
      </c>
      <c r="J1228" s="84" t="b">
        <v>0</v>
      </c>
      <c r="K1228" s="84" t="b">
        <v>0</v>
      </c>
      <c r="L1228" s="84" t="b">
        <v>0</v>
      </c>
    </row>
    <row r="1229" spans="1:12" ht="15">
      <c r="A1229" s="84" t="s">
        <v>4595</v>
      </c>
      <c r="B1229" s="84" t="s">
        <v>3458</v>
      </c>
      <c r="C1229" s="84">
        <v>2</v>
      </c>
      <c r="D1229" s="123">
        <v>0</v>
      </c>
      <c r="E1229" s="123">
        <v>1.0791812460476249</v>
      </c>
      <c r="F1229" s="84" t="s">
        <v>3362</v>
      </c>
      <c r="G1229" s="84" t="b">
        <v>0</v>
      </c>
      <c r="H1229" s="84" t="b">
        <v>0</v>
      </c>
      <c r="I1229" s="84" t="b">
        <v>0</v>
      </c>
      <c r="J1229" s="84" t="b">
        <v>0</v>
      </c>
      <c r="K1229" s="84" t="b">
        <v>0</v>
      </c>
      <c r="L1229" s="84" t="b">
        <v>0</v>
      </c>
    </row>
    <row r="1230" spans="1:12" ht="15">
      <c r="A1230" s="84" t="s">
        <v>3458</v>
      </c>
      <c r="B1230" s="84" t="s">
        <v>4234</v>
      </c>
      <c r="C1230" s="84">
        <v>2</v>
      </c>
      <c r="D1230" s="123">
        <v>0</v>
      </c>
      <c r="E1230" s="123">
        <v>1.0791812460476249</v>
      </c>
      <c r="F1230" s="84" t="s">
        <v>3362</v>
      </c>
      <c r="G1230" s="84" t="b">
        <v>0</v>
      </c>
      <c r="H1230" s="84" t="b">
        <v>0</v>
      </c>
      <c r="I1230" s="84" t="b">
        <v>0</v>
      </c>
      <c r="J1230" s="84" t="b">
        <v>0</v>
      </c>
      <c r="K1230" s="84" t="b">
        <v>0</v>
      </c>
      <c r="L1230" s="84" t="b">
        <v>0</v>
      </c>
    </row>
    <row r="1231" spans="1:12" ht="15">
      <c r="A1231" s="84" t="s">
        <v>4234</v>
      </c>
      <c r="B1231" s="84" t="s">
        <v>4596</v>
      </c>
      <c r="C1231" s="84">
        <v>2</v>
      </c>
      <c r="D1231" s="123">
        <v>0</v>
      </c>
      <c r="E1231" s="123">
        <v>1.255272505103306</v>
      </c>
      <c r="F1231" s="84" t="s">
        <v>3362</v>
      </c>
      <c r="G1231" s="84" t="b">
        <v>0</v>
      </c>
      <c r="H1231" s="84" t="b">
        <v>0</v>
      </c>
      <c r="I1231" s="84" t="b">
        <v>0</v>
      </c>
      <c r="J1231" s="84" t="b">
        <v>0</v>
      </c>
      <c r="K1231" s="84" t="b">
        <v>0</v>
      </c>
      <c r="L1231" s="84" t="b">
        <v>0</v>
      </c>
    </row>
    <row r="1232" spans="1:12" ht="15">
      <c r="A1232" s="84" t="s">
        <v>4596</v>
      </c>
      <c r="B1232" s="84" t="s">
        <v>4597</v>
      </c>
      <c r="C1232" s="84">
        <v>2</v>
      </c>
      <c r="D1232" s="123">
        <v>0</v>
      </c>
      <c r="E1232" s="123">
        <v>1.255272505103306</v>
      </c>
      <c r="F1232" s="84" t="s">
        <v>3362</v>
      </c>
      <c r="G1232" s="84" t="b">
        <v>0</v>
      </c>
      <c r="H1232" s="84" t="b">
        <v>0</v>
      </c>
      <c r="I1232" s="84" t="b">
        <v>0</v>
      </c>
      <c r="J1232" s="84" t="b">
        <v>1</v>
      </c>
      <c r="K1232" s="84" t="b">
        <v>0</v>
      </c>
      <c r="L1232" s="84" t="b">
        <v>0</v>
      </c>
    </row>
    <row r="1233" spans="1:12" ht="15">
      <c r="A1233" s="84" t="s">
        <v>4597</v>
      </c>
      <c r="B1233" s="84" t="s">
        <v>4598</v>
      </c>
      <c r="C1233" s="84">
        <v>2</v>
      </c>
      <c r="D1233" s="123">
        <v>0</v>
      </c>
      <c r="E1233" s="123">
        <v>1.255272505103306</v>
      </c>
      <c r="F1233" s="84" t="s">
        <v>3362</v>
      </c>
      <c r="G1233" s="84" t="b">
        <v>1</v>
      </c>
      <c r="H1233" s="84" t="b">
        <v>0</v>
      </c>
      <c r="I1233" s="84" t="b">
        <v>0</v>
      </c>
      <c r="J1233" s="84" t="b">
        <v>0</v>
      </c>
      <c r="K1233" s="84" t="b">
        <v>0</v>
      </c>
      <c r="L1233" s="84" t="b">
        <v>0</v>
      </c>
    </row>
    <row r="1234" spans="1:12" ht="15">
      <c r="A1234" s="84" t="s">
        <v>4598</v>
      </c>
      <c r="B1234" s="84" t="s">
        <v>4599</v>
      </c>
      <c r="C1234" s="84">
        <v>2</v>
      </c>
      <c r="D1234" s="123">
        <v>0</v>
      </c>
      <c r="E1234" s="123">
        <v>1.255272505103306</v>
      </c>
      <c r="F1234" s="84" t="s">
        <v>3362</v>
      </c>
      <c r="G1234" s="84" t="b">
        <v>0</v>
      </c>
      <c r="H1234" s="84" t="b">
        <v>0</v>
      </c>
      <c r="I1234" s="84" t="b">
        <v>0</v>
      </c>
      <c r="J1234" s="84" t="b">
        <v>0</v>
      </c>
      <c r="K1234" s="84" t="b">
        <v>0</v>
      </c>
      <c r="L1234" s="84" t="b">
        <v>0</v>
      </c>
    </row>
    <row r="1235" spans="1:12" ht="15">
      <c r="A1235" s="84" t="s">
        <v>4599</v>
      </c>
      <c r="B1235" s="84" t="s">
        <v>738</v>
      </c>
      <c r="C1235" s="84">
        <v>2</v>
      </c>
      <c r="D1235" s="123">
        <v>0</v>
      </c>
      <c r="E1235" s="123">
        <v>1.255272505103306</v>
      </c>
      <c r="F1235" s="84" t="s">
        <v>3362</v>
      </c>
      <c r="G1235" s="84" t="b">
        <v>0</v>
      </c>
      <c r="H1235" s="84" t="b">
        <v>0</v>
      </c>
      <c r="I1235" s="84" t="b">
        <v>0</v>
      </c>
      <c r="J1235" s="84" t="b">
        <v>0</v>
      </c>
      <c r="K1235" s="84" t="b">
        <v>0</v>
      </c>
      <c r="L1235" s="84" t="b">
        <v>0</v>
      </c>
    </row>
    <row r="1236" spans="1:12" ht="15">
      <c r="A1236" s="84" t="s">
        <v>738</v>
      </c>
      <c r="B1236" s="84" t="s">
        <v>424</v>
      </c>
      <c r="C1236" s="84">
        <v>2</v>
      </c>
      <c r="D1236" s="123">
        <v>0</v>
      </c>
      <c r="E1236" s="123">
        <v>1.255272505103306</v>
      </c>
      <c r="F1236" s="84" t="s">
        <v>3362</v>
      </c>
      <c r="G1236" s="84" t="b">
        <v>0</v>
      </c>
      <c r="H1236" s="84" t="b">
        <v>0</v>
      </c>
      <c r="I1236" s="84" t="b">
        <v>0</v>
      </c>
      <c r="J1236" s="84" t="b">
        <v>0</v>
      </c>
      <c r="K1236" s="84" t="b">
        <v>0</v>
      </c>
      <c r="L1236" s="84" t="b">
        <v>0</v>
      </c>
    </row>
    <row r="1237" spans="1:12" ht="15">
      <c r="A1237" s="84" t="s">
        <v>424</v>
      </c>
      <c r="B1237" s="84" t="s">
        <v>4228</v>
      </c>
      <c r="C1237" s="84">
        <v>2</v>
      </c>
      <c r="D1237" s="123">
        <v>0</v>
      </c>
      <c r="E1237" s="123">
        <v>1.255272505103306</v>
      </c>
      <c r="F1237" s="84" t="s">
        <v>3362</v>
      </c>
      <c r="G1237" s="84" t="b">
        <v>0</v>
      </c>
      <c r="H1237" s="84" t="b">
        <v>0</v>
      </c>
      <c r="I1237" s="84" t="b">
        <v>0</v>
      </c>
      <c r="J1237" s="84" t="b">
        <v>0</v>
      </c>
      <c r="K1237" s="84" t="b">
        <v>0</v>
      </c>
      <c r="L1237" s="84" t="b">
        <v>0</v>
      </c>
    </row>
    <row r="1238" spans="1:12" ht="15">
      <c r="A1238" s="84" t="s">
        <v>4228</v>
      </c>
      <c r="B1238" s="84" t="s">
        <v>4600</v>
      </c>
      <c r="C1238" s="84">
        <v>2</v>
      </c>
      <c r="D1238" s="123">
        <v>0</v>
      </c>
      <c r="E1238" s="123">
        <v>1.255272505103306</v>
      </c>
      <c r="F1238" s="84" t="s">
        <v>3362</v>
      </c>
      <c r="G1238" s="84" t="b">
        <v>0</v>
      </c>
      <c r="H1238" s="84" t="b">
        <v>0</v>
      </c>
      <c r="I1238" s="84" t="b">
        <v>0</v>
      </c>
      <c r="J1238" s="84" t="b">
        <v>0</v>
      </c>
      <c r="K1238" s="84" t="b">
        <v>0</v>
      </c>
      <c r="L1238" s="84" t="b">
        <v>0</v>
      </c>
    </row>
    <row r="1239" spans="1:12" ht="15">
      <c r="A1239" s="84" t="s">
        <v>4600</v>
      </c>
      <c r="B1239" s="84" t="s">
        <v>4601</v>
      </c>
      <c r="C1239" s="84">
        <v>2</v>
      </c>
      <c r="D1239" s="123">
        <v>0</v>
      </c>
      <c r="E1239" s="123">
        <v>1.255272505103306</v>
      </c>
      <c r="F1239" s="84" t="s">
        <v>3362</v>
      </c>
      <c r="G1239" s="84" t="b">
        <v>0</v>
      </c>
      <c r="H1239" s="84" t="b">
        <v>0</v>
      </c>
      <c r="I1239" s="84" t="b">
        <v>0</v>
      </c>
      <c r="J1239" s="84" t="b">
        <v>0</v>
      </c>
      <c r="K1239" s="84" t="b">
        <v>0</v>
      </c>
      <c r="L1239" s="84" t="b">
        <v>0</v>
      </c>
    </row>
    <row r="1240" spans="1:12" ht="15">
      <c r="A1240" s="84" t="s">
        <v>4104</v>
      </c>
      <c r="B1240" s="84" t="s">
        <v>4376</v>
      </c>
      <c r="C1240" s="84">
        <v>2</v>
      </c>
      <c r="D1240" s="123">
        <v>0</v>
      </c>
      <c r="E1240" s="123">
        <v>1.2304489213782739</v>
      </c>
      <c r="F1240" s="84" t="s">
        <v>3363</v>
      </c>
      <c r="G1240" s="84" t="b">
        <v>0</v>
      </c>
      <c r="H1240" s="84" t="b">
        <v>0</v>
      </c>
      <c r="I1240" s="84" t="b">
        <v>0</v>
      </c>
      <c r="J1240" s="84" t="b">
        <v>0</v>
      </c>
      <c r="K1240" s="84" t="b">
        <v>0</v>
      </c>
      <c r="L1240" s="84" t="b">
        <v>0</v>
      </c>
    </row>
    <row r="1241" spans="1:12" ht="15">
      <c r="A1241" s="84" t="s">
        <v>4376</v>
      </c>
      <c r="B1241" s="84" t="s">
        <v>4377</v>
      </c>
      <c r="C1241" s="84">
        <v>2</v>
      </c>
      <c r="D1241" s="123">
        <v>0</v>
      </c>
      <c r="E1241" s="123">
        <v>1.2304489213782739</v>
      </c>
      <c r="F1241" s="84" t="s">
        <v>3363</v>
      </c>
      <c r="G1241" s="84" t="b">
        <v>0</v>
      </c>
      <c r="H1241" s="84" t="b">
        <v>0</v>
      </c>
      <c r="I1241" s="84" t="b">
        <v>0</v>
      </c>
      <c r="J1241" s="84" t="b">
        <v>0</v>
      </c>
      <c r="K1241" s="84" t="b">
        <v>1</v>
      </c>
      <c r="L1241" s="84" t="b">
        <v>0</v>
      </c>
    </row>
    <row r="1242" spans="1:12" ht="15">
      <c r="A1242" s="84" t="s">
        <v>4377</v>
      </c>
      <c r="B1242" s="84" t="s">
        <v>4378</v>
      </c>
      <c r="C1242" s="84">
        <v>2</v>
      </c>
      <c r="D1242" s="123">
        <v>0</v>
      </c>
      <c r="E1242" s="123">
        <v>1.2304489213782739</v>
      </c>
      <c r="F1242" s="84" t="s">
        <v>3363</v>
      </c>
      <c r="G1242" s="84" t="b">
        <v>0</v>
      </c>
      <c r="H1242" s="84" t="b">
        <v>1</v>
      </c>
      <c r="I1242" s="84" t="b">
        <v>0</v>
      </c>
      <c r="J1242" s="84" t="b">
        <v>0</v>
      </c>
      <c r="K1242" s="84" t="b">
        <v>0</v>
      </c>
      <c r="L1242" s="84" t="b">
        <v>0</v>
      </c>
    </row>
    <row r="1243" spans="1:12" ht="15">
      <c r="A1243" s="84" t="s">
        <v>4378</v>
      </c>
      <c r="B1243" s="84" t="s">
        <v>4207</v>
      </c>
      <c r="C1243" s="84">
        <v>2</v>
      </c>
      <c r="D1243" s="123">
        <v>0</v>
      </c>
      <c r="E1243" s="123">
        <v>1.2304489213782739</v>
      </c>
      <c r="F1243" s="84" t="s">
        <v>3363</v>
      </c>
      <c r="G1243" s="84" t="b">
        <v>0</v>
      </c>
      <c r="H1243" s="84" t="b">
        <v>0</v>
      </c>
      <c r="I1243" s="84" t="b">
        <v>0</v>
      </c>
      <c r="J1243" s="84" t="b">
        <v>0</v>
      </c>
      <c r="K1243" s="84" t="b">
        <v>0</v>
      </c>
      <c r="L1243" s="84" t="b">
        <v>0</v>
      </c>
    </row>
    <row r="1244" spans="1:12" ht="15">
      <c r="A1244" s="84" t="s">
        <v>4207</v>
      </c>
      <c r="B1244" s="84" t="s">
        <v>4379</v>
      </c>
      <c r="C1244" s="84">
        <v>2</v>
      </c>
      <c r="D1244" s="123">
        <v>0</v>
      </c>
      <c r="E1244" s="123">
        <v>1.2304489213782739</v>
      </c>
      <c r="F1244" s="84" t="s">
        <v>3363</v>
      </c>
      <c r="G1244" s="84" t="b">
        <v>0</v>
      </c>
      <c r="H1244" s="84" t="b">
        <v>0</v>
      </c>
      <c r="I1244" s="84" t="b">
        <v>0</v>
      </c>
      <c r="J1244" s="84" t="b">
        <v>0</v>
      </c>
      <c r="K1244" s="84" t="b">
        <v>0</v>
      </c>
      <c r="L1244" s="84" t="b">
        <v>0</v>
      </c>
    </row>
    <row r="1245" spans="1:12" ht="15">
      <c r="A1245" s="84" t="s">
        <v>4379</v>
      </c>
      <c r="B1245" s="84" t="s">
        <v>4380</v>
      </c>
      <c r="C1245" s="84">
        <v>2</v>
      </c>
      <c r="D1245" s="123">
        <v>0</v>
      </c>
      <c r="E1245" s="123">
        <v>1.2304489213782739</v>
      </c>
      <c r="F1245" s="84" t="s">
        <v>3363</v>
      </c>
      <c r="G1245" s="84" t="b">
        <v>0</v>
      </c>
      <c r="H1245" s="84" t="b">
        <v>0</v>
      </c>
      <c r="I1245" s="84" t="b">
        <v>0</v>
      </c>
      <c r="J1245" s="84" t="b">
        <v>0</v>
      </c>
      <c r="K1245" s="84" t="b">
        <v>1</v>
      </c>
      <c r="L1245" s="84" t="b">
        <v>0</v>
      </c>
    </row>
    <row r="1246" spans="1:12" ht="15">
      <c r="A1246" s="84" t="s">
        <v>4380</v>
      </c>
      <c r="B1246" s="84" t="s">
        <v>4381</v>
      </c>
      <c r="C1246" s="84">
        <v>2</v>
      </c>
      <c r="D1246" s="123">
        <v>0</v>
      </c>
      <c r="E1246" s="123">
        <v>1.2304489213782739</v>
      </c>
      <c r="F1246" s="84" t="s">
        <v>3363</v>
      </c>
      <c r="G1246" s="84" t="b">
        <v>0</v>
      </c>
      <c r="H1246" s="84" t="b">
        <v>1</v>
      </c>
      <c r="I1246" s="84" t="b">
        <v>0</v>
      </c>
      <c r="J1246" s="84" t="b">
        <v>0</v>
      </c>
      <c r="K1246" s="84" t="b">
        <v>0</v>
      </c>
      <c r="L1246" s="84" t="b">
        <v>0</v>
      </c>
    </row>
    <row r="1247" spans="1:12" ht="15">
      <c r="A1247" s="84" t="s">
        <v>4381</v>
      </c>
      <c r="B1247" s="84" t="s">
        <v>3471</v>
      </c>
      <c r="C1247" s="84">
        <v>2</v>
      </c>
      <c r="D1247" s="123">
        <v>0</v>
      </c>
      <c r="E1247" s="123">
        <v>1.2304489213782739</v>
      </c>
      <c r="F1247" s="84" t="s">
        <v>3363</v>
      </c>
      <c r="G1247" s="84" t="b">
        <v>0</v>
      </c>
      <c r="H1247" s="84" t="b">
        <v>0</v>
      </c>
      <c r="I1247" s="84" t="b">
        <v>0</v>
      </c>
      <c r="J1247" s="84" t="b">
        <v>1</v>
      </c>
      <c r="K1247" s="84" t="b">
        <v>0</v>
      </c>
      <c r="L1247" s="84" t="b">
        <v>0</v>
      </c>
    </row>
    <row r="1248" spans="1:12" ht="15">
      <c r="A1248" s="84" t="s">
        <v>3471</v>
      </c>
      <c r="B1248" s="84" t="s">
        <v>4382</v>
      </c>
      <c r="C1248" s="84">
        <v>2</v>
      </c>
      <c r="D1248" s="123">
        <v>0</v>
      </c>
      <c r="E1248" s="123">
        <v>1.2304489213782739</v>
      </c>
      <c r="F1248" s="84" t="s">
        <v>3363</v>
      </c>
      <c r="G1248" s="84" t="b">
        <v>1</v>
      </c>
      <c r="H1248" s="84" t="b">
        <v>0</v>
      </c>
      <c r="I1248" s="84" t="b">
        <v>0</v>
      </c>
      <c r="J1248" s="84" t="b">
        <v>0</v>
      </c>
      <c r="K1248" s="84" t="b">
        <v>0</v>
      </c>
      <c r="L1248" s="84" t="b">
        <v>0</v>
      </c>
    </row>
    <row r="1249" spans="1:12" ht="15">
      <c r="A1249" s="84" t="s">
        <v>4382</v>
      </c>
      <c r="B1249" s="84" t="s">
        <v>4208</v>
      </c>
      <c r="C1249" s="84">
        <v>2</v>
      </c>
      <c r="D1249" s="123">
        <v>0</v>
      </c>
      <c r="E1249" s="123">
        <v>1.2304489213782739</v>
      </c>
      <c r="F1249" s="84" t="s">
        <v>3363</v>
      </c>
      <c r="G1249" s="84" t="b">
        <v>0</v>
      </c>
      <c r="H1249" s="84" t="b">
        <v>0</v>
      </c>
      <c r="I1249" s="84" t="b">
        <v>0</v>
      </c>
      <c r="J1249" s="84" t="b">
        <v>0</v>
      </c>
      <c r="K1249" s="84" t="b">
        <v>0</v>
      </c>
      <c r="L1249" s="84" t="b">
        <v>0</v>
      </c>
    </row>
    <row r="1250" spans="1:12" ht="15">
      <c r="A1250" s="84" t="s">
        <v>3584</v>
      </c>
      <c r="B1250" s="84" t="s">
        <v>746</v>
      </c>
      <c r="C1250" s="84">
        <v>5</v>
      </c>
      <c r="D1250" s="123">
        <v>0</v>
      </c>
      <c r="E1250" s="123">
        <v>1.1986570869544226</v>
      </c>
      <c r="F1250" s="84" t="s">
        <v>3364</v>
      </c>
      <c r="G1250" s="84" t="b">
        <v>0</v>
      </c>
      <c r="H1250" s="84" t="b">
        <v>0</v>
      </c>
      <c r="I1250" s="84" t="b">
        <v>0</v>
      </c>
      <c r="J1250" s="84" t="b">
        <v>0</v>
      </c>
      <c r="K1250" s="84" t="b">
        <v>0</v>
      </c>
      <c r="L1250" s="84" t="b">
        <v>0</v>
      </c>
    </row>
    <row r="1251" spans="1:12" ht="15">
      <c r="A1251" s="84" t="s">
        <v>746</v>
      </c>
      <c r="B1251" s="84" t="s">
        <v>4191</v>
      </c>
      <c r="C1251" s="84">
        <v>5</v>
      </c>
      <c r="D1251" s="123">
        <v>0</v>
      </c>
      <c r="E1251" s="123">
        <v>1.1986570869544226</v>
      </c>
      <c r="F1251" s="84" t="s">
        <v>3364</v>
      </c>
      <c r="G1251" s="84" t="b">
        <v>0</v>
      </c>
      <c r="H1251" s="84" t="b">
        <v>0</v>
      </c>
      <c r="I1251" s="84" t="b">
        <v>0</v>
      </c>
      <c r="J1251" s="84" t="b">
        <v>0</v>
      </c>
      <c r="K1251" s="84" t="b">
        <v>0</v>
      </c>
      <c r="L1251" s="84" t="b">
        <v>0</v>
      </c>
    </row>
    <row r="1252" spans="1:12" ht="15">
      <c r="A1252" s="84" t="s">
        <v>4191</v>
      </c>
      <c r="B1252" s="84" t="s">
        <v>4126</v>
      </c>
      <c r="C1252" s="84">
        <v>5</v>
      </c>
      <c r="D1252" s="123">
        <v>0</v>
      </c>
      <c r="E1252" s="123">
        <v>0.8976270912904415</v>
      </c>
      <c r="F1252" s="84" t="s">
        <v>3364</v>
      </c>
      <c r="G1252" s="84" t="b">
        <v>0</v>
      </c>
      <c r="H1252" s="84" t="b">
        <v>0</v>
      </c>
      <c r="I1252" s="84" t="b">
        <v>0</v>
      </c>
      <c r="J1252" s="84" t="b">
        <v>0</v>
      </c>
      <c r="K1252" s="84" t="b">
        <v>0</v>
      </c>
      <c r="L1252" s="84" t="b">
        <v>0</v>
      </c>
    </row>
    <row r="1253" spans="1:12" ht="15">
      <c r="A1253" s="84" t="s">
        <v>4126</v>
      </c>
      <c r="B1253" s="84" t="s">
        <v>4142</v>
      </c>
      <c r="C1253" s="84">
        <v>5</v>
      </c>
      <c r="D1253" s="123">
        <v>0</v>
      </c>
      <c r="E1253" s="123">
        <v>0.8976270912904415</v>
      </c>
      <c r="F1253" s="84" t="s">
        <v>3364</v>
      </c>
      <c r="G1253" s="84" t="b">
        <v>0</v>
      </c>
      <c r="H1253" s="84" t="b">
        <v>0</v>
      </c>
      <c r="I1253" s="84" t="b">
        <v>0</v>
      </c>
      <c r="J1253" s="84" t="b">
        <v>0</v>
      </c>
      <c r="K1253" s="84" t="b">
        <v>0</v>
      </c>
      <c r="L1253" s="84" t="b">
        <v>0</v>
      </c>
    </row>
    <row r="1254" spans="1:12" ht="15">
      <c r="A1254" s="84" t="s">
        <v>4142</v>
      </c>
      <c r="B1254" s="84" t="s">
        <v>4192</v>
      </c>
      <c r="C1254" s="84">
        <v>5</v>
      </c>
      <c r="D1254" s="123">
        <v>0</v>
      </c>
      <c r="E1254" s="123">
        <v>1.1986570869544226</v>
      </c>
      <c r="F1254" s="84" t="s">
        <v>3364</v>
      </c>
      <c r="G1254" s="84" t="b">
        <v>0</v>
      </c>
      <c r="H1254" s="84" t="b">
        <v>0</v>
      </c>
      <c r="I1254" s="84" t="b">
        <v>0</v>
      </c>
      <c r="J1254" s="84" t="b">
        <v>0</v>
      </c>
      <c r="K1254" s="84" t="b">
        <v>0</v>
      </c>
      <c r="L1254" s="84" t="b">
        <v>0</v>
      </c>
    </row>
    <row r="1255" spans="1:12" ht="15">
      <c r="A1255" s="84" t="s">
        <v>4192</v>
      </c>
      <c r="B1255" s="84" t="s">
        <v>4193</v>
      </c>
      <c r="C1255" s="84">
        <v>5</v>
      </c>
      <c r="D1255" s="123">
        <v>0</v>
      </c>
      <c r="E1255" s="123">
        <v>1.1986570869544226</v>
      </c>
      <c r="F1255" s="84" t="s">
        <v>3364</v>
      </c>
      <c r="G1255" s="84" t="b">
        <v>0</v>
      </c>
      <c r="H1255" s="84" t="b">
        <v>0</v>
      </c>
      <c r="I1255" s="84" t="b">
        <v>0</v>
      </c>
      <c r="J1255" s="84" t="b">
        <v>0</v>
      </c>
      <c r="K1255" s="84" t="b">
        <v>0</v>
      </c>
      <c r="L1255" s="84" t="b">
        <v>0</v>
      </c>
    </row>
    <row r="1256" spans="1:12" ht="15">
      <c r="A1256" s="84" t="s">
        <v>4193</v>
      </c>
      <c r="B1256" s="84" t="s">
        <v>4194</v>
      </c>
      <c r="C1256" s="84">
        <v>5</v>
      </c>
      <c r="D1256" s="123">
        <v>0</v>
      </c>
      <c r="E1256" s="123">
        <v>1.1986570869544226</v>
      </c>
      <c r="F1256" s="84" t="s">
        <v>3364</v>
      </c>
      <c r="G1256" s="84" t="b">
        <v>0</v>
      </c>
      <c r="H1256" s="84" t="b">
        <v>0</v>
      </c>
      <c r="I1256" s="84" t="b">
        <v>0</v>
      </c>
      <c r="J1256" s="84" t="b">
        <v>0</v>
      </c>
      <c r="K1256" s="84" t="b">
        <v>0</v>
      </c>
      <c r="L1256" s="84" t="b">
        <v>0</v>
      </c>
    </row>
    <row r="1257" spans="1:12" ht="15">
      <c r="A1257" s="84" t="s">
        <v>4194</v>
      </c>
      <c r="B1257" s="84" t="s">
        <v>4195</v>
      </c>
      <c r="C1257" s="84">
        <v>5</v>
      </c>
      <c r="D1257" s="123">
        <v>0</v>
      </c>
      <c r="E1257" s="123">
        <v>1.1986570869544226</v>
      </c>
      <c r="F1257" s="84" t="s">
        <v>3364</v>
      </c>
      <c r="G1257" s="84" t="b">
        <v>0</v>
      </c>
      <c r="H1257" s="84" t="b">
        <v>0</v>
      </c>
      <c r="I1257" s="84" t="b">
        <v>0</v>
      </c>
      <c r="J1257" s="84" t="b">
        <v>0</v>
      </c>
      <c r="K1257" s="84" t="b">
        <v>0</v>
      </c>
      <c r="L1257" s="84" t="b">
        <v>0</v>
      </c>
    </row>
    <row r="1258" spans="1:12" ht="15">
      <c r="A1258" s="84" t="s">
        <v>4195</v>
      </c>
      <c r="B1258" s="84" t="s">
        <v>4153</v>
      </c>
      <c r="C1258" s="84">
        <v>5</v>
      </c>
      <c r="D1258" s="123">
        <v>0</v>
      </c>
      <c r="E1258" s="123">
        <v>1.1986570869544226</v>
      </c>
      <c r="F1258" s="84" t="s">
        <v>3364</v>
      </c>
      <c r="G1258" s="84" t="b">
        <v>0</v>
      </c>
      <c r="H1258" s="84" t="b">
        <v>0</v>
      </c>
      <c r="I1258" s="84" t="b">
        <v>0</v>
      </c>
      <c r="J1258" s="84" t="b">
        <v>0</v>
      </c>
      <c r="K1258" s="84" t="b">
        <v>0</v>
      </c>
      <c r="L1258" s="84" t="b">
        <v>0</v>
      </c>
    </row>
    <row r="1259" spans="1:12" ht="15">
      <c r="A1259" s="84" t="s">
        <v>4153</v>
      </c>
      <c r="B1259" s="84" t="s">
        <v>4126</v>
      </c>
      <c r="C1259" s="84">
        <v>5</v>
      </c>
      <c r="D1259" s="123">
        <v>0</v>
      </c>
      <c r="E1259" s="123">
        <v>0.8976270912904415</v>
      </c>
      <c r="F1259" s="84" t="s">
        <v>3364</v>
      </c>
      <c r="G1259" s="84" t="b">
        <v>0</v>
      </c>
      <c r="H1259" s="84" t="b">
        <v>0</v>
      </c>
      <c r="I1259" s="84" t="b">
        <v>0</v>
      </c>
      <c r="J1259" s="84" t="b">
        <v>0</v>
      </c>
      <c r="K1259" s="84" t="b">
        <v>0</v>
      </c>
      <c r="L1259" s="84" t="b">
        <v>0</v>
      </c>
    </row>
    <row r="1260" spans="1:12" ht="15">
      <c r="A1260" s="84" t="s">
        <v>4126</v>
      </c>
      <c r="B1260" s="84" t="s">
        <v>4196</v>
      </c>
      <c r="C1260" s="84">
        <v>5</v>
      </c>
      <c r="D1260" s="123">
        <v>0</v>
      </c>
      <c r="E1260" s="123">
        <v>0.8976270912904415</v>
      </c>
      <c r="F1260" s="84" t="s">
        <v>3364</v>
      </c>
      <c r="G1260" s="84" t="b">
        <v>0</v>
      </c>
      <c r="H1260" s="84" t="b">
        <v>0</v>
      </c>
      <c r="I1260" s="84" t="b">
        <v>0</v>
      </c>
      <c r="J1260" s="84" t="b">
        <v>0</v>
      </c>
      <c r="K1260" s="84" t="b">
        <v>0</v>
      </c>
      <c r="L1260" s="84" t="b">
        <v>0</v>
      </c>
    </row>
    <row r="1261" spans="1:12" ht="15">
      <c r="A1261" s="84" t="s">
        <v>4196</v>
      </c>
      <c r="B1261" s="84" t="s">
        <v>4197</v>
      </c>
      <c r="C1261" s="84">
        <v>5</v>
      </c>
      <c r="D1261" s="123">
        <v>0</v>
      </c>
      <c r="E1261" s="123">
        <v>1.1986570869544226</v>
      </c>
      <c r="F1261" s="84" t="s">
        <v>3364</v>
      </c>
      <c r="G1261" s="84" t="b">
        <v>0</v>
      </c>
      <c r="H1261" s="84" t="b">
        <v>0</v>
      </c>
      <c r="I1261" s="84" t="b">
        <v>0</v>
      </c>
      <c r="J1261" s="84" t="b">
        <v>0</v>
      </c>
      <c r="K1261" s="84" t="b">
        <v>0</v>
      </c>
      <c r="L1261" s="84" t="b">
        <v>0</v>
      </c>
    </row>
    <row r="1262" spans="1:12" ht="15">
      <c r="A1262" s="84" t="s">
        <v>333</v>
      </c>
      <c r="B1262" s="84" t="s">
        <v>3584</v>
      </c>
      <c r="C1262" s="84">
        <v>4</v>
      </c>
      <c r="D1262" s="123">
        <v>0.0046147625241931625</v>
      </c>
      <c r="E1262" s="123">
        <v>1.295567099962479</v>
      </c>
      <c r="F1262" s="84" t="s">
        <v>3364</v>
      </c>
      <c r="G1262" s="84" t="b">
        <v>0</v>
      </c>
      <c r="H1262" s="84" t="b">
        <v>0</v>
      </c>
      <c r="I1262" s="84" t="b">
        <v>0</v>
      </c>
      <c r="J1262" s="84" t="b">
        <v>0</v>
      </c>
      <c r="K1262" s="84" t="b">
        <v>0</v>
      </c>
      <c r="L1262" s="84" t="b">
        <v>0</v>
      </c>
    </row>
    <row r="1263" spans="1:12" ht="15">
      <c r="A1263" s="84" t="s">
        <v>4197</v>
      </c>
      <c r="B1263" s="84" t="s">
        <v>4235</v>
      </c>
      <c r="C1263" s="84">
        <v>4</v>
      </c>
      <c r="D1263" s="123">
        <v>0.0046147625241931625</v>
      </c>
      <c r="E1263" s="123">
        <v>1.1986570869544226</v>
      </c>
      <c r="F1263" s="84" t="s">
        <v>3364</v>
      </c>
      <c r="G1263" s="84" t="b">
        <v>0</v>
      </c>
      <c r="H1263" s="84" t="b">
        <v>0</v>
      </c>
      <c r="I1263" s="84" t="b">
        <v>0</v>
      </c>
      <c r="J1263" s="84" t="b">
        <v>0</v>
      </c>
      <c r="K1263" s="84" t="b">
        <v>0</v>
      </c>
      <c r="L1263" s="84" t="b">
        <v>0</v>
      </c>
    </row>
    <row r="1264" spans="1:12" ht="15">
      <c r="A1264" s="84" t="s">
        <v>4356</v>
      </c>
      <c r="B1264" s="84" t="s">
        <v>4123</v>
      </c>
      <c r="C1264" s="84">
        <v>3</v>
      </c>
      <c r="D1264" s="123">
        <v>0</v>
      </c>
      <c r="E1264" s="123">
        <v>1.278753600952829</v>
      </c>
      <c r="F1264" s="84" t="s">
        <v>3365</v>
      </c>
      <c r="G1264" s="84" t="b">
        <v>0</v>
      </c>
      <c r="H1264" s="84" t="b">
        <v>0</v>
      </c>
      <c r="I1264" s="84" t="b">
        <v>0</v>
      </c>
      <c r="J1264" s="84" t="b">
        <v>0</v>
      </c>
      <c r="K1264" s="84" t="b">
        <v>0</v>
      </c>
      <c r="L1264" s="84" t="b">
        <v>0</v>
      </c>
    </row>
    <row r="1265" spans="1:12" ht="15">
      <c r="A1265" s="84" t="s">
        <v>4123</v>
      </c>
      <c r="B1265" s="84" t="s">
        <v>4357</v>
      </c>
      <c r="C1265" s="84">
        <v>3</v>
      </c>
      <c r="D1265" s="123">
        <v>0</v>
      </c>
      <c r="E1265" s="123">
        <v>1.278753600952829</v>
      </c>
      <c r="F1265" s="84" t="s">
        <v>3365</v>
      </c>
      <c r="G1265" s="84" t="b">
        <v>0</v>
      </c>
      <c r="H1265" s="84" t="b">
        <v>0</v>
      </c>
      <c r="I1265" s="84" t="b">
        <v>0</v>
      </c>
      <c r="J1265" s="84" t="b">
        <v>0</v>
      </c>
      <c r="K1265" s="84" t="b">
        <v>0</v>
      </c>
      <c r="L1265" s="84" t="b">
        <v>0</v>
      </c>
    </row>
    <row r="1266" spans="1:12" ht="15">
      <c r="A1266" s="84" t="s">
        <v>4357</v>
      </c>
      <c r="B1266" s="84" t="s">
        <v>4119</v>
      </c>
      <c r="C1266" s="84">
        <v>3</v>
      </c>
      <c r="D1266" s="123">
        <v>0</v>
      </c>
      <c r="E1266" s="123">
        <v>1.278753600952829</v>
      </c>
      <c r="F1266" s="84" t="s">
        <v>3365</v>
      </c>
      <c r="G1266" s="84" t="b">
        <v>0</v>
      </c>
      <c r="H1266" s="84" t="b">
        <v>0</v>
      </c>
      <c r="I1266" s="84" t="b">
        <v>0</v>
      </c>
      <c r="J1266" s="84" t="b">
        <v>0</v>
      </c>
      <c r="K1266" s="84" t="b">
        <v>0</v>
      </c>
      <c r="L1266" s="84" t="b">
        <v>0</v>
      </c>
    </row>
    <row r="1267" spans="1:12" ht="15">
      <c r="A1267" s="84" t="s">
        <v>4119</v>
      </c>
      <c r="B1267" s="84" t="s">
        <v>4280</v>
      </c>
      <c r="C1267" s="84">
        <v>3</v>
      </c>
      <c r="D1267" s="123">
        <v>0</v>
      </c>
      <c r="E1267" s="123">
        <v>1.278753600952829</v>
      </c>
      <c r="F1267" s="84" t="s">
        <v>3365</v>
      </c>
      <c r="G1267" s="84" t="b">
        <v>0</v>
      </c>
      <c r="H1267" s="84" t="b">
        <v>0</v>
      </c>
      <c r="I1267" s="84" t="b">
        <v>0</v>
      </c>
      <c r="J1267" s="84" t="b">
        <v>0</v>
      </c>
      <c r="K1267" s="84" t="b">
        <v>0</v>
      </c>
      <c r="L1267" s="84" t="b">
        <v>0</v>
      </c>
    </row>
    <row r="1268" spans="1:12" ht="15">
      <c r="A1268" s="84" t="s">
        <v>4280</v>
      </c>
      <c r="B1268" s="84" t="s">
        <v>3480</v>
      </c>
      <c r="C1268" s="84">
        <v>3</v>
      </c>
      <c r="D1268" s="123">
        <v>0</v>
      </c>
      <c r="E1268" s="123">
        <v>1.278753600952829</v>
      </c>
      <c r="F1268" s="84" t="s">
        <v>3365</v>
      </c>
      <c r="G1268" s="84" t="b">
        <v>0</v>
      </c>
      <c r="H1268" s="84" t="b">
        <v>0</v>
      </c>
      <c r="I1268" s="84" t="b">
        <v>0</v>
      </c>
      <c r="J1268" s="84" t="b">
        <v>0</v>
      </c>
      <c r="K1268" s="84" t="b">
        <v>0</v>
      </c>
      <c r="L1268" s="84" t="b">
        <v>0</v>
      </c>
    </row>
    <row r="1269" spans="1:12" ht="15">
      <c r="A1269" s="84" t="s">
        <v>3480</v>
      </c>
      <c r="B1269" s="84" t="s">
        <v>438</v>
      </c>
      <c r="C1269" s="84">
        <v>3</v>
      </c>
      <c r="D1269" s="123">
        <v>0</v>
      </c>
      <c r="E1269" s="123">
        <v>1.278753600952829</v>
      </c>
      <c r="F1269" s="84" t="s">
        <v>3365</v>
      </c>
      <c r="G1269" s="84" t="b">
        <v>0</v>
      </c>
      <c r="H1269" s="84" t="b">
        <v>0</v>
      </c>
      <c r="I1269" s="84" t="b">
        <v>0</v>
      </c>
      <c r="J1269" s="84" t="b">
        <v>0</v>
      </c>
      <c r="K1269" s="84" t="b">
        <v>0</v>
      </c>
      <c r="L1269" s="84" t="b">
        <v>0</v>
      </c>
    </row>
    <row r="1270" spans="1:12" ht="15">
      <c r="A1270" s="84" t="s">
        <v>438</v>
      </c>
      <c r="B1270" s="84" t="s">
        <v>4358</v>
      </c>
      <c r="C1270" s="84">
        <v>3</v>
      </c>
      <c r="D1270" s="123">
        <v>0</v>
      </c>
      <c r="E1270" s="123">
        <v>1.278753600952829</v>
      </c>
      <c r="F1270" s="84" t="s">
        <v>3365</v>
      </c>
      <c r="G1270" s="84" t="b">
        <v>0</v>
      </c>
      <c r="H1270" s="84" t="b">
        <v>0</v>
      </c>
      <c r="I1270" s="84" t="b">
        <v>0</v>
      </c>
      <c r="J1270" s="84" t="b">
        <v>0</v>
      </c>
      <c r="K1270" s="84" t="b">
        <v>0</v>
      </c>
      <c r="L1270" s="84" t="b">
        <v>0</v>
      </c>
    </row>
    <row r="1271" spans="1:12" ht="15">
      <c r="A1271" s="84" t="s">
        <v>4358</v>
      </c>
      <c r="B1271" s="84" t="s">
        <v>4359</v>
      </c>
      <c r="C1271" s="84">
        <v>3</v>
      </c>
      <c r="D1271" s="123">
        <v>0</v>
      </c>
      <c r="E1271" s="123">
        <v>1.278753600952829</v>
      </c>
      <c r="F1271" s="84" t="s">
        <v>3365</v>
      </c>
      <c r="G1271" s="84" t="b">
        <v>0</v>
      </c>
      <c r="H1271" s="84" t="b">
        <v>0</v>
      </c>
      <c r="I1271" s="84" t="b">
        <v>0</v>
      </c>
      <c r="J1271" s="84" t="b">
        <v>0</v>
      </c>
      <c r="K1271" s="84" t="b">
        <v>0</v>
      </c>
      <c r="L1271" s="84" t="b">
        <v>0</v>
      </c>
    </row>
    <row r="1272" spans="1:12" ht="15">
      <c r="A1272" s="84" t="s">
        <v>4359</v>
      </c>
      <c r="B1272" s="84" t="s">
        <v>4360</v>
      </c>
      <c r="C1272" s="84">
        <v>3</v>
      </c>
      <c r="D1272" s="123">
        <v>0</v>
      </c>
      <c r="E1272" s="123">
        <v>1.278753600952829</v>
      </c>
      <c r="F1272" s="84" t="s">
        <v>3365</v>
      </c>
      <c r="G1272" s="84" t="b">
        <v>0</v>
      </c>
      <c r="H1272" s="84" t="b">
        <v>0</v>
      </c>
      <c r="I1272" s="84" t="b">
        <v>0</v>
      </c>
      <c r="J1272" s="84" t="b">
        <v>0</v>
      </c>
      <c r="K1272" s="84" t="b">
        <v>0</v>
      </c>
      <c r="L1272" s="84" t="b">
        <v>0</v>
      </c>
    </row>
    <row r="1273" spans="1:12" ht="15">
      <c r="A1273" s="84" t="s">
        <v>4360</v>
      </c>
      <c r="B1273" s="84" t="s">
        <v>4361</v>
      </c>
      <c r="C1273" s="84">
        <v>3</v>
      </c>
      <c r="D1273" s="123">
        <v>0</v>
      </c>
      <c r="E1273" s="123">
        <v>1.278753600952829</v>
      </c>
      <c r="F1273" s="84" t="s">
        <v>3365</v>
      </c>
      <c r="G1273" s="84" t="b">
        <v>0</v>
      </c>
      <c r="H1273" s="84" t="b">
        <v>0</v>
      </c>
      <c r="I1273" s="84" t="b">
        <v>0</v>
      </c>
      <c r="J1273" s="84" t="b">
        <v>0</v>
      </c>
      <c r="K1273" s="84" t="b">
        <v>0</v>
      </c>
      <c r="L1273" s="84" t="b">
        <v>0</v>
      </c>
    </row>
    <row r="1274" spans="1:12" ht="15">
      <c r="A1274" s="84" t="s">
        <v>4361</v>
      </c>
      <c r="B1274" s="84" t="s">
        <v>4362</v>
      </c>
      <c r="C1274" s="84">
        <v>3</v>
      </c>
      <c r="D1274" s="123">
        <v>0</v>
      </c>
      <c r="E1274" s="123">
        <v>1.278753600952829</v>
      </c>
      <c r="F1274" s="84" t="s">
        <v>3365</v>
      </c>
      <c r="G1274" s="84" t="b">
        <v>0</v>
      </c>
      <c r="H1274" s="84" t="b">
        <v>0</v>
      </c>
      <c r="I1274" s="84" t="b">
        <v>0</v>
      </c>
      <c r="J1274" s="84" t="b">
        <v>0</v>
      </c>
      <c r="K1274" s="84" t="b">
        <v>0</v>
      </c>
      <c r="L1274" s="84" t="b">
        <v>0</v>
      </c>
    </row>
    <row r="1275" spans="1:12" ht="15">
      <c r="A1275" s="84" t="s">
        <v>4362</v>
      </c>
      <c r="B1275" s="84" t="s">
        <v>4363</v>
      </c>
      <c r="C1275" s="84">
        <v>3</v>
      </c>
      <c r="D1275" s="123">
        <v>0</v>
      </c>
      <c r="E1275" s="123">
        <v>1.278753600952829</v>
      </c>
      <c r="F1275" s="84" t="s">
        <v>3365</v>
      </c>
      <c r="G1275" s="84" t="b">
        <v>0</v>
      </c>
      <c r="H1275" s="84" t="b">
        <v>0</v>
      </c>
      <c r="I1275" s="84" t="b">
        <v>0</v>
      </c>
      <c r="J1275" s="84" t="b">
        <v>0</v>
      </c>
      <c r="K1275" s="84" t="b">
        <v>0</v>
      </c>
      <c r="L1275" s="84" t="b">
        <v>0</v>
      </c>
    </row>
    <row r="1276" spans="1:12" ht="15">
      <c r="A1276" s="84" t="s">
        <v>4363</v>
      </c>
      <c r="B1276" s="84" t="s">
        <v>4364</v>
      </c>
      <c r="C1276" s="84">
        <v>3</v>
      </c>
      <c r="D1276" s="123">
        <v>0</v>
      </c>
      <c r="E1276" s="123">
        <v>1.278753600952829</v>
      </c>
      <c r="F1276" s="84" t="s">
        <v>3365</v>
      </c>
      <c r="G1276" s="84" t="b">
        <v>0</v>
      </c>
      <c r="H1276" s="84" t="b">
        <v>0</v>
      </c>
      <c r="I1276" s="84" t="b">
        <v>0</v>
      </c>
      <c r="J1276" s="84" t="b">
        <v>0</v>
      </c>
      <c r="K1276" s="84" t="b">
        <v>0</v>
      </c>
      <c r="L1276" s="84" t="b">
        <v>0</v>
      </c>
    </row>
    <row r="1277" spans="1:12" ht="15">
      <c r="A1277" s="84" t="s">
        <v>4364</v>
      </c>
      <c r="B1277" s="84" t="s">
        <v>4365</v>
      </c>
      <c r="C1277" s="84">
        <v>3</v>
      </c>
      <c r="D1277" s="123">
        <v>0</v>
      </c>
      <c r="E1277" s="123">
        <v>1.278753600952829</v>
      </c>
      <c r="F1277" s="84" t="s">
        <v>3365</v>
      </c>
      <c r="G1277" s="84" t="b">
        <v>0</v>
      </c>
      <c r="H1277" s="84" t="b">
        <v>0</v>
      </c>
      <c r="I1277" s="84" t="b">
        <v>0</v>
      </c>
      <c r="J1277" s="84" t="b">
        <v>0</v>
      </c>
      <c r="K1277" s="84" t="b">
        <v>0</v>
      </c>
      <c r="L1277" s="84" t="b">
        <v>0</v>
      </c>
    </row>
    <row r="1278" spans="1:12" ht="15">
      <c r="A1278" s="84" t="s">
        <v>4365</v>
      </c>
      <c r="B1278" s="84" t="s">
        <v>4366</v>
      </c>
      <c r="C1278" s="84">
        <v>3</v>
      </c>
      <c r="D1278" s="123">
        <v>0</v>
      </c>
      <c r="E1278" s="123">
        <v>1.278753600952829</v>
      </c>
      <c r="F1278" s="84" t="s">
        <v>3365</v>
      </c>
      <c r="G1278" s="84" t="b">
        <v>0</v>
      </c>
      <c r="H1278" s="84" t="b">
        <v>0</v>
      </c>
      <c r="I1278" s="84" t="b">
        <v>0</v>
      </c>
      <c r="J1278" s="84" t="b">
        <v>0</v>
      </c>
      <c r="K1278" s="84" t="b">
        <v>0</v>
      </c>
      <c r="L1278" s="84" t="b">
        <v>0</v>
      </c>
    </row>
    <row r="1279" spans="1:12" ht="15">
      <c r="A1279" s="84" t="s">
        <v>4366</v>
      </c>
      <c r="B1279" s="84" t="s">
        <v>434</v>
      </c>
      <c r="C1279" s="84">
        <v>3</v>
      </c>
      <c r="D1279" s="123">
        <v>0</v>
      </c>
      <c r="E1279" s="123">
        <v>1.278753600952829</v>
      </c>
      <c r="F1279" s="84" t="s">
        <v>3365</v>
      </c>
      <c r="G1279" s="84" t="b">
        <v>0</v>
      </c>
      <c r="H1279" s="84" t="b">
        <v>0</v>
      </c>
      <c r="I1279" s="84" t="b">
        <v>0</v>
      </c>
      <c r="J1279" s="84" t="b">
        <v>0</v>
      </c>
      <c r="K1279" s="84" t="b">
        <v>0</v>
      </c>
      <c r="L1279" s="84" t="b">
        <v>0</v>
      </c>
    </row>
    <row r="1280" spans="1:12" ht="15">
      <c r="A1280" s="84" t="s">
        <v>434</v>
      </c>
      <c r="B1280" s="84" t="s">
        <v>433</v>
      </c>
      <c r="C1280" s="84">
        <v>3</v>
      </c>
      <c r="D1280" s="123">
        <v>0</v>
      </c>
      <c r="E1280" s="123">
        <v>1.278753600952829</v>
      </c>
      <c r="F1280" s="84" t="s">
        <v>3365</v>
      </c>
      <c r="G1280" s="84" t="b">
        <v>0</v>
      </c>
      <c r="H1280" s="84" t="b">
        <v>0</v>
      </c>
      <c r="I1280" s="84" t="b">
        <v>0</v>
      </c>
      <c r="J1280" s="84" t="b">
        <v>0</v>
      </c>
      <c r="K1280" s="84" t="b">
        <v>0</v>
      </c>
      <c r="L1280" s="84" t="b">
        <v>0</v>
      </c>
    </row>
    <row r="1281" spans="1:12" ht="15">
      <c r="A1281" s="84" t="s">
        <v>433</v>
      </c>
      <c r="B1281" s="84" t="s">
        <v>738</v>
      </c>
      <c r="C1281" s="84">
        <v>3</v>
      </c>
      <c r="D1281" s="123">
        <v>0</v>
      </c>
      <c r="E1281" s="123">
        <v>1.278753600952829</v>
      </c>
      <c r="F1281" s="84" t="s">
        <v>3365</v>
      </c>
      <c r="G1281" s="84" t="b">
        <v>0</v>
      </c>
      <c r="H1281" s="84" t="b">
        <v>0</v>
      </c>
      <c r="I1281" s="84" t="b">
        <v>0</v>
      </c>
      <c r="J1281" s="84" t="b">
        <v>0</v>
      </c>
      <c r="K1281" s="84" t="b">
        <v>0</v>
      </c>
      <c r="L1281" s="84" t="b">
        <v>0</v>
      </c>
    </row>
    <row r="1282" spans="1:12" ht="15">
      <c r="A1282" s="84" t="s">
        <v>738</v>
      </c>
      <c r="B1282" s="84" t="s">
        <v>4367</v>
      </c>
      <c r="C1282" s="84">
        <v>3</v>
      </c>
      <c r="D1282" s="123">
        <v>0</v>
      </c>
      <c r="E1282" s="123">
        <v>1.278753600952829</v>
      </c>
      <c r="F1282" s="84" t="s">
        <v>3365</v>
      </c>
      <c r="G1282" s="84" t="b">
        <v>0</v>
      </c>
      <c r="H1282" s="84" t="b">
        <v>0</v>
      </c>
      <c r="I1282" s="84" t="b">
        <v>0</v>
      </c>
      <c r="J1282" s="84" t="b">
        <v>0</v>
      </c>
      <c r="K1282" s="84" t="b">
        <v>0</v>
      </c>
      <c r="L1282" s="84" t="b">
        <v>0</v>
      </c>
    </row>
    <row r="1283" spans="1:12" ht="15">
      <c r="A1283" s="84" t="s">
        <v>738</v>
      </c>
      <c r="B1283" s="84" t="s">
        <v>4170</v>
      </c>
      <c r="C1283" s="84">
        <v>2</v>
      </c>
      <c r="D1283" s="123">
        <v>0</v>
      </c>
      <c r="E1283" s="123">
        <v>1.2174839442139063</v>
      </c>
      <c r="F1283" s="84" t="s">
        <v>3366</v>
      </c>
      <c r="G1283" s="84" t="b">
        <v>0</v>
      </c>
      <c r="H1283" s="84" t="b">
        <v>0</v>
      </c>
      <c r="I1283" s="84" t="b">
        <v>0</v>
      </c>
      <c r="J1283" s="84" t="b">
        <v>0</v>
      </c>
      <c r="K1283" s="84" t="b">
        <v>0</v>
      </c>
      <c r="L1283" s="84" t="b">
        <v>0</v>
      </c>
    </row>
    <row r="1284" spans="1:12" ht="15">
      <c r="A1284" s="84" t="s">
        <v>4170</v>
      </c>
      <c r="B1284" s="84" t="s">
        <v>4370</v>
      </c>
      <c r="C1284" s="84">
        <v>2</v>
      </c>
      <c r="D1284" s="123">
        <v>0</v>
      </c>
      <c r="E1284" s="123">
        <v>1.2174839442139063</v>
      </c>
      <c r="F1284" s="84" t="s">
        <v>3366</v>
      </c>
      <c r="G1284" s="84" t="b">
        <v>0</v>
      </c>
      <c r="H1284" s="84" t="b">
        <v>0</v>
      </c>
      <c r="I1284" s="84" t="b">
        <v>0</v>
      </c>
      <c r="J1284" s="84" t="b">
        <v>0</v>
      </c>
      <c r="K1284" s="84" t="b">
        <v>0</v>
      </c>
      <c r="L1284" s="84" t="b">
        <v>0</v>
      </c>
    </row>
    <row r="1285" spans="1:12" ht="15">
      <c r="A1285" s="84" t="s">
        <v>4370</v>
      </c>
      <c r="B1285" s="84" t="s">
        <v>4371</v>
      </c>
      <c r="C1285" s="84">
        <v>2</v>
      </c>
      <c r="D1285" s="123">
        <v>0</v>
      </c>
      <c r="E1285" s="123">
        <v>1.2174839442139063</v>
      </c>
      <c r="F1285" s="84" t="s">
        <v>3366</v>
      </c>
      <c r="G1285" s="84" t="b">
        <v>0</v>
      </c>
      <c r="H1285" s="84" t="b">
        <v>0</v>
      </c>
      <c r="I1285" s="84" t="b">
        <v>0</v>
      </c>
      <c r="J1285" s="84" t="b">
        <v>0</v>
      </c>
      <c r="K1285" s="84" t="b">
        <v>0</v>
      </c>
      <c r="L1285" s="84" t="b">
        <v>0</v>
      </c>
    </row>
    <row r="1286" spans="1:12" ht="15">
      <c r="A1286" s="84" t="s">
        <v>4371</v>
      </c>
      <c r="B1286" s="84" t="s">
        <v>4372</v>
      </c>
      <c r="C1286" s="84">
        <v>2</v>
      </c>
      <c r="D1286" s="123">
        <v>0</v>
      </c>
      <c r="E1286" s="123">
        <v>1.2174839442139063</v>
      </c>
      <c r="F1286" s="84" t="s">
        <v>3366</v>
      </c>
      <c r="G1286" s="84" t="b">
        <v>0</v>
      </c>
      <c r="H1286" s="84" t="b">
        <v>0</v>
      </c>
      <c r="I1286" s="84" t="b">
        <v>0</v>
      </c>
      <c r="J1286" s="84" t="b">
        <v>0</v>
      </c>
      <c r="K1286" s="84" t="b">
        <v>0</v>
      </c>
      <c r="L1286" s="84" t="b">
        <v>0</v>
      </c>
    </row>
    <row r="1287" spans="1:12" ht="15">
      <c r="A1287" s="84" t="s">
        <v>4372</v>
      </c>
      <c r="B1287" s="84" t="s">
        <v>4373</v>
      </c>
      <c r="C1287" s="84">
        <v>2</v>
      </c>
      <c r="D1287" s="123">
        <v>0</v>
      </c>
      <c r="E1287" s="123">
        <v>1.2174839442139063</v>
      </c>
      <c r="F1287" s="84" t="s">
        <v>3366</v>
      </c>
      <c r="G1287" s="84" t="b">
        <v>0</v>
      </c>
      <c r="H1287" s="84" t="b">
        <v>0</v>
      </c>
      <c r="I1287" s="84" t="b">
        <v>0</v>
      </c>
      <c r="J1287" s="84" t="b">
        <v>0</v>
      </c>
      <c r="K1287" s="84" t="b">
        <v>0</v>
      </c>
      <c r="L1287" s="84" t="b">
        <v>0</v>
      </c>
    </row>
    <row r="1288" spans="1:12" ht="15">
      <c r="A1288" s="84" t="s">
        <v>4373</v>
      </c>
      <c r="B1288" s="84" t="s">
        <v>4374</v>
      </c>
      <c r="C1288" s="84">
        <v>2</v>
      </c>
      <c r="D1288" s="123">
        <v>0</v>
      </c>
      <c r="E1288" s="123">
        <v>1.2174839442139063</v>
      </c>
      <c r="F1288" s="84" t="s">
        <v>3366</v>
      </c>
      <c r="G1288" s="84" t="b">
        <v>0</v>
      </c>
      <c r="H1288" s="84" t="b">
        <v>0</v>
      </c>
      <c r="I1288" s="84" t="b">
        <v>0</v>
      </c>
      <c r="J1288" s="84" t="b">
        <v>0</v>
      </c>
      <c r="K1288" s="84" t="b">
        <v>0</v>
      </c>
      <c r="L1288" s="84" t="b">
        <v>0</v>
      </c>
    </row>
    <row r="1289" spans="1:12" ht="15">
      <c r="A1289" s="84" t="s">
        <v>4374</v>
      </c>
      <c r="B1289" s="84" t="s">
        <v>4375</v>
      </c>
      <c r="C1289" s="84">
        <v>2</v>
      </c>
      <c r="D1289" s="123">
        <v>0</v>
      </c>
      <c r="E1289" s="123">
        <v>1.2174839442139063</v>
      </c>
      <c r="F1289" s="84" t="s">
        <v>3366</v>
      </c>
      <c r="G1289" s="84" t="b">
        <v>0</v>
      </c>
      <c r="H1289" s="84" t="b">
        <v>0</v>
      </c>
      <c r="I1289" s="84" t="b">
        <v>0</v>
      </c>
      <c r="J1289" s="84" t="b">
        <v>0</v>
      </c>
      <c r="K1289" s="84" t="b">
        <v>0</v>
      </c>
      <c r="L1289" s="84" t="b">
        <v>0</v>
      </c>
    </row>
    <row r="1290" spans="1:12" ht="15">
      <c r="A1290" s="84" t="s">
        <v>4375</v>
      </c>
      <c r="B1290" s="84" t="s">
        <v>3488</v>
      </c>
      <c r="C1290" s="84">
        <v>2</v>
      </c>
      <c r="D1290" s="123">
        <v>0</v>
      </c>
      <c r="E1290" s="123">
        <v>1.2174839442139063</v>
      </c>
      <c r="F1290" s="84" t="s">
        <v>3366</v>
      </c>
      <c r="G1290" s="84" t="b">
        <v>0</v>
      </c>
      <c r="H1290" s="84" t="b">
        <v>0</v>
      </c>
      <c r="I1290" s="84" t="b">
        <v>0</v>
      </c>
      <c r="J1290" s="84" t="b">
        <v>0</v>
      </c>
      <c r="K1290" s="84" t="b">
        <v>0</v>
      </c>
      <c r="L1290" s="84" t="b">
        <v>0</v>
      </c>
    </row>
    <row r="1291" spans="1:12" ht="15">
      <c r="A1291" s="84" t="s">
        <v>3488</v>
      </c>
      <c r="B1291" s="84" t="s">
        <v>4205</v>
      </c>
      <c r="C1291" s="84">
        <v>2</v>
      </c>
      <c r="D1291" s="123">
        <v>0</v>
      </c>
      <c r="E1291" s="123">
        <v>1.2174839442139063</v>
      </c>
      <c r="F1291" s="84" t="s">
        <v>3366</v>
      </c>
      <c r="G1291" s="84" t="b">
        <v>0</v>
      </c>
      <c r="H1291" s="84" t="b">
        <v>0</v>
      </c>
      <c r="I1291" s="84" t="b">
        <v>0</v>
      </c>
      <c r="J1291" s="84" t="b">
        <v>0</v>
      </c>
      <c r="K1291" s="84" t="b">
        <v>0</v>
      </c>
      <c r="L1291" s="84" t="b">
        <v>0</v>
      </c>
    </row>
    <row r="1292" spans="1:12" ht="15">
      <c r="A1292" s="84" t="s">
        <v>4205</v>
      </c>
      <c r="B1292" s="84" t="s">
        <v>4283</v>
      </c>
      <c r="C1292" s="84">
        <v>2</v>
      </c>
      <c r="D1292" s="123">
        <v>0</v>
      </c>
      <c r="E1292" s="123">
        <v>1.2174839442139063</v>
      </c>
      <c r="F1292" s="84" t="s">
        <v>3366</v>
      </c>
      <c r="G1292" s="84" t="b">
        <v>0</v>
      </c>
      <c r="H1292" s="84" t="b">
        <v>0</v>
      </c>
      <c r="I1292" s="84" t="b">
        <v>0</v>
      </c>
      <c r="J1292" s="84" t="b">
        <v>0</v>
      </c>
      <c r="K1292" s="84" t="b">
        <v>0</v>
      </c>
      <c r="L1292" s="84" t="b">
        <v>0</v>
      </c>
    </row>
    <row r="1293" spans="1:12" ht="15">
      <c r="A1293" s="84" t="s">
        <v>4283</v>
      </c>
      <c r="B1293" s="84" t="s">
        <v>4122</v>
      </c>
      <c r="C1293" s="84">
        <v>2</v>
      </c>
      <c r="D1293" s="123">
        <v>0</v>
      </c>
      <c r="E1293" s="123">
        <v>1.2174839442139063</v>
      </c>
      <c r="F1293" s="84" t="s">
        <v>3366</v>
      </c>
      <c r="G1293" s="84" t="b">
        <v>0</v>
      </c>
      <c r="H1293" s="84" t="b">
        <v>0</v>
      </c>
      <c r="I1293" s="84" t="b">
        <v>0</v>
      </c>
      <c r="J1293" s="84" t="b">
        <v>0</v>
      </c>
      <c r="K1293" s="84" t="b">
        <v>0</v>
      </c>
      <c r="L1293" s="84" t="b">
        <v>0</v>
      </c>
    </row>
    <row r="1294" spans="1:12" ht="15">
      <c r="A1294" s="84" t="s">
        <v>4122</v>
      </c>
      <c r="B1294" s="84" t="s">
        <v>4284</v>
      </c>
      <c r="C1294" s="84">
        <v>2</v>
      </c>
      <c r="D1294" s="123">
        <v>0</v>
      </c>
      <c r="E1294" s="123">
        <v>1.2174839442139063</v>
      </c>
      <c r="F1294" s="84" t="s">
        <v>3366</v>
      </c>
      <c r="G1294" s="84" t="b">
        <v>0</v>
      </c>
      <c r="H1294" s="84" t="b">
        <v>0</v>
      </c>
      <c r="I1294" s="84" t="b">
        <v>0</v>
      </c>
      <c r="J1294" s="84" t="b">
        <v>0</v>
      </c>
      <c r="K1294" s="84" t="b">
        <v>0</v>
      </c>
      <c r="L1294" s="84" t="b">
        <v>0</v>
      </c>
    </row>
    <row r="1295" spans="1:12" ht="15">
      <c r="A1295" s="84" t="s">
        <v>4284</v>
      </c>
      <c r="B1295" s="84" t="s">
        <v>483</v>
      </c>
      <c r="C1295" s="84">
        <v>2</v>
      </c>
      <c r="D1295" s="123">
        <v>0</v>
      </c>
      <c r="E1295" s="123">
        <v>1.2174839442139063</v>
      </c>
      <c r="F1295" s="84" t="s">
        <v>3366</v>
      </c>
      <c r="G1295" s="84" t="b">
        <v>0</v>
      </c>
      <c r="H1295" s="84" t="b">
        <v>0</v>
      </c>
      <c r="I1295" s="84" t="b">
        <v>0</v>
      </c>
      <c r="J1295" s="84" t="b">
        <v>0</v>
      </c>
      <c r="K1295" s="84" t="b">
        <v>0</v>
      </c>
      <c r="L1295" s="84" t="b">
        <v>0</v>
      </c>
    </row>
    <row r="1296" spans="1:12" ht="15">
      <c r="A1296" s="84" t="s">
        <v>4257</v>
      </c>
      <c r="B1296" s="84" t="s">
        <v>4258</v>
      </c>
      <c r="C1296" s="84">
        <v>4</v>
      </c>
      <c r="D1296" s="123">
        <v>0</v>
      </c>
      <c r="E1296" s="123">
        <v>1.021189299069938</v>
      </c>
      <c r="F1296" s="84" t="s">
        <v>3367</v>
      </c>
      <c r="G1296" s="84" t="b">
        <v>0</v>
      </c>
      <c r="H1296" s="84" t="b">
        <v>0</v>
      </c>
      <c r="I1296" s="84" t="b">
        <v>0</v>
      </c>
      <c r="J1296" s="84" t="b">
        <v>0</v>
      </c>
      <c r="K1296" s="84" t="b">
        <v>0</v>
      </c>
      <c r="L1296" s="84" t="b">
        <v>0</v>
      </c>
    </row>
    <row r="1297" spans="1:12" ht="15">
      <c r="A1297" s="84" t="s">
        <v>4258</v>
      </c>
      <c r="B1297" s="84" t="s">
        <v>4259</v>
      </c>
      <c r="C1297" s="84">
        <v>4</v>
      </c>
      <c r="D1297" s="123">
        <v>0</v>
      </c>
      <c r="E1297" s="123">
        <v>1.021189299069938</v>
      </c>
      <c r="F1297" s="84" t="s">
        <v>3367</v>
      </c>
      <c r="G1297" s="84" t="b">
        <v>0</v>
      </c>
      <c r="H1297" s="84" t="b">
        <v>0</v>
      </c>
      <c r="I1297" s="84" t="b">
        <v>0</v>
      </c>
      <c r="J1297" s="84" t="b">
        <v>0</v>
      </c>
      <c r="K1297" s="84" t="b">
        <v>0</v>
      </c>
      <c r="L1297" s="84" t="b">
        <v>0</v>
      </c>
    </row>
    <row r="1298" spans="1:12" ht="15">
      <c r="A1298" s="84" t="s">
        <v>4259</v>
      </c>
      <c r="B1298" s="84" t="s">
        <v>4260</v>
      </c>
      <c r="C1298" s="84">
        <v>4</v>
      </c>
      <c r="D1298" s="123">
        <v>0</v>
      </c>
      <c r="E1298" s="123">
        <v>1.021189299069938</v>
      </c>
      <c r="F1298" s="84" t="s">
        <v>3367</v>
      </c>
      <c r="G1298" s="84" t="b">
        <v>0</v>
      </c>
      <c r="H1298" s="84" t="b">
        <v>0</v>
      </c>
      <c r="I1298" s="84" t="b">
        <v>0</v>
      </c>
      <c r="J1298" s="84" t="b">
        <v>0</v>
      </c>
      <c r="K1298" s="84" t="b">
        <v>0</v>
      </c>
      <c r="L1298" s="84" t="b">
        <v>0</v>
      </c>
    </row>
    <row r="1299" spans="1:12" ht="15">
      <c r="A1299" s="84" t="s">
        <v>4260</v>
      </c>
      <c r="B1299" s="84" t="s">
        <v>4261</v>
      </c>
      <c r="C1299" s="84">
        <v>4</v>
      </c>
      <c r="D1299" s="123">
        <v>0</v>
      </c>
      <c r="E1299" s="123">
        <v>1.021189299069938</v>
      </c>
      <c r="F1299" s="84" t="s">
        <v>3367</v>
      </c>
      <c r="G1299" s="84" t="b">
        <v>0</v>
      </c>
      <c r="H1299" s="84" t="b">
        <v>0</v>
      </c>
      <c r="I1299" s="84" t="b">
        <v>0</v>
      </c>
      <c r="J1299" s="84" t="b">
        <v>0</v>
      </c>
      <c r="K1299" s="84" t="b">
        <v>0</v>
      </c>
      <c r="L1299" s="84" t="b">
        <v>0</v>
      </c>
    </row>
    <row r="1300" spans="1:12" ht="15">
      <c r="A1300" s="84" t="s">
        <v>4261</v>
      </c>
      <c r="B1300" s="84" t="s">
        <v>4262</v>
      </c>
      <c r="C1300" s="84">
        <v>4</v>
      </c>
      <c r="D1300" s="123">
        <v>0</v>
      </c>
      <c r="E1300" s="123">
        <v>1.021189299069938</v>
      </c>
      <c r="F1300" s="84" t="s">
        <v>3367</v>
      </c>
      <c r="G1300" s="84" t="b">
        <v>0</v>
      </c>
      <c r="H1300" s="84" t="b">
        <v>0</v>
      </c>
      <c r="I1300" s="84" t="b">
        <v>0</v>
      </c>
      <c r="J1300" s="84" t="b">
        <v>0</v>
      </c>
      <c r="K1300" s="84" t="b">
        <v>0</v>
      </c>
      <c r="L1300" s="84" t="b">
        <v>0</v>
      </c>
    </row>
    <row r="1301" spans="1:12" ht="15">
      <c r="A1301" s="84" t="s">
        <v>4262</v>
      </c>
      <c r="B1301" s="84" t="s">
        <v>4263</v>
      </c>
      <c r="C1301" s="84">
        <v>4</v>
      </c>
      <c r="D1301" s="123">
        <v>0</v>
      </c>
      <c r="E1301" s="123">
        <v>1.021189299069938</v>
      </c>
      <c r="F1301" s="84" t="s">
        <v>3367</v>
      </c>
      <c r="G1301" s="84" t="b">
        <v>0</v>
      </c>
      <c r="H1301" s="84" t="b">
        <v>0</v>
      </c>
      <c r="I1301" s="84" t="b">
        <v>0</v>
      </c>
      <c r="J1301" s="84" t="b">
        <v>0</v>
      </c>
      <c r="K1301" s="84" t="b">
        <v>0</v>
      </c>
      <c r="L1301" s="84" t="b">
        <v>0</v>
      </c>
    </row>
    <row r="1302" spans="1:12" ht="15">
      <c r="A1302" s="84" t="s">
        <v>4263</v>
      </c>
      <c r="B1302" s="84" t="s">
        <v>4264</v>
      </c>
      <c r="C1302" s="84">
        <v>4</v>
      </c>
      <c r="D1302" s="123">
        <v>0</v>
      </c>
      <c r="E1302" s="123">
        <v>1.021189299069938</v>
      </c>
      <c r="F1302" s="84" t="s">
        <v>3367</v>
      </c>
      <c r="G1302" s="84" t="b">
        <v>0</v>
      </c>
      <c r="H1302" s="84" t="b">
        <v>0</v>
      </c>
      <c r="I1302" s="84" t="b">
        <v>0</v>
      </c>
      <c r="J1302" s="84" t="b">
        <v>0</v>
      </c>
      <c r="K1302" s="84" t="b">
        <v>0</v>
      </c>
      <c r="L1302" s="84" t="b">
        <v>0</v>
      </c>
    </row>
    <row r="1303" spans="1:12" ht="15">
      <c r="A1303" s="84" t="s">
        <v>4264</v>
      </c>
      <c r="B1303" s="84" t="s">
        <v>4265</v>
      </c>
      <c r="C1303" s="84">
        <v>4</v>
      </c>
      <c r="D1303" s="123">
        <v>0</v>
      </c>
      <c r="E1303" s="123">
        <v>1.021189299069938</v>
      </c>
      <c r="F1303" s="84" t="s">
        <v>3367</v>
      </c>
      <c r="G1303" s="84" t="b">
        <v>0</v>
      </c>
      <c r="H1303" s="84" t="b">
        <v>0</v>
      </c>
      <c r="I1303" s="84" t="b">
        <v>0</v>
      </c>
      <c r="J1303" s="84" t="b">
        <v>0</v>
      </c>
      <c r="K1303" s="84" t="b">
        <v>0</v>
      </c>
      <c r="L1303" s="84" t="b">
        <v>0</v>
      </c>
    </row>
    <row r="1304" spans="1:12" ht="15">
      <c r="A1304" s="84" t="s">
        <v>296</v>
      </c>
      <c r="B1304" s="84" t="s">
        <v>4257</v>
      </c>
      <c r="C1304" s="84">
        <v>3</v>
      </c>
      <c r="D1304" s="123">
        <v>0.008148178474454343</v>
      </c>
      <c r="E1304" s="123">
        <v>1.146128035678238</v>
      </c>
      <c r="F1304" s="84" t="s">
        <v>3367</v>
      </c>
      <c r="G1304" s="84" t="b">
        <v>0</v>
      </c>
      <c r="H1304" s="84" t="b">
        <v>0</v>
      </c>
      <c r="I1304" s="84" t="b">
        <v>0</v>
      </c>
      <c r="J1304" s="84" t="b">
        <v>0</v>
      </c>
      <c r="K1304" s="84" t="b">
        <v>0</v>
      </c>
      <c r="L1304" s="84" t="b">
        <v>0</v>
      </c>
    </row>
    <row r="1305" spans="1:12" ht="15">
      <c r="A1305" s="84" t="s">
        <v>4265</v>
      </c>
      <c r="B1305" s="84" t="s">
        <v>4225</v>
      </c>
      <c r="C1305" s="84">
        <v>3</v>
      </c>
      <c r="D1305" s="123">
        <v>0.008148178474454343</v>
      </c>
      <c r="E1305" s="123">
        <v>1.021189299069938</v>
      </c>
      <c r="F1305" s="84" t="s">
        <v>3367</v>
      </c>
      <c r="G1305" s="84" t="b">
        <v>0</v>
      </c>
      <c r="H1305" s="84" t="b">
        <v>0</v>
      </c>
      <c r="I1305" s="84" t="b">
        <v>0</v>
      </c>
      <c r="J1305" s="84" t="b">
        <v>0</v>
      </c>
      <c r="K1305" s="84" t="b">
        <v>0</v>
      </c>
      <c r="L1305" s="84" t="b">
        <v>0</v>
      </c>
    </row>
    <row r="1306" spans="1:12" ht="15">
      <c r="A1306" s="84" t="s">
        <v>4120</v>
      </c>
      <c r="B1306" s="84" t="s">
        <v>4266</v>
      </c>
      <c r="C1306" s="84">
        <v>4</v>
      </c>
      <c r="D1306" s="123">
        <v>0</v>
      </c>
      <c r="E1306" s="123">
        <v>1.2041199826559248</v>
      </c>
      <c r="F1306" s="84" t="s">
        <v>3368</v>
      </c>
      <c r="G1306" s="84" t="b">
        <v>0</v>
      </c>
      <c r="H1306" s="84" t="b">
        <v>0</v>
      </c>
      <c r="I1306" s="84" t="b">
        <v>0</v>
      </c>
      <c r="J1306" s="84" t="b">
        <v>0</v>
      </c>
      <c r="K1306" s="84" t="b">
        <v>0</v>
      </c>
      <c r="L1306" s="84" t="b">
        <v>0</v>
      </c>
    </row>
    <row r="1307" spans="1:12" ht="15">
      <c r="A1307" s="84" t="s">
        <v>4266</v>
      </c>
      <c r="B1307" s="84" t="s">
        <v>4267</v>
      </c>
      <c r="C1307" s="84">
        <v>4</v>
      </c>
      <c r="D1307" s="123">
        <v>0</v>
      </c>
      <c r="E1307" s="123">
        <v>1.2041199826559248</v>
      </c>
      <c r="F1307" s="84" t="s">
        <v>3368</v>
      </c>
      <c r="G1307" s="84" t="b">
        <v>0</v>
      </c>
      <c r="H1307" s="84" t="b">
        <v>0</v>
      </c>
      <c r="I1307" s="84" t="b">
        <v>0</v>
      </c>
      <c r="J1307" s="84" t="b">
        <v>0</v>
      </c>
      <c r="K1307" s="84" t="b">
        <v>0</v>
      </c>
      <c r="L1307" s="84" t="b">
        <v>0</v>
      </c>
    </row>
    <row r="1308" spans="1:12" ht="15">
      <c r="A1308" s="84" t="s">
        <v>4267</v>
      </c>
      <c r="B1308" s="84" t="s">
        <v>738</v>
      </c>
      <c r="C1308" s="84">
        <v>4</v>
      </c>
      <c r="D1308" s="123">
        <v>0</v>
      </c>
      <c r="E1308" s="123">
        <v>1.2041199826559248</v>
      </c>
      <c r="F1308" s="84" t="s">
        <v>3368</v>
      </c>
      <c r="G1308" s="84" t="b">
        <v>0</v>
      </c>
      <c r="H1308" s="84" t="b">
        <v>0</v>
      </c>
      <c r="I1308" s="84" t="b">
        <v>0</v>
      </c>
      <c r="J1308" s="84" t="b">
        <v>0</v>
      </c>
      <c r="K1308" s="84" t="b">
        <v>0</v>
      </c>
      <c r="L1308" s="84" t="b">
        <v>0</v>
      </c>
    </row>
    <row r="1309" spans="1:12" ht="15">
      <c r="A1309" s="84" t="s">
        <v>738</v>
      </c>
      <c r="B1309" s="84" t="s">
        <v>4146</v>
      </c>
      <c r="C1309" s="84">
        <v>4</v>
      </c>
      <c r="D1309" s="123">
        <v>0</v>
      </c>
      <c r="E1309" s="123">
        <v>1.2041199826559248</v>
      </c>
      <c r="F1309" s="84" t="s">
        <v>3368</v>
      </c>
      <c r="G1309" s="84" t="b">
        <v>0</v>
      </c>
      <c r="H1309" s="84" t="b">
        <v>0</v>
      </c>
      <c r="I1309" s="84" t="b">
        <v>0</v>
      </c>
      <c r="J1309" s="84" t="b">
        <v>0</v>
      </c>
      <c r="K1309" s="84" t="b">
        <v>0</v>
      </c>
      <c r="L1309" s="84" t="b">
        <v>0</v>
      </c>
    </row>
    <row r="1310" spans="1:12" ht="15">
      <c r="A1310" s="84" t="s">
        <v>4146</v>
      </c>
      <c r="B1310" s="84" t="s">
        <v>4203</v>
      </c>
      <c r="C1310" s="84">
        <v>4</v>
      </c>
      <c r="D1310" s="123">
        <v>0</v>
      </c>
      <c r="E1310" s="123">
        <v>1.1072099696478683</v>
      </c>
      <c r="F1310" s="84" t="s">
        <v>3368</v>
      </c>
      <c r="G1310" s="84" t="b">
        <v>0</v>
      </c>
      <c r="H1310" s="84" t="b">
        <v>0</v>
      </c>
      <c r="I1310" s="84" t="b">
        <v>0</v>
      </c>
      <c r="J1310" s="84" t="b">
        <v>0</v>
      </c>
      <c r="K1310" s="84" t="b">
        <v>0</v>
      </c>
      <c r="L1310" s="84" t="b">
        <v>0</v>
      </c>
    </row>
    <row r="1311" spans="1:12" ht="15">
      <c r="A1311" s="84" t="s">
        <v>4203</v>
      </c>
      <c r="B1311" s="84" t="s">
        <v>4268</v>
      </c>
      <c r="C1311" s="84">
        <v>4</v>
      </c>
      <c r="D1311" s="123">
        <v>0</v>
      </c>
      <c r="E1311" s="123">
        <v>1.1072099696478683</v>
      </c>
      <c r="F1311" s="84" t="s">
        <v>3368</v>
      </c>
      <c r="G1311" s="84" t="b">
        <v>0</v>
      </c>
      <c r="H1311" s="84" t="b">
        <v>0</v>
      </c>
      <c r="I1311" s="84" t="b">
        <v>0</v>
      </c>
      <c r="J1311" s="84" t="b">
        <v>0</v>
      </c>
      <c r="K1311" s="84" t="b">
        <v>0</v>
      </c>
      <c r="L1311" s="84" t="b">
        <v>0</v>
      </c>
    </row>
    <row r="1312" spans="1:12" ht="15">
      <c r="A1312" s="84" t="s">
        <v>4268</v>
      </c>
      <c r="B1312" s="84" t="s">
        <v>4185</v>
      </c>
      <c r="C1312" s="84">
        <v>4</v>
      </c>
      <c r="D1312" s="123">
        <v>0</v>
      </c>
      <c r="E1312" s="123">
        <v>1.2041199826559248</v>
      </c>
      <c r="F1312" s="84" t="s">
        <v>3368</v>
      </c>
      <c r="G1312" s="84" t="b">
        <v>0</v>
      </c>
      <c r="H1312" s="84" t="b">
        <v>0</v>
      </c>
      <c r="I1312" s="84" t="b">
        <v>0</v>
      </c>
      <c r="J1312" s="84" t="b">
        <v>0</v>
      </c>
      <c r="K1312" s="84" t="b">
        <v>0</v>
      </c>
      <c r="L1312" s="84" t="b">
        <v>0</v>
      </c>
    </row>
    <row r="1313" spans="1:12" ht="15">
      <c r="A1313" s="84" t="s">
        <v>4185</v>
      </c>
      <c r="B1313" s="84" t="s">
        <v>4269</v>
      </c>
      <c r="C1313" s="84">
        <v>4</v>
      </c>
      <c r="D1313" s="123">
        <v>0</v>
      </c>
      <c r="E1313" s="123">
        <v>1.2041199826559248</v>
      </c>
      <c r="F1313" s="84" t="s">
        <v>3368</v>
      </c>
      <c r="G1313" s="84" t="b">
        <v>0</v>
      </c>
      <c r="H1313" s="84" t="b">
        <v>0</v>
      </c>
      <c r="I1313" s="84" t="b">
        <v>0</v>
      </c>
      <c r="J1313" s="84" t="b">
        <v>0</v>
      </c>
      <c r="K1313" s="84" t="b">
        <v>0</v>
      </c>
      <c r="L1313" s="84" t="b">
        <v>0</v>
      </c>
    </row>
    <row r="1314" spans="1:12" ht="15">
      <c r="A1314" s="84" t="s">
        <v>4269</v>
      </c>
      <c r="B1314" s="84" t="s">
        <v>4270</v>
      </c>
      <c r="C1314" s="84">
        <v>4</v>
      </c>
      <c r="D1314" s="123">
        <v>0</v>
      </c>
      <c r="E1314" s="123">
        <v>1.2041199826559248</v>
      </c>
      <c r="F1314" s="84" t="s">
        <v>3368</v>
      </c>
      <c r="G1314" s="84" t="b">
        <v>0</v>
      </c>
      <c r="H1314" s="84" t="b">
        <v>0</v>
      </c>
      <c r="I1314" s="84" t="b">
        <v>0</v>
      </c>
      <c r="J1314" s="84" t="b">
        <v>0</v>
      </c>
      <c r="K1314" s="84" t="b">
        <v>0</v>
      </c>
      <c r="L1314" s="84" t="b">
        <v>0</v>
      </c>
    </row>
    <row r="1315" spans="1:12" ht="15">
      <c r="A1315" s="84" t="s">
        <v>4270</v>
      </c>
      <c r="B1315" s="84" t="s">
        <v>4271</v>
      </c>
      <c r="C1315" s="84">
        <v>4</v>
      </c>
      <c r="D1315" s="123">
        <v>0</v>
      </c>
      <c r="E1315" s="123">
        <v>1.2041199826559248</v>
      </c>
      <c r="F1315" s="84" t="s">
        <v>3368</v>
      </c>
      <c r="G1315" s="84" t="b">
        <v>0</v>
      </c>
      <c r="H1315" s="84" t="b">
        <v>0</v>
      </c>
      <c r="I1315" s="84" t="b">
        <v>0</v>
      </c>
      <c r="J1315" s="84" t="b">
        <v>0</v>
      </c>
      <c r="K1315" s="84" t="b">
        <v>0</v>
      </c>
      <c r="L1315" s="84" t="b">
        <v>0</v>
      </c>
    </row>
    <row r="1316" spans="1:12" ht="15">
      <c r="A1316" s="84" t="s">
        <v>4271</v>
      </c>
      <c r="B1316" s="84" t="s">
        <v>4204</v>
      </c>
      <c r="C1316" s="84">
        <v>4</v>
      </c>
      <c r="D1316" s="123">
        <v>0</v>
      </c>
      <c r="E1316" s="123">
        <v>1.2041199826559248</v>
      </c>
      <c r="F1316" s="84" t="s">
        <v>3368</v>
      </c>
      <c r="G1316" s="84" t="b">
        <v>0</v>
      </c>
      <c r="H1316" s="84" t="b">
        <v>0</v>
      </c>
      <c r="I1316" s="84" t="b">
        <v>0</v>
      </c>
      <c r="J1316" s="84" t="b">
        <v>0</v>
      </c>
      <c r="K1316" s="84" t="b">
        <v>0</v>
      </c>
      <c r="L1316" s="84" t="b">
        <v>0</v>
      </c>
    </row>
    <row r="1317" spans="1:12" ht="15">
      <c r="A1317" s="84" t="s">
        <v>4204</v>
      </c>
      <c r="B1317" s="84" t="s">
        <v>4157</v>
      </c>
      <c r="C1317" s="84">
        <v>4</v>
      </c>
      <c r="D1317" s="123">
        <v>0</v>
      </c>
      <c r="E1317" s="123">
        <v>1.2041199826559248</v>
      </c>
      <c r="F1317" s="84" t="s">
        <v>3368</v>
      </c>
      <c r="G1317" s="84" t="b">
        <v>0</v>
      </c>
      <c r="H1317" s="84" t="b">
        <v>0</v>
      </c>
      <c r="I1317" s="84" t="b">
        <v>0</v>
      </c>
      <c r="J1317" s="84" t="b">
        <v>1</v>
      </c>
      <c r="K1317" s="84" t="b">
        <v>0</v>
      </c>
      <c r="L1317" s="84" t="b">
        <v>0</v>
      </c>
    </row>
    <row r="1318" spans="1:12" ht="15">
      <c r="A1318" s="84" t="s">
        <v>289</v>
      </c>
      <c r="B1318" s="84" t="s">
        <v>4120</v>
      </c>
      <c r="C1318" s="84">
        <v>3</v>
      </c>
      <c r="D1318" s="123">
        <v>0.005512003085660292</v>
      </c>
      <c r="E1318" s="123">
        <v>1.3290587192642247</v>
      </c>
      <c r="F1318" s="84" t="s">
        <v>3368</v>
      </c>
      <c r="G1318" s="84" t="b">
        <v>0</v>
      </c>
      <c r="H1318" s="84" t="b">
        <v>0</v>
      </c>
      <c r="I1318" s="84" t="b">
        <v>0</v>
      </c>
      <c r="J1318" s="84" t="b">
        <v>0</v>
      </c>
      <c r="K1318" s="84" t="b">
        <v>0</v>
      </c>
      <c r="L1318" s="84" t="b">
        <v>0</v>
      </c>
    </row>
    <row r="1319" spans="1:12" ht="15">
      <c r="A1319" s="84" t="s">
        <v>4157</v>
      </c>
      <c r="B1319" s="84" t="s">
        <v>4221</v>
      </c>
      <c r="C1319" s="84">
        <v>3</v>
      </c>
      <c r="D1319" s="123">
        <v>0.005512003085660292</v>
      </c>
      <c r="E1319" s="123">
        <v>1.2041199826559248</v>
      </c>
      <c r="F1319" s="84" t="s">
        <v>3368</v>
      </c>
      <c r="G1319" s="84" t="b">
        <v>1</v>
      </c>
      <c r="H1319" s="84" t="b">
        <v>0</v>
      </c>
      <c r="I1319" s="84" t="b">
        <v>0</v>
      </c>
      <c r="J1319" s="84" t="b">
        <v>0</v>
      </c>
      <c r="K1319" s="84" t="b">
        <v>0</v>
      </c>
      <c r="L1319" s="84" t="b">
        <v>0</v>
      </c>
    </row>
    <row r="1320" spans="1:12" ht="15">
      <c r="A1320" s="84" t="s">
        <v>4168</v>
      </c>
      <c r="B1320" s="84" t="s">
        <v>4164</v>
      </c>
      <c r="C1320" s="84">
        <v>4</v>
      </c>
      <c r="D1320" s="123">
        <v>0</v>
      </c>
      <c r="E1320" s="123">
        <v>1.0791812460476249</v>
      </c>
      <c r="F1320" s="84" t="s">
        <v>3369</v>
      </c>
      <c r="G1320" s="84" t="b">
        <v>0</v>
      </c>
      <c r="H1320" s="84" t="b">
        <v>0</v>
      </c>
      <c r="I1320" s="84" t="b">
        <v>0</v>
      </c>
      <c r="J1320" s="84" t="b">
        <v>0</v>
      </c>
      <c r="K1320" s="84" t="b">
        <v>0</v>
      </c>
      <c r="L1320" s="84" t="b">
        <v>0</v>
      </c>
    </row>
    <row r="1321" spans="1:12" ht="15">
      <c r="A1321" s="84" t="s">
        <v>4164</v>
      </c>
      <c r="B1321" s="84" t="s">
        <v>3565</v>
      </c>
      <c r="C1321" s="84">
        <v>4</v>
      </c>
      <c r="D1321" s="123">
        <v>0</v>
      </c>
      <c r="E1321" s="123">
        <v>1.0791812460476249</v>
      </c>
      <c r="F1321" s="84" t="s">
        <v>3369</v>
      </c>
      <c r="G1321" s="84" t="b">
        <v>0</v>
      </c>
      <c r="H1321" s="84" t="b">
        <v>0</v>
      </c>
      <c r="I1321" s="84" t="b">
        <v>0</v>
      </c>
      <c r="J1321" s="84" t="b">
        <v>0</v>
      </c>
      <c r="K1321" s="84" t="b">
        <v>0</v>
      </c>
      <c r="L1321" s="84" t="b">
        <v>0</v>
      </c>
    </row>
    <row r="1322" spans="1:12" ht="15">
      <c r="A1322" s="84" t="s">
        <v>3565</v>
      </c>
      <c r="B1322" s="84" t="s">
        <v>4198</v>
      </c>
      <c r="C1322" s="84">
        <v>4</v>
      </c>
      <c r="D1322" s="123">
        <v>0</v>
      </c>
      <c r="E1322" s="123">
        <v>1.0791812460476249</v>
      </c>
      <c r="F1322" s="84" t="s">
        <v>3369</v>
      </c>
      <c r="G1322" s="84" t="b">
        <v>0</v>
      </c>
      <c r="H1322" s="84" t="b">
        <v>0</v>
      </c>
      <c r="I1322" s="84" t="b">
        <v>0</v>
      </c>
      <c r="J1322" s="84" t="b">
        <v>0</v>
      </c>
      <c r="K1322" s="84" t="b">
        <v>0</v>
      </c>
      <c r="L1322" s="84" t="b">
        <v>0</v>
      </c>
    </row>
    <row r="1323" spans="1:12" ht="15">
      <c r="A1323" s="84" t="s">
        <v>4198</v>
      </c>
      <c r="B1323" s="84" t="s">
        <v>4186</v>
      </c>
      <c r="C1323" s="84">
        <v>4</v>
      </c>
      <c r="D1323" s="123">
        <v>0</v>
      </c>
      <c r="E1323" s="123">
        <v>1.1760912590556813</v>
      </c>
      <c r="F1323" s="84" t="s">
        <v>3369</v>
      </c>
      <c r="G1323" s="84" t="b">
        <v>0</v>
      </c>
      <c r="H1323" s="84" t="b">
        <v>0</v>
      </c>
      <c r="I1323" s="84" t="b">
        <v>0</v>
      </c>
      <c r="J1323" s="84" t="b">
        <v>0</v>
      </c>
      <c r="K1323" s="84" t="b">
        <v>0</v>
      </c>
      <c r="L1323" s="84" t="b">
        <v>0</v>
      </c>
    </row>
    <row r="1324" spans="1:12" ht="15">
      <c r="A1324" s="84" t="s">
        <v>4186</v>
      </c>
      <c r="B1324" s="84" t="s">
        <v>4273</v>
      </c>
      <c r="C1324" s="84">
        <v>4</v>
      </c>
      <c r="D1324" s="123">
        <v>0</v>
      </c>
      <c r="E1324" s="123">
        <v>1.1760912590556813</v>
      </c>
      <c r="F1324" s="84" t="s">
        <v>3369</v>
      </c>
      <c r="G1324" s="84" t="b">
        <v>0</v>
      </c>
      <c r="H1324" s="84" t="b">
        <v>0</v>
      </c>
      <c r="I1324" s="84" t="b">
        <v>0</v>
      </c>
      <c r="J1324" s="84" t="b">
        <v>0</v>
      </c>
      <c r="K1324" s="84" t="b">
        <v>0</v>
      </c>
      <c r="L1324" s="84" t="b">
        <v>0</v>
      </c>
    </row>
    <row r="1325" spans="1:12" ht="15">
      <c r="A1325" s="84" t="s">
        <v>4273</v>
      </c>
      <c r="B1325" s="84" t="s">
        <v>4274</v>
      </c>
      <c r="C1325" s="84">
        <v>4</v>
      </c>
      <c r="D1325" s="123">
        <v>0</v>
      </c>
      <c r="E1325" s="123">
        <v>1.1760912590556813</v>
      </c>
      <c r="F1325" s="84" t="s">
        <v>3369</v>
      </c>
      <c r="G1325" s="84" t="b">
        <v>0</v>
      </c>
      <c r="H1325" s="84" t="b">
        <v>0</v>
      </c>
      <c r="I1325" s="84" t="b">
        <v>0</v>
      </c>
      <c r="J1325" s="84" t="b">
        <v>0</v>
      </c>
      <c r="K1325" s="84" t="b">
        <v>0</v>
      </c>
      <c r="L1325" s="84" t="b">
        <v>0</v>
      </c>
    </row>
    <row r="1326" spans="1:12" ht="15">
      <c r="A1326" s="84" t="s">
        <v>4274</v>
      </c>
      <c r="B1326" s="84" t="s">
        <v>4275</v>
      </c>
      <c r="C1326" s="84">
        <v>4</v>
      </c>
      <c r="D1326" s="123">
        <v>0</v>
      </c>
      <c r="E1326" s="123">
        <v>1.1760912590556813</v>
      </c>
      <c r="F1326" s="84" t="s">
        <v>3369</v>
      </c>
      <c r="G1326" s="84" t="b">
        <v>0</v>
      </c>
      <c r="H1326" s="84" t="b">
        <v>0</v>
      </c>
      <c r="I1326" s="84" t="b">
        <v>0</v>
      </c>
      <c r="J1326" s="84" t="b">
        <v>0</v>
      </c>
      <c r="K1326" s="84" t="b">
        <v>0</v>
      </c>
      <c r="L1326" s="84" t="b">
        <v>0</v>
      </c>
    </row>
    <row r="1327" spans="1:12" ht="15">
      <c r="A1327" s="84" t="s">
        <v>4275</v>
      </c>
      <c r="B1327" s="84" t="s">
        <v>4276</v>
      </c>
      <c r="C1327" s="84">
        <v>4</v>
      </c>
      <c r="D1327" s="123">
        <v>0</v>
      </c>
      <c r="E1327" s="123">
        <v>1.1760912590556813</v>
      </c>
      <c r="F1327" s="84" t="s">
        <v>3369</v>
      </c>
      <c r="G1327" s="84" t="b">
        <v>0</v>
      </c>
      <c r="H1327" s="84" t="b">
        <v>0</v>
      </c>
      <c r="I1327" s="84" t="b">
        <v>0</v>
      </c>
      <c r="J1327" s="84" t="b">
        <v>0</v>
      </c>
      <c r="K1327" s="84" t="b">
        <v>0</v>
      </c>
      <c r="L1327" s="84" t="b">
        <v>0</v>
      </c>
    </row>
    <row r="1328" spans="1:12" ht="15">
      <c r="A1328" s="84" t="s">
        <v>4276</v>
      </c>
      <c r="B1328" s="84" t="s">
        <v>4277</v>
      </c>
      <c r="C1328" s="84">
        <v>4</v>
      </c>
      <c r="D1328" s="123">
        <v>0</v>
      </c>
      <c r="E1328" s="123">
        <v>1.1760912590556813</v>
      </c>
      <c r="F1328" s="84" t="s">
        <v>3369</v>
      </c>
      <c r="G1328" s="84" t="b">
        <v>0</v>
      </c>
      <c r="H1328" s="84" t="b">
        <v>0</v>
      </c>
      <c r="I1328" s="84" t="b">
        <v>0</v>
      </c>
      <c r="J1328" s="84" t="b">
        <v>0</v>
      </c>
      <c r="K1328" s="84" t="b">
        <v>0</v>
      </c>
      <c r="L1328" s="84" t="b">
        <v>0</v>
      </c>
    </row>
    <row r="1329" spans="1:12" ht="15">
      <c r="A1329" s="84" t="s">
        <v>4277</v>
      </c>
      <c r="B1329" s="84" t="s">
        <v>4278</v>
      </c>
      <c r="C1329" s="84">
        <v>4</v>
      </c>
      <c r="D1329" s="123">
        <v>0</v>
      </c>
      <c r="E1329" s="123">
        <v>1.1760912590556813</v>
      </c>
      <c r="F1329" s="84" t="s">
        <v>3369</v>
      </c>
      <c r="G1329" s="84" t="b">
        <v>0</v>
      </c>
      <c r="H1329" s="84" t="b">
        <v>0</v>
      </c>
      <c r="I1329" s="84" t="b">
        <v>0</v>
      </c>
      <c r="J1329" s="84" t="b">
        <v>0</v>
      </c>
      <c r="K1329" s="84" t="b">
        <v>0</v>
      </c>
      <c r="L1329" s="84" t="b">
        <v>0</v>
      </c>
    </row>
    <row r="1330" spans="1:12" ht="15">
      <c r="A1330" s="84" t="s">
        <v>4278</v>
      </c>
      <c r="B1330" s="84" t="s">
        <v>4279</v>
      </c>
      <c r="C1330" s="84">
        <v>4</v>
      </c>
      <c r="D1330" s="123">
        <v>0</v>
      </c>
      <c r="E1330" s="123">
        <v>1.1760912590556813</v>
      </c>
      <c r="F1330" s="84" t="s">
        <v>3369</v>
      </c>
      <c r="G1330" s="84" t="b">
        <v>0</v>
      </c>
      <c r="H1330" s="84" t="b">
        <v>0</v>
      </c>
      <c r="I1330" s="84" t="b">
        <v>0</v>
      </c>
      <c r="J1330" s="84" t="b">
        <v>0</v>
      </c>
      <c r="K1330" s="84" t="b">
        <v>0</v>
      </c>
      <c r="L1330" s="84" t="b">
        <v>0</v>
      </c>
    </row>
    <row r="1331" spans="1:12" ht="15">
      <c r="A1331" s="84" t="s">
        <v>269</v>
      </c>
      <c r="B1331" s="84" t="s">
        <v>4168</v>
      </c>
      <c r="C1331" s="84">
        <v>3</v>
      </c>
      <c r="D1331" s="123">
        <v>0.00585650327851406</v>
      </c>
      <c r="E1331" s="123">
        <v>1.1760912590556813</v>
      </c>
      <c r="F1331" s="84" t="s">
        <v>3369</v>
      </c>
      <c r="G1331" s="84" t="b">
        <v>0</v>
      </c>
      <c r="H1331" s="84" t="b">
        <v>0</v>
      </c>
      <c r="I1331" s="84" t="b">
        <v>0</v>
      </c>
      <c r="J1331" s="84" t="b">
        <v>0</v>
      </c>
      <c r="K1331" s="84" t="b">
        <v>0</v>
      </c>
      <c r="L1331" s="84" t="b">
        <v>0</v>
      </c>
    </row>
    <row r="1332" spans="1:12" ht="15">
      <c r="A1332" s="84" t="s">
        <v>3458</v>
      </c>
      <c r="B1332" s="84" t="s">
        <v>4412</v>
      </c>
      <c r="C1332" s="84">
        <v>2</v>
      </c>
      <c r="D1332" s="123">
        <v>0</v>
      </c>
      <c r="E1332" s="123">
        <v>1.0142404391146103</v>
      </c>
      <c r="F1332" s="84" t="s">
        <v>3370</v>
      </c>
      <c r="G1332" s="84" t="b">
        <v>0</v>
      </c>
      <c r="H1332" s="84" t="b">
        <v>0</v>
      </c>
      <c r="I1332" s="84" t="b">
        <v>0</v>
      </c>
      <c r="J1332" s="84" t="b">
        <v>0</v>
      </c>
      <c r="K1332" s="84" t="b">
        <v>0</v>
      </c>
      <c r="L1332" s="84" t="b">
        <v>0</v>
      </c>
    </row>
    <row r="1333" spans="1:12" ht="15">
      <c r="A1333" s="84" t="s">
        <v>4412</v>
      </c>
      <c r="B1333" s="84" t="s">
        <v>4104</v>
      </c>
      <c r="C1333" s="84">
        <v>2</v>
      </c>
      <c r="D1333" s="123">
        <v>0</v>
      </c>
      <c r="E1333" s="123">
        <v>1.0142404391146103</v>
      </c>
      <c r="F1333" s="84" t="s">
        <v>3370</v>
      </c>
      <c r="G1333" s="84" t="b">
        <v>0</v>
      </c>
      <c r="H1333" s="84" t="b">
        <v>0</v>
      </c>
      <c r="I1333" s="84" t="b">
        <v>0</v>
      </c>
      <c r="J1333" s="84" t="b">
        <v>0</v>
      </c>
      <c r="K1333" s="84" t="b">
        <v>0</v>
      </c>
      <c r="L1333" s="84" t="b">
        <v>0</v>
      </c>
    </row>
    <row r="1334" spans="1:12" ht="15">
      <c r="A1334" s="84" t="s">
        <v>4104</v>
      </c>
      <c r="B1334" s="84" t="s">
        <v>4133</v>
      </c>
      <c r="C1334" s="84">
        <v>2</v>
      </c>
      <c r="D1334" s="123">
        <v>0</v>
      </c>
      <c r="E1334" s="123">
        <v>1.0142404391146103</v>
      </c>
      <c r="F1334" s="84" t="s">
        <v>3370</v>
      </c>
      <c r="G1334" s="84" t="b">
        <v>0</v>
      </c>
      <c r="H1334" s="84" t="b">
        <v>0</v>
      </c>
      <c r="I1334" s="84" t="b">
        <v>0</v>
      </c>
      <c r="J1334" s="84" t="b">
        <v>0</v>
      </c>
      <c r="K1334" s="84" t="b">
        <v>0</v>
      </c>
      <c r="L1334" s="84" t="b">
        <v>0</v>
      </c>
    </row>
    <row r="1335" spans="1:12" ht="15">
      <c r="A1335" s="84" t="s">
        <v>4133</v>
      </c>
      <c r="B1335" s="84" t="s">
        <v>4142</v>
      </c>
      <c r="C1335" s="84">
        <v>2</v>
      </c>
      <c r="D1335" s="123">
        <v>0</v>
      </c>
      <c r="E1335" s="123">
        <v>1.1903316981702916</v>
      </c>
      <c r="F1335" s="84" t="s">
        <v>3370</v>
      </c>
      <c r="G1335" s="84" t="b">
        <v>0</v>
      </c>
      <c r="H1335" s="84" t="b">
        <v>0</v>
      </c>
      <c r="I1335" s="84" t="b">
        <v>0</v>
      </c>
      <c r="J1335" s="84" t="b">
        <v>0</v>
      </c>
      <c r="K1335" s="84" t="b">
        <v>0</v>
      </c>
      <c r="L1335" s="84" t="b">
        <v>0</v>
      </c>
    </row>
    <row r="1336" spans="1:12" ht="15">
      <c r="A1336" s="84" t="s">
        <v>4142</v>
      </c>
      <c r="B1336" s="84" t="s">
        <v>4413</v>
      </c>
      <c r="C1336" s="84">
        <v>2</v>
      </c>
      <c r="D1336" s="123">
        <v>0</v>
      </c>
      <c r="E1336" s="123">
        <v>1.1903316981702916</v>
      </c>
      <c r="F1336" s="84" t="s">
        <v>3370</v>
      </c>
      <c r="G1336" s="84" t="b">
        <v>0</v>
      </c>
      <c r="H1336" s="84" t="b">
        <v>0</v>
      </c>
      <c r="I1336" s="84" t="b">
        <v>0</v>
      </c>
      <c r="J1336" s="84" t="b">
        <v>0</v>
      </c>
      <c r="K1336" s="84" t="b">
        <v>0</v>
      </c>
      <c r="L1336" s="84" t="b">
        <v>0</v>
      </c>
    </row>
    <row r="1337" spans="1:12" ht="15">
      <c r="A1337" s="84" t="s">
        <v>4413</v>
      </c>
      <c r="B1337" s="84" t="s">
        <v>4414</v>
      </c>
      <c r="C1337" s="84">
        <v>2</v>
      </c>
      <c r="D1337" s="123">
        <v>0</v>
      </c>
      <c r="E1337" s="123">
        <v>1.1903316981702916</v>
      </c>
      <c r="F1337" s="84" t="s">
        <v>3370</v>
      </c>
      <c r="G1337" s="84" t="b">
        <v>0</v>
      </c>
      <c r="H1337" s="84" t="b">
        <v>0</v>
      </c>
      <c r="I1337" s="84" t="b">
        <v>0</v>
      </c>
      <c r="J1337" s="84" t="b">
        <v>0</v>
      </c>
      <c r="K1337" s="84" t="b">
        <v>0</v>
      </c>
      <c r="L1337" s="84" t="b">
        <v>0</v>
      </c>
    </row>
    <row r="1338" spans="1:12" ht="15">
      <c r="A1338" s="84" t="s">
        <v>4414</v>
      </c>
      <c r="B1338" s="84" t="s">
        <v>4124</v>
      </c>
      <c r="C1338" s="84">
        <v>2</v>
      </c>
      <c r="D1338" s="123">
        <v>0</v>
      </c>
      <c r="E1338" s="123">
        <v>1.1903316981702916</v>
      </c>
      <c r="F1338" s="84" t="s">
        <v>3370</v>
      </c>
      <c r="G1338" s="84" t="b">
        <v>0</v>
      </c>
      <c r="H1338" s="84" t="b">
        <v>0</v>
      </c>
      <c r="I1338" s="84" t="b">
        <v>0</v>
      </c>
      <c r="J1338" s="84" t="b">
        <v>0</v>
      </c>
      <c r="K1338" s="84" t="b">
        <v>0</v>
      </c>
      <c r="L1338" s="84" t="b">
        <v>0</v>
      </c>
    </row>
    <row r="1339" spans="1:12" ht="15">
      <c r="A1339" s="84" t="s">
        <v>4124</v>
      </c>
      <c r="B1339" s="84" t="s">
        <v>4415</v>
      </c>
      <c r="C1339" s="84">
        <v>2</v>
      </c>
      <c r="D1339" s="123">
        <v>0</v>
      </c>
      <c r="E1339" s="123">
        <v>1.1903316981702916</v>
      </c>
      <c r="F1339" s="84" t="s">
        <v>3370</v>
      </c>
      <c r="G1339" s="84" t="b">
        <v>0</v>
      </c>
      <c r="H1339" s="84" t="b">
        <v>0</v>
      </c>
      <c r="I1339" s="84" t="b">
        <v>0</v>
      </c>
      <c r="J1339" s="84" t="b">
        <v>0</v>
      </c>
      <c r="K1339" s="84" t="b">
        <v>0</v>
      </c>
      <c r="L1339" s="84" t="b">
        <v>0</v>
      </c>
    </row>
    <row r="1340" spans="1:12" ht="15">
      <c r="A1340" s="84" t="s">
        <v>4415</v>
      </c>
      <c r="B1340" s="84" t="s">
        <v>480</v>
      </c>
      <c r="C1340" s="84">
        <v>2</v>
      </c>
      <c r="D1340" s="123">
        <v>0</v>
      </c>
      <c r="E1340" s="123">
        <v>1.1903316981702916</v>
      </c>
      <c r="F1340" s="84" t="s">
        <v>3370</v>
      </c>
      <c r="G1340" s="84" t="b">
        <v>0</v>
      </c>
      <c r="H1340" s="84" t="b">
        <v>0</v>
      </c>
      <c r="I1340" s="84" t="b">
        <v>0</v>
      </c>
      <c r="J1340" s="84" t="b">
        <v>0</v>
      </c>
      <c r="K1340" s="84" t="b">
        <v>0</v>
      </c>
      <c r="L1340" s="84" t="b">
        <v>0</v>
      </c>
    </row>
    <row r="1341" spans="1:12" ht="15">
      <c r="A1341" s="84" t="s">
        <v>480</v>
      </c>
      <c r="B1341" s="84" t="s">
        <v>4416</v>
      </c>
      <c r="C1341" s="84">
        <v>2</v>
      </c>
      <c r="D1341" s="123">
        <v>0</v>
      </c>
      <c r="E1341" s="123">
        <v>1.1903316981702916</v>
      </c>
      <c r="F1341" s="84" t="s">
        <v>3370</v>
      </c>
      <c r="G1341" s="84" t="b">
        <v>0</v>
      </c>
      <c r="H1341" s="84" t="b">
        <v>0</v>
      </c>
      <c r="I1341" s="84" t="b">
        <v>0</v>
      </c>
      <c r="J1341" s="84" t="b">
        <v>0</v>
      </c>
      <c r="K1341" s="84" t="b">
        <v>0</v>
      </c>
      <c r="L1341" s="84" t="b">
        <v>0</v>
      </c>
    </row>
    <row r="1342" spans="1:12" ht="15">
      <c r="A1342" s="84" t="s">
        <v>4416</v>
      </c>
      <c r="B1342" s="84" t="s">
        <v>4417</v>
      </c>
      <c r="C1342" s="84">
        <v>2</v>
      </c>
      <c r="D1342" s="123">
        <v>0</v>
      </c>
      <c r="E1342" s="123">
        <v>1.1903316981702916</v>
      </c>
      <c r="F1342" s="84" t="s">
        <v>3370</v>
      </c>
      <c r="G1342" s="84" t="b">
        <v>0</v>
      </c>
      <c r="H1342" s="84" t="b">
        <v>0</v>
      </c>
      <c r="I1342" s="84" t="b">
        <v>0</v>
      </c>
      <c r="J1342" s="84" t="b">
        <v>0</v>
      </c>
      <c r="K1342" s="84" t="b">
        <v>0</v>
      </c>
      <c r="L1342" s="84" t="b">
        <v>0</v>
      </c>
    </row>
    <row r="1343" spans="1:12" ht="15">
      <c r="A1343" s="84" t="s">
        <v>4417</v>
      </c>
      <c r="B1343" s="84" t="s">
        <v>4418</v>
      </c>
      <c r="C1343" s="84">
        <v>2</v>
      </c>
      <c r="D1343" s="123">
        <v>0</v>
      </c>
      <c r="E1343" s="123">
        <v>1.1903316981702916</v>
      </c>
      <c r="F1343" s="84" t="s">
        <v>3370</v>
      </c>
      <c r="G1343" s="84" t="b">
        <v>0</v>
      </c>
      <c r="H1343" s="84" t="b">
        <v>0</v>
      </c>
      <c r="I1343" s="84" t="b">
        <v>0</v>
      </c>
      <c r="J1343" s="84" t="b">
        <v>0</v>
      </c>
      <c r="K1343" s="84" t="b">
        <v>0</v>
      </c>
      <c r="L1343" s="84" t="b">
        <v>0</v>
      </c>
    </row>
    <row r="1344" spans="1:12" ht="15">
      <c r="A1344" s="84" t="s">
        <v>4175</v>
      </c>
      <c r="B1344" s="84" t="s">
        <v>4176</v>
      </c>
      <c r="C1344" s="84">
        <v>3</v>
      </c>
      <c r="D1344" s="123">
        <v>0</v>
      </c>
      <c r="E1344" s="123">
        <v>1.0791812460476249</v>
      </c>
      <c r="F1344" s="84" t="s">
        <v>3371</v>
      </c>
      <c r="G1344" s="84" t="b">
        <v>0</v>
      </c>
      <c r="H1344" s="84" t="b">
        <v>0</v>
      </c>
      <c r="I1344" s="84" t="b">
        <v>0</v>
      </c>
      <c r="J1344" s="84" t="b">
        <v>0</v>
      </c>
      <c r="K1344" s="84" t="b">
        <v>0</v>
      </c>
      <c r="L1344" s="84" t="b">
        <v>0</v>
      </c>
    </row>
    <row r="1345" spans="1:12" ht="15">
      <c r="A1345" s="84" t="s">
        <v>4420</v>
      </c>
      <c r="B1345" s="84" t="s">
        <v>4421</v>
      </c>
      <c r="C1345" s="84">
        <v>2</v>
      </c>
      <c r="D1345" s="123">
        <v>0</v>
      </c>
      <c r="E1345" s="123">
        <v>1.255272505103306</v>
      </c>
      <c r="F1345" s="84" t="s">
        <v>3371</v>
      </c>
      <c r="G1345" s="84" t="b">
        <v>0</v>
      </c>
      <c r="H1345" s="84" t="b">
        <v>0</v>
      </c>
      <c r="I1345" s="84" t="b">
        <v>0</v>
      </c>
      <c r="J1345" s="84" t="b">
        <v>0</v>
      </c>
      <c r="K1345" s="84" t="b">
        <v>0</v>
      </c>
      <c r="L1345" s="84" t="b">
        <v>0</v>
      </c>
    </row>
    <row r="1346" spans="1:12" ht="15">
      <c r="A1346" s="84" t="s">
        <v>4421</v>
      </c>
      <c r="B1346" s="84" t="s">
        <v>4307</v>
      </c>
      <c r="C1346" s="84">
        <v>2</v>
      </c>
      <c r="D1346" s="123">
        <v>0</v>
      </c>
      <c r="E1346" s="123">
        <v>1.255272505103306</v>
      </c>
      <c r="F1346" s="84" t="s">
        <v>3371</v>
      </c>
      <c r="G1346" s="84" t="b">
        <v>0</v>
      </c>
      <c r="H1346" s="84" t="b">
        <v>0</v>
      </c>
      <c r="I1346" s="84" t="b">
        <v>0</v>
      </c>
      <c r="J1346" s="84" t="b">
        <v>0</v>
      </c>
      <c r="K1346" s="84" t="b">
        <v>0</v>
      </c>
      <c r="L1346" s="84" t="b">
        <v>0</v>
      </c>
    </row>
    <row r="1347" spans="1:12" ht="15">
      <c r="A1347" s="84" t="s">
        <v>4307</v>
      </c>
      <c r="B1347" s="84" t="s">
        <v>4175</v>
      </c>
      <c r="C1347" s="84">
        <v>2</v>
      </c>
      <c r="D1347" s="123">
        <v>0</v>
      </c>
      <c r="E1347" s="123">
        <v>1.0791812460476249</v>
      </c>
      <c r="F1347" s="84" t="s">
        <v>3371</v>
      </c>
      <c r="G1347" s="84" t="b">
        <v>0</v>
      </c>
      <c r="H1347" s="84" t="b">
        <v>0</v>
      </c>
      <c r="I1347" s="84" t="b">
        <v>0</v>
      </c>
      <c r="J1347" s="84" t="b">
        <v>0</v>
      </c>
      <c r="K1347" s="84" t="b">
        <v>0</v>
      </c>
      <c r="L1347" s="84" t="b">
        <v>0</v>
      </c>
    </row>
    <row r="1348" spans="1:12" ht="15">
      <c r="A1348" s="84" t="s">
        <v>4176</v>
      </c>
      <c r="B1348" s="84" t="s">
        <v>4160</v>
      </c>
      <c r="C1348" s="84">
        <v>2</v>
      </c>
      <c r="D1348" s="123">
        <v>0</v>
      </c>
      <c r="E1348" s="123">
        <v>0.9030899869919435</v>
      </c>
      <c r="F1348" s="84" t="s">
        <v>3371</v>
      </c>
      <c r="G1348" s="84" t="b">
        <v>0</v>
      </c>
      <c r="H1348" s="84" t="b">
        <v>0</v>
      </c>
      <c r="I1348" s="84" t="b">
        <v>0</v>
      </c>
      <c r="J1348" s="84" t="b">
        <v>0</v>
      </c>
      <c r="K1348" s="84" t="b">
        <v>0</v>
      </c>
      <c r="L1348" s="84" t="b">
        <v>0</v>
      </c>
    </row>
    <row r="1349" spans="1:12" ht="15">
      <c r="A1349" s="84" t="s">
        <v>4160</v>
      </c>
      <c r="B1349" s="84" t="s">
        <v>4222</v>
      </c>
      <c r="C1349" s="84">
        <v>2</v>
      </c>
      <c r="D1349" s="123">
        <v>0</v>
      </c>
      <c r="E1349" s="123">
        <v>0.7781512503836436</v>
      </c>
      <c r="F1349" s="84" t="s">
        <v>3371</v>
      </c>
      <c r="G1349" s="84" t="b">
        <v>0</v>
      </c>
      <c r="H1349" s="84" t="b">
        <v>0</v>
      </c>
      <c r="I1349" s="84" t="b">
        <v>0</v>
      </c>
      <c r="J1349" s="84" t="b">
        <v>0</v>
      </c>
      <c r="K1349" s="84" t="b">
        <v>0</v>
      </c>
      <c r="L1349" s="84" t="b">
        <v>0</v>
      </c>
    </row>
    <row r="1350" spans="1:12" ht="15">
      <c r="A1350" s="84" t="s">
        <v>4222</v>
      </c>
      <c r="B1350" s="84" t="s">
        <v>4308</v>
      </c>
      <c r="C1350" s="84">
        <v>2</v>
      </c>
      <c r="D1350" s="123">
        <v>0</v>
      </c>
      <c r="E1350" s="123">
        <v>1.0791812460476249</v>
      </c>
      <c r="F1350" s="84" t="s">
        <v>3371</v>
      </c>
      <c r="G1350" s="84" t="b">
        <v>0</v>
      </c>
      <c r="H1350" s="84" t="b">
        <v>0</v>
      </c>
      <c r="I1350" s="84" t="b">
        <v>0</v>
      </c>
      <c r="J1350" s="84" t="b">
        <v>0</v>
      </c>
      <c r="K1350" s="84" t="b">
        <v>0</v>
      </c>
      <c r="L1350" s="84" t="b">
        <v>0</v>
      </c>
    </row>
    <row r="1351" spans="1:12" ht="15">
      <c r="A1351" s="84" t="s">
        <v>4308</v>
      </c>
      <c r="B1351" s="84" t="s">
        <v>4422</v>
      </c>
      <c r="C1351" s="84">
        <v>2</v>
      </c>
      <c r="D1351" s="123">
        <v>0</v>
      </c>
      <c r="E1351" s="123">
        <v>1.255272505103306</v>
      </c>
      <c r="F1351" s="84" t="s">
        <v>3371</v>
      </c>
      <c r="G1351" s="84" t="b">
        <v>0</v>
      </c>
      <c r="H1351" s="84" t="b">
        <v>0</v>
      </c>
      <c r="I1351" s="84" t="b">
        <v>0</v>
      </c>
      <c r="J1351" s="84" t="b">
        <v>0</v>
      </c>
      <c r="K1351" s="84" t="b">
        <v>0</v>
      </c>
      <c r="L1351" s="84" t="b">
        <v>0</v>
      </c>
    </row>
    <row r="1352" spans="1:12" ht="15">
      <c r="A1352" s="84" t="s">
        <v>4422</v>
      </c>
      <c r="B1352" s="84" t="s">
        <v>4423</v>
      </c>
      <c r="C1352" s="84">
        <v>2</v>
      </c>
      <c r="D1352" s="123">
        <v>0</v>
      </c>
      <c r="E1352" s="123">
        <v>1.255272505103306</v>
      </c>
      <c r="F1352" s="84" t="s">
        <v>3371</v>
      </c>
      <c r="G1352" s="84" t="b">
        <v>0</v>
      </c>
      <c r="H1352" s="84" t="b">
        <v>0</v>
      </c>
      <c r="I1352" s="84" t="b">
        <v>0</v>
      </c>
      <c r="J1352" s="84" t="b">
        <v>0</v>
      </c>
      <c r="K1352" s="84" t="b">
        <v>0</v>
      </c>
      <c r="L1352" s="84" t="b">
        <v>0</v>
      </c>
    </row>
    <row r="1353" spans="1:12" ht="15">
      <c r="A1353" s="84" t="s">
        <v>4423</v>
      </c>
      <c r="B1353" s="84" t="s">
        <v>4222</v>
      </c>
      <c r="C1353" s="84">
        <v>2</v>
      </c>
      <c r="D1353" s="123">
        <v>0</v>
      </c>
      <c r="E1353" s="123">
        <v>0.9542425094393249</v>
      </c>
      <c r="F1353" s="84" t="s">
        <v>3371</v>
      </c>
      <c r="G1353" s="84" t="b">
        <v>0</v>
      </c>
      <c r="H1353" s="84" t="b">
        <v>0</v>
      </c>
      <c r="I1353" s="84" t="b">
        <v>0</v>
      </c>
      <c r="J1353" s="84" t="b">
        <v>0</v>
      </c>
      <c r="K1353" s="84" t="b">
        <v>0</v>
      </c>
      <c r="L1353" s="84" t="b">
        <v>0</v>
      </c>
    </row>
    <row r="1354" spans="1:12" ht="15">
      <c r="A1354" s="84" t="s">
        <v>4176</v>
      </c>
      <c r="B1354" s="84" t="s">
        <v>4500</v>
      </c>
      <c r="C1354" s="84">
        <v>2</v>
      </c>
      <c r="D1354" s="123">
        <v>0</v>
      </c>
      <c r="E1354" s="123">
        <v>1.0969100130080565</v>
      </c>
      <c r="F1354" s="84" t="s">
        <v>3372</v>
      </c>
      <c r="G1354" s="84" t="b">
        <v>0</v>
      </c>
      <c r="H1354" s="84" t="b">
        <v>0</v>
      </c>
      <c r="I1354" s="84" t="b">
        <v>0</v>
      </c>
      <c r="J1354" s="84" t="b">
        <v>0</v>
      </c>
      <c r="K1354" s="84" t="b">
        <v>0</v>
      </c>
      <c r="L1354" s="84" t="b">
        <v>0</v>
      </c>
    </row>
    <row r="1355" spans="1:12" ht="15">
      <c r="A1355" s="84" t="s">
        <v>4500</v>
      </c>
      <c r="B1355" s="84" t="s">
        <v>4501</v>
      </c>
      <c r="C1355" s="84">
        <v>2</v>
      </c>
      <c r="D1355" s="123">
        <v>0</v>
      </c>
      <c r="E1355" s="123">
        <v>1.0969100130080565</v>
      </c>
      <c r="F1355" s="84" t="s">
        <v>3372</v>
      </c>
      <c r="G1355" s="84" t="b">
        <v>0</v>
      </c>
      <c r="H1355" s="84" t="b">
        <v>0</v>
      </c>
      <c r="I1355" s="84" t="b">
        <v>0</v>
      </c>
      <c r="J1355" s="84" t="b">
        <v>0</v>
      </c>
      <c r="K1355" s="84" t="b">
        <v>0</v>
      </c>
      <c r="L1355" s="84" t="b">
        <v>0</v>
      </c>
    </row>
    <row r="1356" spans="1:12" ht="15">
      <c r="A1356" s="84" t="s">
        <v>4501</v>
      </c>
      <c r="B1356" s="84" t="s">
        <v>4502</v>
      </c>
      <c r="C1356" s="84">
        <v>2</v>
      </c>
      <c r="D1356" s="123">
        <v>0</v>
      </c>
      <c r="E1356" s="123">
        <v>1.0969100130080565</v>
      </c>
      <c r="F1356" s="84" t="s">
        <v>3372</v>
      </c>
      <c r="G1356" s="84" t="b">
        <v>0</v>
      </c>
      <c r="H1356" s="84" t="b">
        <v>0</v>
      </c>
      <c r="I1356" s="84" t="b">
        <v>0</v>
      </c>
      <c r="J1356" s="84" t="b">
        <v>0</v>
      </c>
      <c r="K1356" s="84" t="b">
        <v>0</v>
      </c>
      <c r="L1356" s="84" t="b">
        <v>0</v>
      </c>
    </row>
    <row r="1357" spans="1:12" ht="15">
      <c r="A1357" s="84" t="s">
        <v>4502</v>
      </c>
      <c r="B1357" s="84" t="s">
        <v>3528</v>
      </c>
      <c r="C1357" s="84">
        <v>2</v>
      </c>
      <c r="D1357" s="123">
        <v>0</v>
      </c>
      <c r="E1357" s="123">
        <v>1.0969100130080565</v>
      </c>
      <c r="F1357" s="84" t="s">
        <v>3372</v>
      </c>
      <c r="G1357" s="84" t="b">
        <v>0</v>
      </c>
      <c r="H1357" s="84" t="b">
        <v>0</v>
      </c>
      <c r="I1357" s="84" t="b">
        <v>0</v>
      </c>
      <c r="J1357" s="84" t="b">
        <v>0</v>
      </c>
      <c r="K1357" s="84" t="b">
        <v>0</v>
      </c>
      <c r="L1357" s="84" t="b">
        <v>0</v>
      </c>
    </row>
    <row r="1358" spans="1:12" ht="15">
      <c r="A1358" s="84" t="s">
        <v>3528</v>
      </c>
      <c r="B1358" s="84" t="s">
        <v>4503</v>
      </c>
      <c r="C1358" s="84">
        <v>2</v>
      </c>
      <c r="D1358" s="123">
        <v>0</v>
      </c>
      <c r="E1358" s="123">
        <v>1.0969100130080565</v>
      </c>
      <c r="F1358" s="84" t="s">
        <v>3372</v>
      </c>
      <c r="G1358" s="84" t="b">
        <v>0</v>
      </c>
      <c r="H1358" s="84" t="b">
        <v>0</v>
      </c>
      <c r="I1358" s="84" t="b">
        <v>0</v>
      </c>
      <c r="J1358" s="84" t="b">
        <v>0</v>
      </c>
      <c r="K1358" s="84" t="b">
        <v>0</v>
      </c>
      <c r="L1358" s="84" t="b">
        <v>0</v>
      </c>
    </row>
    <row r="1359" spans="1:12" ht="15">
      <c r="A1359" s="84" t="s">
        <v>4503</v>
      </c>
      <c r="B1359" s="84" t="s">
        <v>3567</v>
      </c>
      <c r="C1359" s="84">
        <v>2</v>
      </c>
      <c r="D1359" s="123">
        <v>0</v>
      </c>
      <c r="E1359" s="123">
        <v>1.0969100130080565</v>
      </c>
      <c r="F1359" s="84" t="s">
        <v>3372</v>
      </c>
      <c r="G1359" s="84" t="b">
        <v>0</v>
      </c>
      <c r="H1359" s="84" t="b">
        <v>0</v>
      </c>
      <c r="I1359" s="84" t="b">
        <v>0</v>
      </c>
      <c r="J1359" s="84" t="b">
        <v>0</v>
      </c>
      <c r="K1359" s="84" t="b">
        <v>0</v>
      </c>
      <c r="L1359" s="84" t="b">
        <v>0</v>
      </c>
    </row>
    <row r="1360" spans="1:12" ht="15">
      <c r="A1360" s="84" t="s">
        <v>3567</v>
      </c>
      <c r="B1360" s="84" t="s">
        <v>4504</v>
      </c>
      <c r="C1360" s="84">
        <v>2</v>
      </c>
      <c r="D1360" s="123">
        <v>0</v>
      </c>
      <c r="E1360" s="123">
        <v>1.0969100130080565</v>
      </c>
      <c r="F1360" s="84" t="s">
        <v>3372</v>
      </c>
      <c r="G1360" s="84" t="b">
        <v>0</v>
      </c>
      <c r="H1360" s="84" t="b">
        <v>0</v>
      </c>
      <c r="I1360" s="84" t="b">
        <v>0</v>
      </c>
      <c r="J1360" s="84" t="b">
        <v>0</v>
      </c>
      <c r="K1360" s="84" t="b">
        <v>0</v>
      </c>
      <c r="L1360" s="84" t="b">
        <v>0</v>
      </c>
    </row>
    <row r="1361" spans="1:12" ht="15">
      <c r="A1361" s="84" t="s">
        <v>4504</v>
      </c>
      <c r="B1361" s="84" t="s">
        <v>4338</v>
      </c>
      <c r="C1361" s="84">
        <v>2</v>
      </c>
      <c r="D1361" s="123">
        <v>0</v>
      </c>
      <c r="E1361" s="123">
        <v>1.0969100130080565</v>
      </c>
      <c r="F1361" s="84" t="s">
        <v>3372</v>
      </c>
      <c r="G1361" s="84" t="b">
        <v>0</v>
      </c>
      <c r="H1361" s="84" t="b">
        <v>0</v>
      </c>
      <c r="I1361" s="84" t="b">
        <v>0</v>
      </c>
      <c r="J1361" s="84" t="b">
        <v>0</v>
      </c>
      <c r="K1361" s="84" t="b">
        <v>0</v>
      </c>
      <c r="L1361" s="84" t="b">
        <v>0</v>
      </c>
    </row>
    <row r="1362" spans="1:12" ht="15">
      <c r="A1362" s="84" t="s">
        <v>4338</v>
      </c>
      <c r="B1362" s="84" t="s">
        <v>3580</v>
      </c>
      <c r="C1362" s="84">
        <v>2</v>
      </c>
      <c r="D1362" s="123">
        <v>0</v>
      </c>
      <c r="E1362" s="123">
        <v>1.0969100130080565</v>
      </c>
      <c r="F1362" s="84" t="s">
        <v>3372</v>
      </c>
      <c r="G1362" s="84" t="b">
        <v>0</v>
      </c>
      <c r="H1362" s="84" t="b">
        <v>0</v>
      </c>
      <c r="I1362" s="84" t="b">
        <v>0</v>
      </c>
      <c r="J1362" s="84" t="b">
        <v>0</v>
      </c>
      <c r="K1362" s="84" t="b">
        <v>0</v>
      </c>
      <c r="L1362" s="84" t="b">
        <v>0</v>
      </c>
    </row>
    <row r="1363" spans="1:12" ht="15">
      <c r="A1363" s="84" t="s">
        <v>3580</v>
      </c>
      <c r="B1363" s="84" t="s">
        <v>4233</v>
      </c>
      <c r="C1363" s="84">
        <v>2</v>
      </c>
      <c r="D1363" s="123">
        <v>0</v>
      </c>
      <c r="E1363" s="123">
        <v>1.0969100130080565</v>
      </c>
      <c r="F1363" s="84" t="s">
        <v>3372</v>
      </c>
      <c r="G1363" s="84" t="b">
        <v>0</v>
      </c>
      <c r="H1363" s="84" t="b">
        <v>0</v>
      </c>
      <c r="I1363" s="84" t="b">
        <v>0</v>
      </c>
      <c r="J1363" s="84" t="b">
        <v>0</v>
      </c>
      <c r="K1363" s="84" t="b">
        <v>0</v>
      </c>
      <c r="L1363" s="84" t="b">
        <v>0</v>
      </c>
    </row>
    <row r="1364" spans="1:12" ht="15">
      <c r="A1364" s="84" t="s">
        <v>4233</v>
      </c>
      <c r="B1364" s="84" t="s">
        <v>464</v>
      </c>
      <c r="C1364" s="84">
        <v>2</v>
      </c>
      <c r="D1364" s="123">
        <v>0</v>
      </c>
      <c r="E1364" s="123">
        <v>1.0969100130080565</v>
      </c>
      <c r="F1364" s="84" t="s">
        <v>3372</v>
      </c>
      <c r="G1364" s="84" t="b">
        <v>0</v>
      </c>
      <c r="H1364" s="84" t="b">
        <v>0</v>
      </c>
      <c r="I1364" s="84" t="b">
        <v>0</v>
      </c>
      <c r="J1364" s="84" t="b">
        <v>0</v>
      </c>
      <c r="K1364" s="84" t="b">
        <v>0</v>
      </c>
      <c r="L1364" s="84" t="b">
        <v>0</v>
      </c>
    </row>
    <row r="1365" spans="1:12" ht="15">
      <c r="A1365" s="84" t="s">
        <v>738</v>
      </c>
      <c r="B1365" s="84" t="s">
        <v>2229</v>
      </c>
      <c r="C1365" s="84">
        <v>2</v>
      </c>
      <c r="D1365" s="123">
        <v>0.014704541739196641</v>
      </c>
      <c r="E1365" s="123">
        <v>1.1271047983648077</v>
      </c>
      <c r="F1365" s="84" t="s">
        <v>3373</v>
      </c>
      <c r="G1365" s="84" t="b">
        <v>0</v>
      </c>
      <c r="H1365" s="84" t="b">
        <v>0</v>
      </c>
      <c r="I1365" s="84" t="b">
        <v>0</v>
      </c>
      <c r="J1365" s="84" t="b">
        <v>0</v>
      </c>
      <c r="K1365" s="84" t="b">
        <v>0</v>
      </c>
      <c r="L1365" s="84" t="b">
        <v>0</v>
      </c>
    </row>
    <row r="1366" spans="1:12" ht="15">
      <c r="A1366" s="84" t="s">
        <v>4339</v>
      </c>
      <c r="B1366" s="84" t="s">
        <v>738</v>
      </c>
      <c r="C1366" s="84">
        <v>2</v>
      </c>
      <c r="D1366" s="123">
        <v>0.014704541739196641</v>
      </c>
      <c r="E1366" s="123">
        <v>1.0479235523171828</v>
      </c>
      <c r="F1366" s="84" t="s">
        <v>3373</v>
      </c>
      <c r="G1366" s="84" t="b">
        <v>0</v>
      </c>
      <c r="H1366" s="84" t="b">
        <v>0</v>
      </c>
      <c r="I1366" s="84" t="b">
        <v>0</v>
      </c>
      <c r="J1366" s="84" t="b">
        <v>0</v>
      </c>
      <c r="K1366" s="84" t="b">
        <v>0</v>
      </c>
      <c r="L1366" s="84" t="b">
        <v>0</v>
      </c>
    </row>
    <row r="1367" spans="1:12" ht="15">
      <c r="A1367" s="84" t="s">
        <v>738</v>
      </c>
      <c r="B1367" s="84" t="s">
        <v>4340</v>
      </c>
      <c r="C1367" s="84">
        <v>2</v>
      </c>
      <c r="D1367" s="123">
        <v>0.014704541739196641</v>
      </c>
      <c r="E1367" s="123">
        <v>1.1271047983648077</v>
      </c>
      <c r="F1367" s="84" t="s">
        <v>3373</v>
      </c>
      <c r="G1367" s="84" t="b">
        <v>0</v>
      </c>
      <c r="H1367" s="84" t="b">
        <v>0</v>
      </c>
      <c r="I1367" s="84" t="b">
        <v>0</v>
      </c>
      <c r="J1367" s="84" t="b">
        <v>0</v>
      </c>
      <c r="K1367" s="84" t="b">
        <v>0</v>
      </c>
      <c r="L1367" s="84" t="b">
        <v>0</v>
      </c>
    </row>
    <row r="1368" spans="1:12" ht="15">
      <c r="A1368" s="84" t="s">
        <v>4340</v>
      </c>
      <c r="B1368" s="84" t="s">
        <v>4140</v>
      </c>
      <c r="C1368" s="84">
        <v>2</v>
      </c>
      <c r="D1368" s="123">
        <v>0.014704541739196641</v>
      </c>
      <c r="E1368" s="123">
        <v>1.5250448070368452</v>
      </c>
      <c r="F1368" s="84" t="s">
        <v>3373</v>
      </c>
      <c r="G1368" s="84" t="b">
        <v>0</v>
      </c>
      <c r="H1368" s="84" t="b">
        <v>0</v>
      </c>
      <c r="I1368" s="84" t="b">
        <v>0</v>
      </c>
      <c r="J1368" s="84" t="b">
        <v>0</v>
      </c>
      <c r="K1368" s="84" t="b">
        <v>0</v>
      </c>
      <c r="L1368" s="84" t="b">
        <v>0</v>
      </c>
    </row>
    <row r="1369" spans="1:12" ht="15">
      <c r="A1369" s="84" t="s">
        <v>4140</v>
      </c>
      <c r="B1369" s="84" t="s">
        <v>4141</v>
      </c>
      <c r="C1369" s="84">
        <v>2</v>
      </c>
      <c r="D1369" s="123">
        <v>0.014704541739196641</v>
      </c>
      <c r="E1369" s="123">
        <v>1.5250448070368452</v>
      </c>
      <c r="F1369" s="84" t="s">
        <v>3373</v>
      </c>
      <c r="G1369" s="84" t="b">
        <v>0</v>
      </c>
      <c r="H1369" s="84" t="b">
        <v>0</v>
      </c>
      <c r="I1369" s="84" t="b">
        <v>0</v>
      </c>
      <c r="J1369" s="84" t="b">
        <v>0</v>
      </c>
      <c r="K1369" s="84" t="b">
        <v>0</v>
      </c>
      <c r="L1369" s="84" t="b">
        <v>0</v>
      </c>
    </row>
    <row r="1370" spans="1:12" ht="15">
      <c r="A1370" s="84" t="s">
        <v>4141</v>
      </c>
      <c r="B1370" s="84" t="s">
        <v>4341</v>
      </c>
      <c r="C1370" s="84">
        <v>2</v>
      </c>
      <c r="D1370" s="123">
        <v>0.014704541739196641</v>
      </c>
      <c r="E1370" s="123">
        <v>1.5250448070368452</v>
      </c>
      <c r="F1370" s="84" t="s">
        <v>3373</v>
      </c>
      <c r="G1370" s="84" t="b">
        <v>0</v>
      </c>
      <c r="H1370" s="84" t="b">
        <v>0</v>
      </c>
      <c r="I1370" s="84" t="b">
        <v>0</v>
      </c>
      <c r="J1370" s="84" t="b">
        <v>0</v>
      </c>
      <c r="K1370" s="84" t="b">
        <v>0</v>
      </c>
      <c r="L1370" s="84" t="b">
        <v>0</v>
      </c>
    </row>
    <row r="1371" spans="1:12" ht="15">
      <c r="A1371" s="84" t="s">
        <v>4341</v>
      </c>
      <c r="B1371" s="84" t="s">
        <v>4238</v>
      </c>
      <c r="C1371" s="84">
        <v>2</v>
      </c>
      <c r="D1371" s="123">
        <v>0.014704541739196641</v>
      </c>
      <c r="E1371" s="123">
        <v>1.348953547981164</v>
      </c>
      <c r="F1371" s="84" t="s">
        <v>3373</v>
      </c>
      <c r="G1371" s="84" t="b">
        <v>0</v>
      </c>
      <c r="H1371" s="84" t="b">
        <v>0</v>
      </c>
      <c r="I1371" s="84" t="b">
        <v>0</v>
      </c>
      <c r="J1371" s="84" t="b">
        <v>0</v>
      </c>
      <c r="K1371" s="84" t="b">
        <v>0</v>
      </c>
      <c r="L1371" s="84" t="b">
        <v>0</v>
      </c>
    </row>
    <row r="1372" spans="1:12" ht="15">
      <c r="A1372" s="84" t="s">
        <v>4342</v>
      </c>
      <c r="B1372" s="84" t="s">
        <v>4343</v>
      </c>
      <c r="C1372" s="84">
        <v>2</v>
      </c>
      <c r="D1372" s="123">
        <v>0.014704541739196641</v>
      </c>
      <c r="E1372" s="123">
        <v>1.5250448070368452</v>
      </c>
      <c r="F1372" s="84" t="s">
        <v>3373</v>
      </c>
      <c r="G1372" s="84" t="b">
        <v>0</v>
      </c>
      <c r="H1372" s="84" t="b">
        <v>0</v>
      </c>
      <c r="I1372" s="84" t="b">
        <v>0</v>
      </c>
      <c r="J1372" s="84" t="b">
        <v>0</v>
      </c>
      <c r="K1372" s="84" t="b">
        <v>0</v>
      </c>
      <c r="L1372" s="84" t="b">
        <v>0</v>
      </c>
    </row>
    <row r="1373" spans="1:12" ht="15">
      <c r="A1373" s="84" t="s">
        <v>4343</v>
      </c>
      <c r="B1373" s="84" t="s">
        <v>4344</v>
      </c>
      <c r="C1373" s="84">
        <v>2</v>
      </c>
      <c r="D1373" s="123">
        <v>0.014704541739196641</v>
      </c>
      <c r="E1373" s="123">
        <v>1.5250448070368452</v>
      </c>
      <c r="F1373" s="84" t="s">
        <v>3373</v>
      </c>
      <c r="G1373" s="84" t="b">
        <v>0</v>
      </c>
      <c r="H1373" s="84" t="b">
        <v>0</v>
      </c>
      <c r="I1373" s="84" t="b">
        <v>0</v>
      </c>
      <c r="J1373" s="84" t="b">
        <v>0</v>
      </c>
      <c r="K1373" s="84" t="b">
        <v>0</v>
      </c>
      <c r="L1373" s="84" t="b">
        <v>0</v>
      </c>
    </row>
    <row r="1374" spans="1:12" ht="15">
      <c r="A1374" s="84" t="s">
        <v>4344</v>
      </c>
      <c r="B1374" s="84" t="s">
        <v>4345</v>
      </c>
      <c r="C1374" s="84">
        <v>2</v>
      </c>
      <c r="D1374" s="123">
        <v>0.014704541739196641</v>
      </c>
      <c r="E1374" s="123">
        <v>1.5250448070368452</v>
      </c>
      <c r="F1374" s="84" t="s">
        <v>3373</v>
      </c>
      <c r="G1374" s="84" t="b">
        <v>0</v>
      </c>
      <c r="H1374" s="84" t="b">
        <v>0</v>
      </c>
      <c r="I1374" s="84" t="b">
        <v>0</v>
      </c>
      <c r="J1374" s="84" t="b">
        <v>0</v>
      </c>
      <c r="K1374" s="84" t="b">
        <v>0</v>
      </c>
      <c r="L1374" s="84" t="b">
        <v>0</v>
      </c>
    </row>
    <row r="1375" spans="1:12" ht="15">
      <c r="A1375" s="84" t="s">
        <v>4345</v>
      </c>
      <c r="B1375" s="84" t="s">
        <v>4346</v>
      </c>
      <c r="C1375" s="84">
        <v>2</v>
      </c>
      <c r="D1375" s="123">
        <v>0.014704541739196641</v>
      </c>
      <c r="E1375" s="123">
        <v>1.5250448070368452</v>
      </c>
      <c r="F1375" s="84" t="s">
        <v>3373</v>
      </c>
      <c r="G1375" s="84" t="b">
        <v>0</v>
      </c>
      <c r="H1375" s="84" t="b">
        <v>0</v>
      </c>
      <c r="I1375" s="84" t="b">
        <v>0</v>
      </c>
      <c r="J1375" s="84" t="b">
        <v>0</v>
      </c>
      <c r="K1375" s="84" t="b">
        <v>0</v>
      </c>
      <c r="L1375" s="84" t="b">
        <v>0</v>
      </c>
    </row>
    <row r="1376" spans="1:12" ht="15">
      <c r="A1376" s="84" t="s">
        <v>4346</v>
      </c>
      <c r="B1376" s="84" t="s">
        <v>4171</v>
      </c>
      <c r="C1376" s="84">
        <v>2</v>
      </c>
      <c r="D1376" s="123">
        <v>0.014704541739196641</v>
      </c>
      <c r="E1376" s="123">
        <v>1.5250448070368452</v>
      </c>
      <c r="F1376" s="84" t="s">
        <v>3373</v>
      </c>
      <c r="G1376" s="84" t="b">
        <v>0</v>
      </c>
      <c r="H1376" s="84" t="b">
        <v>0</v>
      </c>
      <c r="I1376" s="84" t="b">
        <v>0</v>
      </c>
      <c r="J1376" s="84" t="b">
        <v>0</v>
      </c>
      <c r="K1376" s="84" t="b">
        <v>0</v>
      </c>
      <c r="L1376" s="84" t="b">
        <v>0</v>
      </c>
    </row>
    <row r="1377" spans="1:12" ht="15">
      <c r="A1377" s="84" t="s">
        <v>4171</v>
      </c>
      <c r="B1377" s="84" t="s">
        <v>738</v>
      </c>
      <c r="C1377" s="84">
        <v>2</v>
      </c>
      <c r="D1377" s="123">
        <v>0.014704541739196641</v>
      </c>
      <c r="E1377" s="123">
        <v>1.0479235523171828</v>
      </c>
      <c r="F1377" s="84" t="s">
        <v>3373</v>
      </c>
      <c r="G1377" s="84" t="b">
        <v>0</v>
      </c>
      <c r="H1377" s="84" t="b">
        <v>0</v>
      </c>
      <c r="I1377" s="84" t="b">
        <v>0</v>
      </c>
      <c r="J1377" s="84" t="b">
        <v>0</v>
      </c>
      <c r="K1377" s="84" t="b">
        <v>0</v>
      </c>
      <c r="L1377" s="84" t="b">
        <v>0</v>
      </c>
    </row>
    <row r="1378" spans="1:12" ht="15">
      <c r="A1378" s="84" t="s">
        <v>3614</v>
      </c>
      <c r="B1378" s="84" t="s">
        <v>4551</v>
      </c>
      <c r="C1378" s="84">
        <v>2</v>
      </c>
      <c r="D1378" s="123">
        <v>0</v>
      </c>
      <c r="E1378" s="123">
        <v>0.9999999999999999</v>
      </c>
      <c r="F1378" s="84" t="s">
        <v>3374</v>
      </c>
      <c r="G1378" s="84" t="b">
        <v>1</v>
      </c>
      <c r="H1378" s="84" t="b">
        <v>0</v>
      </c>
      <c r="I1378" s="84" t="b">
        <v>0</v>
      </c>
      <c r="J1378" s="84" t="b">
        <v>0</v>
      </c>
      <c r="K1378" s="84" t="b">
        <v>0</v>
      </c>
      <c r="L1378" s="84" t="b">
        <v>0</v>
      </c>
    </row>
    <row r="1379" spans="1:12" ht="15">
      <c r="A1379" s="84" t="s">
        <v>4551</v>
      </c>
      <c r="B1379" s="84" t="s">
        <v>4552</v>
      </c>
      <c r="C1379" s="84">
        <v>2</v>
      </c>
      <c r="D1379" s="123">
        <v>0</v>
      </c>
      <c r="E1379" s="123">
        <v>0.9999999999999999</v>
      </c>
      <c r="F1379" s="84" t="s">
        <v>3374</v>
      </c>
      <c r="G1379" s="84" t="b">
        <v>0</v>
      </c>
      <c r="H1379" s="84" t="b">
        <v>0</v>
      </c>
      <c r="I1379" s="84" t="b">
        <v>0</v>
      </c>
      <c r="J1379" s="84" t="b">
        <v>0</v>
      </c>
      <c r="K1379" s="84" t="b">
        <v>1</v>
      </c>
      <c r="L1379" s="84" t="b">
        <v>0</v>
      </c>
    </row>
    <row r="1380" spans="1:12" ht="15">
      <c r="A1380" s="84" t="s">
        <v>4552</v>
      </c>
      <c r="B1380" s="84" t="s">
        <v>4553</v>
      </c>
      <c r="C1380" s="84">
        <v>2</v>
      </c>
      <c r="D1380" s="123">
        <v>0</v>
      </c>
      <c r="E1380" s="123">
        <v>0.9999999999999999</v>
      </c>
      <c r="F1380" s="84" t="s">
        <v>3374</v>
      </c>
      <c r="G1380" s="84" t="b">
        <v>0</v>
      </c>
      <c r="H1380" s="84" t="b">
        <v>1</v>
      </c>
      <c r="I1380" s="84" t="b">
        <v>0</v>
      </c>
      <c r="J1380" s="84" t="b">
        <v>0</v>
      </c>
      <c r="K1380" s="84" t="b">
        <v>0</v>
      </c>
      <c r="L1380" s="84" t="b">
        <v>0</v>
      </c>
    </row>
    <row r="1381" spans="1:12" ht="15">
      <c r="A1381" s="84" t="s">
        <v>4553</v>
      </c>
      <c r="B1381" s="84" t="s">
        <v>4175</v>
      </c>
      <c r="C1381" s="84">
        <v>2</v>
      </c>
      <c r="D1381" s="123">
        <v>0</v>
      </c>
      <c r="E1381" s="123">
        <v>0.9999999999999999</v>
      </c>
      <c r="F1381" s="84" t="s">
        <v>3374</v>
      </c>
      <c r="G1381" s="84" t="b">
        <v>0</v>
      </c>
      <c r="H1381" s="84" t="b">
        <v>0</v>
      </c>
      <c r="I1381" s="84" t="b">
        <v>0</v>
      </c>
      <c r="J1381" s="84" t="b">
        <v>0</v>
      </c>
      <c r="K1381" s="84" t="b">
        <v>0</v>
      </c>
      <c r="L1381" s="84" t="b">
        <v>0</v>
      </c>
    </row>
    <row r="1382" spans="1:12" ht="15">
      <c r="A1382" s="84" t="s">
        <v>4175</v>
      </c>
      <c r="B1382" s="84" t="s">
        <v>4554</v>
      </c>
      <c r="C1382" s="84">
        <v>2</v>
      </c>
      <c r="D1382" s="123">
        <v>0</v>
      </c>
      <c r="E1382" s="123">
        <v>0.9999999999999999</v>
      </c>
      <c r="F1382" s="84" t="s">
        <v>3374</v>
      </c>
      <c r="G1382" s="84" t="b">
        <v>0</v>
      </c>
      <c r="H1382" s="84" t="b">
        <v>0</v>
      </c>
      <c r="I1382" s="84" t="b">
        <v>0</v>
      </c>
      <c r="J1382" s="84" t="b">
        <v>1</v>
      </c>
      <c r="K1382" s="84" t="b">
        <v>0</v>
      </c>
      <c r="L1382" s="84" t="b">
        <v>0</v>
      </c>
    </row>
    <row r="1383" spans="1:12" ht="15">
      <c r="A1383" s="84" t="s">
        <v>4554</v>
      </c>
      <c r="B1383" s="84" t="s">
        <v>444</v>
      </c>
      <c r="C1383" s="84">
        <v>2</v>
      </c>
      <c r="D1383" s="123">
        <v>0</v>
      </c>
      <c r="E1383" s="123">
        <v>0.9999999999999999</v>
      </c>
      <c r="F1383" s="84" t="s">
        <v>3374</v>
      </c>
      <c r="G1383" s="84" t="b">
        <v>1</v>
      </c>
      <c r="H1383" s="84" t="b">
        <v>0</v>
      </c>
      <c r="I1383" s="84" t="b">
        <v>0</v>
      </c>
      <c r="J1383" s="84" t="b">
        <v>0</v>
      </c>
      <c r="K1383" s="84" t="b">
        <v>0</v>
      </c>
      <c r="L1383" s="84" t="b">
        <v>0</v>
      </c>
    </row>
    <row r="1384" spans="1:12" ht="15">
      <c r="A1384" s="84" t="s">
        <v>444</v>
      </c>
      <c r="B1384" s="84" t="s">
        <v>3466</v>
      </c>
      <c r="C1384" s="84">
        <v>2</v>
      </c>
      <c r="D1384" s="123">
        <v>0</v>
      </c>
      <c r="E1384" s="123">
        <v>0.9999999999999999</v>
      </c>
      <c r="F1384" s="84" t="s">
        <v>3374</v>
      </c>
      <c r="G1384" s="84" t="b">
        <v>0</v>
      </c>
      <c r="H1384" s="84" t="b">
        <v>0</v>
      </c>
      <c r="I1384" s="84" t="b">
        <v>0</v>
      </c>
      <c r="J1384" s="84" t="b">
        <v>0</v>
      </c>
      <c r="K1384" s="84" t="b">
        <v>0</v>
      </c>
      <c r="L1384" s="84" t="b">
        <v>0</v>
      </c>
    </row>
    <row r="1385" spans="1:12" ht="15">
      <c r="A1385" s="84" t="s">
        <v>3466</v>
      </c>
      <c r="B1385" s="84" t="s">
        <v>4173</v>
      </c>
      <c r="C1385" s="84">
        <v>2</v>
      </c>
      <c r="D1385" s="123">
        <v>0</v>
      </c>
      <c r="E1385" s="123">
        <v>0.9999999999999999</v>
      </c>
      <c r="F1385" s="84" t="s">
        <v>3374</v>
      </c>
      <c r="G1385" s="84" t="b">
        <v>0</v>
      </c>
      <c r="H1385" s="84" t="b">
        <v>0</v>
      </c>
      <c r="I1385" s="84" t="b">
        <v>0</v>
      </c>
      <c r="J1385" s="84" t="b">
        <v>0</v>
      </c>
      <c r="K1385" s="84" t="b">
        <v>0</v>
      </c>
      <c r="L1385" s="84" t="b">
        <v>0</v>
      </c>
    </row>
    <row r="1386" spans="1:12" ht="15">
      <c r="A1386" s="84" t="s">
        <v>4173</v>
      </c>
      <c r="B1386" s="84" t="s">
        <v>738</v>
      </c>
      <c r="C1386" s="84">
        <v>2</v>
      </c>
      <c r="D1386" s="123">
        <v>0</v>
      </c>
      <c r="E1386" s="123">
        <v>0.9999999999999999</v>
      </c>
      <c r="F1386" s="84" t="s">
        <v>3374</v>
      </c>
      <c r="G1386" s="84" t="b">
        <v>0</v>
      </c>
      <c r="H1386" s="84" t="b">
        <v>0</v>
      </c>
      <c r="I1386" s="84" t="b">
        <v>0</v>
      </c>
      <c r="J1386" s="84" t="b">
        <v>0</v>
      </c>
      <c r="K1386" s="84" t="b">
        <v>0</v>
      </c>
      <c r="L1386" s="84" t="b">
        <v>0</v>
      </c>
    </row>
    <row r="1387" spans="1:12" ht="15">
      <c r="A1387" s="84" t="s">
        <v>4581</v>
      </c>
      <c r="B1387" s="84" t="s">
        <v>4582</v>
      </c>
      <c r="C1387" s="84">
        <v>2</v>
      </c>
      <c r="D1387" s="123">
        <v>0</v>
      </c>
      <c r="E1387" s="123">
        <v>1.4065401804339552</v>
      </c>
      <c r="F1387" s="84" t="s">
        <v>3375</v>
      </c>
      <c r="G1387" s="84" t="b">
        <v>0</v>
      </c>
      <c r="H1387" s="84" t="b">
        <v>0</v>
      </c>
      <c r="I1387" s="84" t="b">
        <v>0</v>
      </c>
      <c r="J1387" s="84" t="b">
        <v>0</v>
      </c>
      <c r="K1387" s="84" t="b">
        <v>0</v>
      </c>
      <c r="L1387" s="84" t="b">
        <v>0</v>
      </c>
    </row>
    <row r="1388" spans="1:12" ht="15">
      <c r="A1388" s="84" t="s">
        <v>4301</v>
      </c>
      <c r="B1388" s="84" t="s">
        <v>4400</v>
      </c>
      <c r="C1388" s="84">
        <v>2</v>
      </c>
      <c r="D1388" s="123">
        <v>0</v>
      </c>
      <c r="E1388" s="123">
        <v>1.3010299956639813</v>
      </c>
      <c r="F1388" s="84" t="s">
        <v>3376</v>
      </c>
      <c r="G1388" s="84" t="b">
        <v>0</v>
      </c>
      <c r="H1388" s="84" t="b">
        <v>0</v>
      </c>
      <c r="I1388" s="84" t="b">
        <v>0</v>
      </c>
      <c r="J1388" s="84" t="b">
        <v>0</v>
      </c>
      <c r="K1388" s="84" t="b">
        <v>0</v>
      </c>
      <c r="L1388" s="84" t="b">
        <v>0</v>
      </c>
    </row>
    <row r="1389" spans="1:12" ht="15">
      <c r="A1389" s="84" t="s">
        <v>4400</v>
      </c>
      <c r="B1389" s="84" t="s">
        <v>4401</v>
      </c>
      <c r="C1389" s="84">
        <v>2</v>
      </c>
      <c r="D1389" s="123">
        <v>0</v>
      </c>
      <c r="E1389" s="123">
        <v>1.4771212547196624</v>
      </c>
      <c r="F1389" s="84" t="s">
        <v>3376</v>
      </c>
      <c r="G1389" s="84" t="b">
        <v>0</v>
      </c>
      <c r="H1389" s="84" t="b">
        <v>0</v>
      </c>
      <c r="I1389" s="84" t="b">
        <v>0</v>
      </c>
      <c r="J1389" s="84" t="b">
        <v>0</v>
      </c>
      <c r="K1389" s="84" t="b">
        <v>0</v>
      </c>
      <c r="L1389" s="84" t="b">
        <v>0</v>
      </c>
    </row>
    <row r="1390" spans="1:12" ht="15">
      <c r="A1390" s="84" t="s">
        <v>4401</v>
      </c>
      <c r="B1390" s="84" t="s">
        <v>4402</v>
      </c>
      <c r="C1390" s="84">
        <v>2</v>
      </c>
      <c r="D1390" s="123">
        <v>0</v>
      </c>
      <c r="E1390" s="123">
        <v>1.4771212547196624</v>
      </c>
      <c r="F1390" s="84" t="s">
        <v>3376</v>
      </c>
      <c r="G1390" s="84" t="b">
        <v>0</v>
      </c>
      <c r="H1390" s="84" t="b">
        <v>0</v>
      </c>
      <c r="I1390" s="84" t="b">
        <v>0</v>
      </c>
      <c r="J1390" s="84" t="b">
        <v>0</v>
      </c>
      <c r="K1390" s="84" t="b">
        <v>0</v>
      </c>
      <c r="L1390" s="84" t="b">
        <v>0</v>
      </c>
    </row>
    <row r="1391" spans="1:12" ht="15">
      <c r="A1391" s="84" t="s">
        <v>4402</v>
      </c>
      <c r="B1391" s="84" t="s">
        <v>4139</v>
      </c>
      <c r="C1391" s="84">
        <v>2</v>
      </c>
      <c r="D1391" s="123">
        <v>0</v>
      </c>
      <c r="E1391" s="123">
        <v>1.4771212547196624</v>
      </c>
      <c r="F1391" s="84" t="s">
        <v>3376</v>
      </c>
      <c r="G1391" s="84" t="b">
        <v>0</v>
      </c>
      <c r="H1391" s="84" t="b">
        <v>0</v>
      </c>
      <c r="I1391" s="84" t="b">
        <v>0</v>
      </c>
      <c r="J1391" s="84" t="b">
        <v>0</v>
      </c>
      <c r="K1391" s="84" t="b">
        <v>0</v>
      </c>
      <c r="L1391" s="84" t="b">
        <v>0</v>
      </c>
    </row>
    <row r="1392" spans="1:12" ht="15">
      <c r="A1392" s="84" t="s">
        <v>4139</v>
      </c>
      <c r="B1392" s="84" t="s">
        <v>3458</v>
      </c>
      <c r="C1392" s="84">
        <v>2</v>
      </c>
      <c r="D1392" s="123">
        <v>0</v>
      </c>
      <c r="E1392" s="123">
        <v>1.4771212547196624</v>
      </c>
      <c r="F1392" s="84" t="s">
        <v>3376</v>
      </c>
      <c r="G1392" s="84" t="b">
        <v>0</v>
      </c>
      <c r="H1392" s="84" t="b">
        <v>0</v>
      </c>
      <c r="I1392" s="84" t="b">
        <v>0</v>
      </c>
      <c r="J1392" s="84" t="b">
        <v>0</v>
      </c>
      <c r="K1392" s="84" t="b">
        <v>0</v>
      </c>
      <c r="L1392" s="84" t="b">
        <v>0</v>
      </c>
    </row>
    <row r="1393" spans="1:12" ht="15">
      <c r="A1393" s="84" t="s">
        <v>3458</v>
      </c>
      <c r="B1393" s="84" t="s">
        <v>4140</v>
      </c>
      <c r="C1393" s="84">
        <v>2</v>
      </c>
      <c r="D1393" s="123">
        <v>0</v>
      </c>
      <c r="E1393" s="123">
        <v>1.4771212547196624</v>
      </c>
      <c r="F1393" s="84" t="s">
        <v>3376</v>
      </c>
      <c r="G1393" s="84" t="b">
        <v>0</v>
      </c>
      <c r="H1393" s="84" t="b">
        <v>0</v>
      </c>
      <c r="I1393" s="84" t="b">
        <v>0</v>
      </c>
      <c r="J1393" s="84" t="b">
        <v>0</v>
      </c>
      <c r="K1393" s="84" t="b">
        <v>0</v>
      </c>
      <c r="L1393" s="84" t="b">
        <v>0</v>
      </c>
    </row>
    <row r="1394" spans="1:12" ht="15">
      <c r="A1394" s="84" t="s">
        <v>4140</v>
      </c>
      <c r="B1394" s="84" t="s">
        <v>4403</v>
      </c>
      <c r="C1394" s="84">
        <v>2</v>
      </c>
      <c r="D1394" s="123">
        <v>0</v>
      </c>
      <c r="E1394" s="123">
        <v>1.4771212547196624</v>
      </c>
      <c r="F1394" s="84" t="s">
        <v>3376</v>
      </c>
      <c r="G1394" s="84" t="b">
        <v>0</v>
      </c>
      <c r="H1394" s="84" t="b">
        <v>0</v>
      </c>
      <c r="I1394" s="84" t="b">
        <v>0</v>
      </c>
      <c r="J1394" s="84" t="b">
        <v>0</v>
      </c>
      <c r="K1394" s="84" t="b">
        <v>0</v>
      </c>
      <c r="L1394" s="84" t="b">
        <v>0</v>
      </c>
    </row>
    <row r="1395" spans="1:12" ht="15">
      <c r="A1395" s="84" t="s">
        <v>4403</v>
      </c>
      <c r="B1395" s="84" t="s">
        <v>4404</v>
      </c>
      <c r="C1395" s="84">
        <v>2</v>
      </c>
      <c r="D1395" s="123">
        <v>0</v>
      </c>
      <c r="E1395" s="123">
        <v>1.4771212547196624</v>
      </c>
      <c r="F1395" s="84" t="s">
        <v>3376</v>
      </c>
      <c r="G1395" s="84" t="b">
        <v>0</v>
      </c>
      <c r="H1395" s="84" t="b">
        <v>0</v>
      </c>
      <c r="I1395" s="84" t="b">
        <v>0</v>
      </c>
      <c r="J1395" s="84" t="b">
        <v>0</v>
      </c>
      <c r="K1395" s="84" t="b">
        <v>0</v>
      </c>
      <c r="L1395" s="84" t="b">
        <v>0</v>
      </c>
    </row>
    <row r="1396" spans="1:12" ht="15">
      <c r="A1396" s="84" t="s">
        <v>4404</v>
      </c>
      <c r="B1396" s="84" t="s">
        <v>4405</v>
      </c>
      <c r="C1396" s="84">
        <v>2</v>
      </c>
      <c r="D1396" s="123">
        <v>0</v>
      </c>
      <c r="E1396" s="123">
        <v>1.4771212547196624</v>
      </c>
      <c r="F1396" s="84" t="s">
        <v>3376</v>
      </c>
      <c r="G1396" s="84" t="b">
        <v>0</v>
      </c>
      <c r="H1396" s="84" t="b">
        <v>0</v>
      </c>
      <c r="I1396" s="84" t="b">
        <v>0</v>
      </c>
      <c r="J1396" s="84" t="b">
        <v>0</v>
      </c>
      <c r="K1396" s="84" t="b">
        <v>0</v>
      </c>
      <c r="L1396" s="84" t="b">
        <v>0</v>
      </c>
    </row>
    <row r="1397" spans="1:12" ht="15">
      <c r="A1397" s="84" t="s">
        <v>4405</v>
      </c>
      <c r="B1397" s="84" t="s">
        <v>4110</v>
      </c>
      <c r="C1397" s="84">
        <v>2</v>
      </c>
      <c r="D1397" s="123">
        <v>0</v>
      </c>
      <c r="E1397" s="123">
        <v>1.4771212547196624</v>
      </c>
      <c r="F1397" s="84" t="s">
        <v>3376</v>
      </c>
      <c r="G1397" s="84" t="b">
        <v>0</v>
      </c>
      <c r="H1397" s="84" t="b">
        <v>0</v>
      </c>
      <c r="I1397" s="84" t="b">
        <v>0</v>
      </c>
      <c r="J1397" s="84" t="b">
        <v>0</v>
      </c>
      <c r="K1397" s="84" t="b">
        <v>0</v>
      </c>
      <c r="L1397" s="84" t="b">
        <v>0</v>
      </c>
    </row>
    <row r="1398" spans="1:12" ht="15">
      <c r="A1398" s="84" t="s">
        <v>4110</v>
      </c>
      <c r="B1398" s="84" t="s">
        <v>4406</v>
      </c>
      <c r="C1398" s="84">
        <v>2</v>
      </c>
      <c r="D1398" s="123">
        <v>0</v>
      </c>
      <c r="E1398" s="123">
        <v>1.4771212547196624</v>
      </c>
      <c r="F1398" s="84" t="s">
        <v>3376</v>
      </c>
      <c r="G1398" s="84" t="b">
        <v>0</v>
      </c>
      <c r="H1398" s="84" t="b">
        <v>0</v>
      </c>
      <c r="I1398" s="84" t="b">
        <v>0</v>
      </c>
      <c r="J1398" s="84" t="b">
        <v>0</v>
      </c>
      <c r="K1398" s="84" t="b">
        <v>0</v>
      </c>
      <c r="L1398" s="84" t="b">
        <v>0</v>
      </c>
    </row>
    <row r="1399" spans="1:12" ht="15">
      <c r="A1399" s="84" t="s">
        <v>4406</v>
      </c>
      <c r="B1399" s="84" t="s">
        <v>4407</v>
      </c>
      <c r="C1399" s="84">
        <v>2</v>
      </c>
      <c r="D1399" s="123">
        <v>0</v>
      </c>
      <c r="E1399" s="123">
        <v>1.4771212547196624</v>
      </c>
      <c r="F1399" s="84" t="s">
        <v>3376</v>
      </c>
      <c r="G1399" s="84" t="b">
        <v>0</v>
      </c>
      <c r="H1399" s="84" t="b">
        <v>0</v>
      </c>
      <c r="I1399" s="84" t="b">
        <v>0</v>
      </c>
      <c r="J1399" s="84" t="b">
        <v>0</v>
      </c>
      <c r="K1399" s="84" t="b">
        <v>0</v>
      </c>
      <c r="L1399" s="84" t="b">
        <v>0</v>
      </c>
    </row>
    <row r="1400" spans="1:12" ht="15">
      <c r="A1400" s="84" t="s">
        <v>4407</v>
      </c>
      <c r="B1400" s="84" t="s">
        <v>4141</v>
      </c>
      <c r="C1400" s="84">
        <v>2</v>
      </c>
      <c r="D1400" s="123">
        <v>0</v>
      </c>
      <c r="E1400" s="123">
        <v>1.4771212547196624</v>
      </c>
      <c r="F1400" s="84" t="s">
        <v>3376</v>
      </c>
      <c r="G1400" s="84" t="b">
        <v>0</v>
      </c>
      <c r="H1400" s="84" t="b">
        <v>0</v>
      </c>
      <c r="I1400" s="84" t="b">
        <v>0</v>
      </c>
      <c r="J1400" s="84" t="b">
        <v>0</v>
      </c>
      <c r="K1400" s="84" t="b">
        <v>0</v>
      </c>
      <c r="L1400" s="84" t="b">
        <v>0</v>
      </c>
    </row>
    <row r="1401" spans="1:12" ht="15">
      <c r="A1401" s="84" t="s">
        <v>4141</v>
      </c>
      <c r="B1401" s="84" t="s">
        <v>4220</v>
      </c>
      <c r="C1401" s="84">
        <v>2</v>
      </c>
      <c r="D1401" s="123">
        <v>0</v>
      </c>
      <c r="E1401" s="123">
        <v>1.1760912590556813</v>
      </c>
      <c r="F1401" s="84" t="s">
        <v>3376</v>
      </c>
      <c r="G1401" s="84" t="b">
        <v>0</v>
      </c>
      <c r="H1401" s="84" t="b">
        <v>0</v>
      </c>
      <c r="I1401" s="84" t="b">
        <v>0</v>
      </c>
      <c r="J1401" s="84" t="b">
        <v>0</v>
      </c>
      <c r="K1401" s="84" t="b">
        <v>0</v>
      </c>
      <c r="L1401" s="84" t="b">
        <v>0</v>
      </c>
    </row>
    <row r="1402" spans="1:12" ht="15">
      <c r="A1402" s="84" t="s">
        <v>4220</v>
      </c>
      <c r="B1402" s="84" t="s">
        <v>4408</v>
      </c>
      <c r="C1402" s="84">
        <v>2</v>
      </c>
      <c r="D1402" s="123">
        <v>0</v>
      </c>
      <c r="E1402" s="123">
        <v>1.1760912590556813</v>
      </c>
      <c r="F1402" s="84" t="s">
        <v>3376</v>
      </c>
      <c r="G1402" s="84" t="b">
        <v>0</v>
      </c>
      <c r="H1402" s="84" t="b">
        <v>0</v>
      </c>
      <c r="I1402" s="84" t="b">
        <v>0</v>
      </c>
      <c r="J1402" s="84" t="b">
        <v>0</v>
      </c>
      <c r="K1402" s="84" t="b">
        <v>0</v>
      </c>
      <c r="L1402" s="84" t="b">
        <v>0</v>
      </c>
    </row>
    <row r="1403" spans="1:12" ht="15">
      <c r="A1403" s="84" t="s">
        <v>4408</v>
      </c>
      <c r="B1403" s="84" t="s">
        <v>4409</v>
      </c>
      <c r="C1403" s="84">
        <v>2</v>
      </c>
      <c r="D1403" s="123">
        <v>0</v>
      </c>
      <c r="E1403" s="123">
        <v>1.4771212547196624</v>
      </c>
      <c r="F1403" s="84" t="s">
        <v>3376</v>
      </c>
      <c r="G1403" s="84" t="b">
        <v>0</v>
      </c>
      <c r="H1403" s="84" t="b">
        <v>0</v>
      </c>
      <c r="I1403" s="84" t="b">
        <v>0</v>
      </c>
      <c r="J1403" s="84" t="b">
        <v>1</v>
      </c>
      <c r="K1403" s="84" t="b">
        <v>0</v>
      </c>
      <c r="L1403" s="84" t="b">
        <v>0</v>
      </c>
    </row>
    <row r="1404" spans="1:12" ht="15">
      <c r="A1404" s="84" t="s">
        <v>4409</v>
      </c>
      <c r="B1404" s="84" t="s">
        <v>4410</v>
      </c>
      <c r="C1404" s="84">
        <v>2</v>
      </c>
      <c r="D1404" s="123">
        <v>0</v>
      </c>
      <c r="E1404" s="123">
        <v>1.4771212547196624</v>
      </c>
      <c r="F1404" s="84" t="s">
        <v>3376</v>
      </c>
      <c r="G1404" s="84" t="b">
        <v>1</v>
      </c>
      <c r="H1404" s="84" t="b">
        <v>0</v>
      </c>
      <c r="I1404" s="84" t="b">
        <v>0</v>
      </c>
      <c r="J1404" s="84" t="b">
        <v>0</v>
      </c>
      <c r="K1404" s="84" t="b">
        <v>0</v>
      </c>
      <c r="L1404" s="84" t="b">
        <v>0</v>
      </c>
    </row>
    <row r="1405" spans="1:12" ht="15">
      <c r="A1405" s="84" t="s">
        <v>4410</v>
      </c>
      <c r="B1405" s="84" t="s">
        <v>4411</v>
      </c>
      <c r="C1405" s="84">
        <v>2</v>
      </c>
      <c r="D1405" s="123">
        <v>0</v>
      </c>
      <c r="E1405" s="123">
        <v>1.4771212547196624</v>
      </c>
      <c r="F1405" s="84" t="s">
        <v>3376</v>
      </c>
      <c r="G1405" s="84" t="b">
        <v>0</v>
      </c>
      <c r="H1405" s="84" t="b">
        <v>0</v>
      </c>
      <c r="I1405" s="84" t="b">
        <v>0</v>
      </c>
      <c r="J1405" s="84" t="b">
        <v>0</v>
      </c>
      <c r="K1405" s="84" t="b">
        <v>0</v>
      </c>
      <c r="L1405" s="84" t="b">
        <v>0</v>
      </c>
    </row>
    <row r="1406" spans="1:12" ht="15">
      <c r="A1406" s="84" t="s">
        <v>4411</v>
      </c>
      <c r="B1406" s="84" t="s">
        <v>4220</v>
      </c>
      <c r="C1406" s="84">
        <v>2</v>
      </c>
      <c r="D1406" s="123">
        <v>0</v>
      </c>
      <c r="E1406" s="123">
        <v>1.1760912590556813</v>
      </c>
      <c r="F1406" s="84" t="s">
        <v>3376</v>
      </c>
      <c r="G1406" s="84" t="b">
        <v>0</v>
      </c>
      <c r="H1406" s="84" t="b">
        <v>0</v>
      </c>
      <c r="I1406" s="84" t="b">
        <v>0</v>
      </c>
      <c r="J1406" s="84" t="b">
        <v>0</v>
      </c>
      <c r="K1406" s="84" t="b">
        <v>0</v>
      </c>
      <c r="L1406" s="84" t="b">
        <v>0</v>
      </c>
    </row>
    <row r="1407" spans="1:12" ht="15">
      <c r="A1407" s="84" t="s">
        <v>4220</v>
      </c>
      <c r="B1407" s="84" t="s">
        <v>4302</v>
      </c>
      <c r="C1407" s="84">
        <v>2</v>
      </c>
      <c r="D1407" s="123">
        <v>0</v>
      </c>
      <c r="E1407" s="123">
        <v>1.1760912590556813</v>
      </c>
      <c r="F1407" s="84" t="s">
        <v>3376</v>
      </c>
      <c r="G1407" s="84" t="b">
        <v>0</v>
      </c>
      <c r="H1407" s="84" t="b">
        <v>0</v>
      </c>
      <c r="I1407" s="84" t="b">
        <v>0</v>
      </c>
      <c r="J1407" s="84" t="b">
        <v>0</v>
      </c>
      <c r="K1407" s="84" t="b">
        <v>0</v>
      </c>
      <c r="L1407" s="84" t="b">
        <v>0</v>
      </c>
    </row>
    <row r="1408" spans="1:12" ht="15">
      <c r="A1408" s="84" t="s">
        <v>4456</v>
      </c>
      <c r="B1408" s="84" t="s">
        <v>4457</v>
      </c>
      <c r="C1408" s="84">
        <v>2</v>
      </c>
      <c r="D1408" s="123">
        <v>0</v>
      </c>
      <c r="E1408" s="123">
        <v>1.2174839442139063</v>
      </c>
      <c r="F1408" s="84" t="s">
        <v>3377</v>
      </c>
      <c r="G1408" s="84" t="b">
        <v>0</v>
      </c>
      <c r="H1408" s="84" t="b">
        <v>0</v>
      </c>
      <c r="I1408" s="84" t="b">
        <v>0</v>
      </c>
      <c r="J1408" s="84" t="b">
        <v>0</v>
      </c>
      <c r="K1408" s="84" t="b">
        <v>0</v>
      </c>
      <c r="L1408" s="84" t="b">
        <v>0</v>
      </c>
    </row>
    <row r="1409" spans="1:12" ht="15">
      <c r="A1409" s="84" t="s">
        <v>4457</v>
      </c>
      <c r="B1409" s="84" t="s">
        <v>4458</v>
      </c>
      <c r="C1409" s="84">
        <v>2</v>
      </c>
      <c r="D1409" s="123">
        <v>0</v>
      </c>
      <c r="E1409" s="123">
        <v>1.2174839442139063</v>
      </c>
      <c r="F1409" s="84" t="s">
        <v>3377</v>
      </c>
      <c r="G1409" s="84" t="b">
        <v>0</v>
      </c>
      <c r="H1409" s="84" t="b">
        <v>0</v>
      </c>
      <c r="I1409" s="84" t="b">
        <v>0</v>
      </c>
      <c r="J1409" s="84" t="b">
        <v>0</v>
      </c>
      <c r="K1409" s="84" t="b">
        <v>0</v>
      </c>
      <c r="L1409" s="84" t="b">
        <v>0</v>
      </c>
    </row>
    <row r="1410" spans="1:12" ht="15">
      <c r="A1410" s="84" t="s">
        <v>4458</v>
      </c>
      <c r="B1410" s="84" t="s">
        <v>4459</v>
      </c>
      <c r="C1410" s="84">
        <v>2</v>
      </c>
      <c r="D1410" s="123">
        <v>0</v>
      </c>
      <c r="E1410" s="123">
        <v>1.2174839442139063</v>
      </c>
      <c r="F1410" s="84" t="s">
        <v>3377</v>
      </c>
      <c r="G1410" s="84" t="b">
        <v>0</v>
      </c>
      <c r="H1410" s="84" t="b">
        <v>0</v>
      </c>
      <c r="I1410" s="84" t="b">
        <v>0</v>
      </c>
      <c r="J1410" s="84" t="b">
        <v>0</v>
      </c>
      <c r="K1410" s="84" t="b">
        <v>0</v>
      </c>
      <c r="L1410" s="84" t="b">
        <v>0</v>
      </c>
    </row>
    <row r="1411" spans="1:12" ht="15">
      <c r="A1411" s="84" t="s">
        <v>4459</v>
      </c>
      <c r="B1411" s="84" t="s">
        <v>738</v>
      </c>
      <c r="C1411" s="84">
        <v>2</v>
      </c>
      <c r="D1411" s="123">
        <v>0</v>
      </c>
      <c r="E1411" s="123">
        <v>1.2174839442139063</v>
      </c>
      <c r="F1411" s="84" t="s">
        <v>3377</v>
      </c>
      <c r="G1411" s="84" t="b">
        <v>0</v>
      </c>
      <c r="H1411" s="84" t="b">
        <v>0</v>
      </c>
      <c r="I1411" s="84" t="b">
        <v>0</v>
      </c>
      <c r="J1411" s="84" t="b">
        <v>0</v>
      </c>
      <c r="K1411" s="84" t="b">
        <v>0</v>
      </c>
      <c r="L1411" s="84" t="b">
        <v>0</v>
      </c>
    </row>
    <row r="1412" spans="1:12" ht="15">
      <c r="A1412" s="84" t="s">
        <v>738</v>
      </c>
      <c r="B1412" s="84" t="s">
        <v>4159</v>
      </c>
      <c r="C1412" s="84">
        <v>2</v>
      </c>
      <c r="D1412" s="123">
        <v>0</v>
      </c>
      <c r="E1412" s="123">
        <v>0.9164539485499251</v>
      </c>
      <c r="F1412" s="84" t="s">
        <v>3377</v>
      </c>
      <c r="G1412" s="84" t="b">
        <v>0</v>
      </c>
      <c r="H1412" s="84" t="b">
        <v>0</v>
      </c>
      <c r="I1412" s="84" t="b">
        <v>0</v>
      </c>
      <c r="J1412" s="84" t="b">
        <v>0</v>
      </c>
      <c r="K1412" s="84" t="b">
        <v>0</v>
      </c>
      <c r="L1412" s="84" t="b">
        <v>0</v>
      </c>
    </row>
    <row r="1413" spans="1:12" ht="15">
      <c r="A1413" s="84" t="s">
        <v>4159</v>
      </c>
      <c r="B1413" s="84" t="s">
        <v>4229</v>
      </c>
      <c r="C1413" s="84">
        <v>2</v>
      </c>
      <c r="D1413" s="123">
        <v>0</v>
      </c>
      <c r="E1413" s="123">
        <v>0.6154239528859439</v>
      </c>
      <c r="F1413" s="84" t="s">
        <v>3377</v>
      </c>
      <c r="G1413" s="84" t="b">
        <v>0</v>
      </c>
      <c r="H1413" s="84" t="b">
        <v>0</v>
      </c>
      <c r="I1413" s="84" t="b">
        <v>0</v>
      </c>
      <c r="J1413" s="84" t="b">
        <v>0</v>
      </c>
      <c r="K1413" s="84" t="b">
        <v>0</v>
      </c>
      <c r="L1413" s="84" t="b">
        <v>0</v>
      </c>
    </row>
    <row r="1414" spans="1:12" ht="15">
      <c r="A1414" s="84" t="s">
        <v>4229</v>
      </c>
      <c r="B1414" s="84" t="s">
        <v>4230</v>
      </c>
      <c r="C1414" s="84">
        <v>2</v>
      </c>
      <c r="D1414" s="123">
        <v>0</v>
      </c>
      <c r="E1414" s="123">
        <v>0.7403626894942439</v>
      </c>
      <c r="F1414" s="84" t="s">
        <v>3377</v>
      </c>
      <c r="G1414" s="84" t="b">
        <v>0</v>
      </c>
      <c r="H1414" s="84" t="b">
        <v>0</v>
      </c>
      <c r="I1414" s="84" t="b">
        <v>0</v>
      </c>
      <c r="J1414" s="84" t="b">
        <v>0</v>
      </c>
      <c r="K1414" s="84" t="b">
        <v>0</v>
      </c>
      <c r="L1414" s="84" t="b">
        <v>0</v>
      </c>
    </row>
    <row r="1415" spans="1:12" ht="15">
      <c r="A1415" s="84" t="s">
        <v>4230</v>
      </c>
      <c r="B1415" s="84" t="s">
        <v>4460</v>
      </c>
      <c r="C1415" s="84">
        <v>2</v>
      </c>
      <c r="D1415" s="123">
        <v>0</v>
      </c>
      <c r="E1415" s="123">
        <v>0.9164539485499251</v>
      </c>
      <c r="F1415" s="84" t="s">
        <v>3377</v>
      </c>
      <c r="G1415" s="84" t="b">
        <v>0</v>
      </c>
      <c r="H1415" s="84" t="b">
        <v>0</v>
      </c>
      <c r="I1415" s="84" t="b">
        <v>0</v>
      </c>
      <c r="J1415" s="84" t="b">
        <v>0</v>
      </c>
      <c r="K1415" s="84" t="b">
        <v>0</v>
      </c>
      <c r="L1415" s="84" t="b">
        <v>0</v>
      </c>
    </row>
    <row r="1416" spans="1:12" ht="15">
      <c r="A1416" s="84" t="s">
        <v>4460</v>
      </c>
      <c r="B1416" s="84" t="s">
        <v>4159</v>
      </c>
      <c r="C1416" s="84">
        <v>2</v>
      </c>
      <c r="D1416" s="123">
        <v>0</v>
      </c>
      <c r="E1416" s="123">
        <v>0.9164539485499251</v>
      </c>
      <c r="F1416" s="84" t="s">
        <v>3377</v>
      </c>
      <c r="G1416" s="84" t="b">
        <v>0</v>
      </c>
      <c r="H1416" s="84" t="b">
        <v>0</v>
      </c>
      <c r="I1416" s="84" t="b">
        <v>0</v>
      </c>
      <c r="J1416" s="84" t="b">
        <v>0</v>
      </c>
      <c r="K1416" s="84" t="b">
        <v>0</v>
      </c>
      <c r="L1416" s="84" t="b">
        <v>0</v>
      </c>
    </row>
    <row r="1417" spans="1:12" ht="15">
      <c r="A1417" s="84" t="s">
        <v>4159</v>
      </c>
      <c r="B1417" s="84" t="s">
        <v>4230</v>
      </c>
      <c r="C1417" s="84">
        <v>2</v>
      </c>
      <c r="D1417" s="123">
        <v>0</v>
      </c>
      <c r="E1417" s="123">
        <v>0.6154239528859439</v>
      </c>
      <c r="F1417" s="84" t="s">
        <v>3377</v>
      </c>
      <c r="G1417" s="84" t="b">
        <v>0</v>
      </c>
      <c r="H1417" s="84" t="b">
        <v>0</v>
      </c>
      <c r="I1417" s="84" t="b">
        <v>0</v>
      </c>
      <c r="J1417" s="84" t="b">
        <v>0</v>
      </c>
      <c r="K1417" s="84" t="b">
        <v>0</v>
      </c>
      <c r="L1417" s="84" t="b">
        <v>0</v>
      </c>
    </row>
    <row r="1418" spans="1:12" ht="15">
      <c r="A1418" s="84" t="s">
        <v>4230</v>
      </c>
      <c r="B1418" s="84" t="s">
        <v>4461</v>
      </c>
      <c r="C1418" s="84">
        <v>2</v>
      </c>
      <c r="D1418" s="123">
        <v>0</v>
      </c>
      <c r="E1418" s="123">
        <v>0.9164539485499251</v>
      </c>
      <c r="F1418" s="84" t="s">
        <v>3377</v>
      </c>
      <c r="G1418" s="84" t="b">
        <v>0</v>
      </c>
      <c r="H1418" s="84" t="b">
        <v>0</v>
      </c>
      <c r="I1418" s="84" t="b">
        <v>0</v>
      </c>
      <c r="J1418" s="84" t="b">
        <v>0</v>
      </c>
      <c r="K1418" s="84" t="b">
        <v>0</v>
      </c>
      <c r="L1418" s="84" t="b">
        <v>0</v>
      </c>
    </row>
    <row r="1419" spans="1:12" ht="15">
      <c r="A1419" s="84" t="s">
        <v>4461</v>
      </c>
      <c r="B1419" s="84" t="s">
        <v>4229</v>
      </c>
      <c r="C1419" s="84">
        <v>2</v>
      </c>
      <c r="D1419" s="123">
        <v>0</v>
      </c>
      <c r="E1419" s="123">
        <v>0.9164539485499251</v>
      </c>
      <c r="F1419" s="84" t="s">
        <v>3377</v>
      </c>
      <c r="G1419" s="84" t="b">
        <v>0</v>
      </c>
      <c r="H1419" s="84" t="b">
        <v>0</v>
      </c>
      <c r="I1419" s="84" t="b">
        <v>0</v>
      </c>
      <c r="J1419" s="84" t="b">
        <v>0</v>
      </c>
      <c r="K1419" s="84" t="b">
        <v>0</v>
      </c>
      <c r="L1419" s="84" t="b">
        <v>0</v>
      </c>
    </row>
    <row r="1420" spans="1:12" ht="15">
      <c r="A1420" s="84" t="s">
        <v>4335</v>
      </c>
      <c r="B1420" s="84" t="s">
        <v>4490</v>
      </c>
      <c r="C1420" s="84">
        <v>2</v>
      </c>
      <c r="D1420" s="123">
        <v>0</v>
      </c>
      <c r="E1420" s="123">
        <v>1.2671717284030137</v>
      </c>
      <c r="F1420" s="84" t="s">
        <v>3378</v>
      </c>
      <c r="G1420" s="84" t="b">
        <v>0</v>
      </c>
      <c r="H1420" s="84" t="b">
        <v>0</v>
      </c>
      <c r="I1420" s="84" t="b">
        <v>0</v>
      </c>
      <c r="J1420" s="84" t="b">
        <v>0</v>
      </c>
      <c r="K1420" s="84" t="b">
        <v>0</v>
      </c>
      <c r="L1420" s="84" t="b">
        <v>0</v>
      </c>
    </row>
    <row r="1421" spans="1:12" ht="15">
      <c r="A1421" s="84" t="s">
        <v>4490</v>
      </c>
      <c r="B1421" s="84" t="s">
        <v>3577</v>
      </c>
      <c r="C1421" s="84">
        <v>2</v>
      </c>
      <c r="D1421" s="123">
        <v>0</v>
      </c>
      <c r="E1421" s="123">
        <v>1.2671717284030137</v>
      </c>
      <c r="F1421" s="84" t="s">
        <v>3378</v>
      </c>
      <c r="G1421" s="84" t="b">
        <v>0</v>
      </c>
      <c r="H1421" s="84" t="b">
        <v>0</v>
      </c>
      <c r="I1421" s="84" t="b">
        <v>0</v>
      </c>
      <c r="J1421" s="84" t="b">
        <v>0</v>
      </c>
      <c r="K1421" s="84" t="b">
        <v>0</v>
      </c>
      <c r="L1421" s="84" t="b">
        <v>0</v>
      </c>
    </row>
    <row r="1422" spans="1:12" ht="15">
      <c r="A1422" s="84" t="s">
        <v>3577</v>
      </c>
      <c r="B1422" s="84" t="s">
        <v>4226</v>
      </c>
      <c r="C1422" s="84">
        <v>2</v>
      </c>
      <c r="D1422" s="123">
        <v>0</v>
      </c>
      <c r="E1422" s="123">
        <v>1.2671717284030137</v>
      </c>
      <c r="F1422" s="84" t="s">
        <v>3378</v>
      </c>
      <c r="G1422" s="84" t="b">
        <v>0</v>
      </c>
      <c r="H1422" s="84" t="b">
        <v>0</v>
      </c>
      <c r="I1422" s="84" t="b">
        <v>0</v>
      </c>
      <c r="J1422" s="84" t="b">
        <v>0</v>
      </c>
      <c r="K1422" s="84" t="b">
        <v>0</v>
      </c>
      <c r="L1422" s="84" t="b">
        <v>0</v>
      </c>
    </row>
    <row r="1423" spans="1:12" ht="15">
      <c r="A1423" s="84" t="s">
        <v>4226</v>
      </c>
      <c r="B1423" s="84" t="s">
        <v>4491</v>
      </c>
      <c r="C1423" s="84">
        <v>2</v>
      </c>
      <c r="D1423" s="123">
        <v>0</v>
      </c>
      <c r="E1423" s="123">
        <v>1.2671717284030137</v>
      </c>
      <c r="F1423" s="84" t="s">
        <v>3378</v>
      </c>
      <c r="G1423" s="84" t="b">
        <v>0</v>
      </c>
      <c r="H1423" s="84" t="b">
        <v>0</v>
      </c>
      <c r="I1423" s="84" t="b">
        <v>0</v>
      </c>
      <c r="J1423" s="84" t="b">
        <v>0</v>
      </c>
      <c r="K1423" s="84" t="b">
        <v>0</v>
      </c>
      <c r="L1423" s="84" t="b">
        <v>0</v>
      </c>
    </row>
    <row r="1424" spans="1:12" ht="15">
      <c r="A1424" s="84" t="s">
        <v>4491</v>
      </c>
      <c r="B1424" s="84" t="s">
        <v>4492</v>
      </c>
      <c r="C1424" s="84">
        <v>2</v>
      </c>
      <c r="D1424" s="123">
        <v>0</v>
      </c>
      <c r="E1424" s="123">
        <v>1.2671717284030137</v>
      </c>
      <c r="F1424" s="84" t="s">
        <v>3378</v>
      </c>
      <c r="G1424" s="84" t="b">
        <v>0</v>
      </c>
      <c r="H1424" s="84" t="b">
        <v>0</v>
      </c>
      <c r="I1424" s="84" t="b">
        <v>0</v>
      </c>
      <c r="J1424" s="84" t="b">
        <v>0</v>
      </c>
      <c r="K1424" s="84" t="b">
        <v>0</v>
      </c>
      <c r="L1424" s="84" t="b">
        <v>0</v>
      </c>
    </row>
    <row r="1425" spans="1:12" ht="15">
      <c r="A1425" s="84" t="s">
        <v>4492</v>
      </c>
      <c r="B1425" s="84" t="s">
        <v>4493</v>
      </c>
      <c r="C1425" s="84">
        <v>2</v>
      </c>
      <c r="D1425" s="123">
        <v>0</v>
      </c>
      <c r="E1425" s="123">
        <v>1.2671717284030137</v>
      </c>
      <c r="F1425" s="84" t="s">
        <v>3378</v>
      </c>
      <c r="G1425" s="84" t="b">
        <v>0</v>
      </c>
      <c r="H1425" s="84" t="b">
        <v>0</v>
      </c>
      <c r="I1425" s="84" t="b">
        <v>0</v>
      </c>
      <c r="J1425" s="84" t="b">
        <v>0</v>
      </c>
      <c r="K1425" s="84" t="b">
        <v>0</v>
      </c>
      <c r="L1425" s="84" t="b">
        <v>0</v>
      </c>
    </row>
    <row r="1426" spans="1:12" ht="15">
      <c r="A1426" s="84" t="s">
        <v>4493</v>
      </c>
      <c r="B1426" s="84" t="s">
        <v>4494</v>
      </c>
      <c r="C1426" s="84">
        <v>2</v>
      </c>
      <c r="D1426" s="123">
        <v>0</v>
      </c>
      <c r="E1426" s="123">
        <v>1.2671717284030137</v>
      </c>
      <c r="F1426" s="84" t="s">
        <v>3378</v>
      </c>
      <c r="G1426" s="84" t="b">
        <v>0</v>
      </c>
      <c r="H1426" s="84" t="b">
        <v>0</v>
      </c>
      <c r="I1426" s="84" t="b">
        <v>0</v>
      </c>
      <c r="J1426" s="84" t="b">
        <v>0</v>
      </c>
      <c r="K1426" s="84" t="b">
        <v>0</v>
      </c>
      <c r="L1426" s="84" t="b">
        <v>0</v>
      </c>
    </row>
    <row r="1427" spans="1:12" ht="15">
      <c r="A1427" s="84" t="s">
        <v>4494</v>
      </c>
      <c r="B1427" s="84" t="s">
        <v>4336</v>
      </c>
      <c r="C1427" s="84">
        <v>2</v>
      </c>
      <c r="D1427" s="123">
        <v>0</v>
      </c>
      <c r="E1427" s="123">
        <v>1.2671717284030137</v>
      </c>
      <c r="F1427" s="84" t="s">
        <v>3378</v>
      </c>
      <c r="G1427" s="84" t="b">
        <v>0</v>
      </c>
      <c r="H1427" s="84" t="b">
        <v>0</v>
      </c>
      <c r="I1427" s="84" t="b">
        <v>0</v>
      </c>
      <c r="J1427" s="84" t="b">
        <v>0</v>
      </c>
      <c r="K1427" s="84" t="b">
        <v>0</v>
      </c>
      <c r="L1427" s="84" t="b">
        <v>0</v>
      </c>
    </row>
    <row r="1428" spans="1:12" ht="15">
      <c r="A1428" s="84" t="s">
        <v>4336</v>
      </c>
      <c r="B1428" s="84" t="s">
        <v>4337</v>
      </c>
      <c r="C1428" s="84">
        <v>2</v>
      </c>
      <c r="D1428" s="123">
        <v>0</v>
      </c>
      <c r="E1428" s="123">
        <v>1.2671717284030137</v>
      </c>
      <c r="F1428" s="84" t="s">
        <v>3378</v>
      </c>
      <c r="G1428" s="84" t="b">
        <v>0</v>
      </c>
      <c r="H1428" s="84" t="b">
        <v>0</v>
      </c>
      <c r="I1428" s="84" t="b">
        <v>0</v>
      </c>
      <c r="J1428" s="84" t="b">
        <v>0</v>
      </c>
      <c r="K1428" s="84" t="b">
        <v>0</v>
      </c>
      <c r="L1428" s="84" t="b">
        <v>0</v>
      </c>
    </row>
    <row r="1429" spans="1:12" ht="15">
      <c r="A1429" s="84" t="s">
        <v>4337</v>
      </c>
      <c r="B1429" s="84" t="s">
        <v>4495</v>
      </c>
      <c r="C1429" s="84">
        <v>2</v>
      </c>
      <c r="D1429" s="123">
        <v>0</v>
      </c>
      <c r="E1429" s="123">
        <v>1.2671717284030137</v>
      </c>
      <c r="F1429" s="84" t="s">
        <v>3378</v>
      </c>
      <c r="G1429" s="84" t="b">
        <v>0</v>
      </c>
      <c r="H1429" s="84" t="b">
        <v>0</v>
      </c>
      <c r="I1429" s="84" t="b">
        <v>0</v>
      </c>
      <c r="J1429" s="84" t="b">
        <v>0</v>
      </c>
      <c r="K1429" s="84" t="b">
        <v>0</v>
      </c>
      <c r="L1429" s="84" t="b">
        <v>0</v>
      </c>
    </row>
    <row r="1430" spans="1:12" ht="15">
      <c r="A1430" s="84" t="s">
        <v>4495</v>
      </c>
      <c r="B1430" s="84" t="s">
        <v>4496</v>
      </c>
      <c r="C1430" s="84">
        <v>2</v>
      </c>
      <c r="D1430" s="123">
        <v>0</v>
      </c>
      <c r="E1430" s="123">
        <v>1.2671717284030137</v>
      </c>
      <c r="F1430" s="84" t="s">
        <v>3378</v>
      </c>
      <c r="G1430" s="84" t="b">
        <v>0</v>
      </c>
      <c r="H1430" s="84" t="b">
        <v>0</v>
      </c>
      <c r="I1430" s="84" t="b">
        <v>0</v>
      </c>
      <c r="J1430" s="84" t="b">
        <v>0</v>
      </c>
      <c r="K1430" s="84" t="b">
        <v>0</v>
      </c>
      <c r="L1430" s="84" t="b">
        <v>0</v>
      </c>
    </row>
    <row r="1431" spans="1:12" ht="15">
      <c r="A1431" s="84" t="s">
        <v>4496</v>
      </c>
      <c r="B1431" s="84" t="s">
        <v>4497</v>
      </c>
      <c r="C1431" s="84">
        <v>2</v>
      </c>
      <c r="D1431" s="123">
        <v>0</v>
      </c>
      <c r="E1431" s="123">
        <v>1.2671717284030137</v>
      </c>
      <c r="F1431" s="84" t="s">
        <v>3378</v>
      </c>
      <c r="G1431" s="84" t="b">
        <v>0</v>
      </c>
      <c r="H1431" s="84" t="b">
        <v>0</v>
      </c>
      <c r="I1431" s="84" t="b">
        <v>0</v>
      </c>
      <c r="J1431" s="84" t="b">
        <v>0</v>
      </c>
      <c r="K1431" s="84" t="b">
        <v>0</v>
      </c>
      <c r="L1431" s="84" t="b">
        <v>0</v>
      </c>
    </row>
    <row r="1432" spans="1:12" ht="15">
      <c r="A1432" s="84" t="s">
        <v>4497</v>
      </c>
      <c r="B1432" s="84" t="s">
        <v>4498</v>
      </c>
      <c r="C1432" s="84">
        <v>2</v>
      </c>
      <c r="D1432" s="123">
        <v>0</v>
      </c>
      <c r="E1432" s="123">
        <v>1.2671717284030137</v>
      </c>
      <c r="F1432" s="84" t="s">
        <v>3378</v>
      </c>
      <c r="G1432" s="84" t="b">
        <v>0</v>
      </c>
      <c r="H1432" s="84" t="b">
        <v>0</v>
      </c>
      <c r="I1432" s="84" t="b">
        <v>0</v>
      </c>
      <c r="J1432" s="84" t="b">
        <v>0</v>
      </c>
      <c r="K1432" s="84" t="b">
        <v>0</v>
      </c>
      <c r="L1432" s="84" t="b">
        <v>0</v>
      </c>
    </row>
    <row r="1433" spans="1:12" ht="15">
      <c r="A1433" s="84" t="s">
        <v>4353</v>
      </c>
      <c r="B1433" s="84" t="s">
        <v>4541</v>
      </c>
      <c r="C1433" s="84">
        <v>2</v>
      </c>
      <c r="D1433" s="123">
        <v>0</v>
      </c>
      <c r="E1433" s="123">
        <v>1.146128035678238</v>
      </c>
      <c r="F1433" s="84" t="s">
        <v>3379</v>
      </c>
      <c r="G1433" s="84" t="b">
        <v>0</v>
      </c>
      <c r="H1433" s="84" t="b">
        <v>0</v>
      </c>
      <c r="I1433" s="84" t="b">
        <v>0</v>
      </c>
      <c r="J1433" s="84" t="b">
        <v>0</v>
      </c>
      <c r="K1433" s="84" t="b">
        <v>0</v>
      </c>
      <c r="L1433" s="84" t="b">
        <v>0</v>
      </c>
    </row>
    <row r="1434" spans="1:12" ht="15">
      <c r="A1434" s="84" t="s">
        <v>4541</v>
      </c>
      <c r="B1434" s="84" t="s">
        <v>4542</v>
      </c>
      <c r="C1434" s="84">
        <v>2</v>
      </c>
      <c r="D1434" s="123">
        <v>0</v>
      </c>
      <c r="E1434" s="123">
        <v>1.146128035678238</v>
      </c>
      <c r="F1434" s="84" t="s">
        <v>3379</v>
      </c>
      <c r="G1434" s="84" t="b">
        <v>0</v>
      </c>
      <c r="H1434" s="84" t="b">
        <v>0</v>
      </c>
      <c r="I1434" s="84" t="b">
        <v>0</v>
      </c>
      <c r="J1434" s="84" t="b">
        <v>0</v>
      </c>
      <c r="K1434" s="84" t="b">
        <v>0</v>
      </c>
      <c r="L1434" s="84" t="b">
        <v>0</v>
      </c>
    </row>
    <row r="1435" spans="1:12" ht="15">
      <c r="A1435" s="84" t="s">
        <v>4542</v>
      </c>
      <c r="B1435" s="84" t="s">
        <v>4543</v>
      </c>
      <c r="C1435" s="84">
        <v>2</v>
      </c>
      <c r="D1435" s="123">
        <v>0</v>
      </c>
      <c r="E1435" s="123">
        <v>1.146128035678238</v>
      </c>
      <c r="F1435" s="84" t="s">
        <v>3379</v>
      </c>
      <c r="G1435" s="84" t="b">
        <v>0</v>
      </c>
      <c r="H1435" s="84" t="b">
        <v>0</v>
      </c>
      <c r="I1435" s="84" t="b">
        <v>0</v>
      </c>
      <c r="J1435" s="84" t="b">
        <v>0</v>
      </c>
      <c r="K1435" s="84" t="b">
        <v>0</v>
      </c>
      <c r="L1435" s="84" t="b">
        <v>0</v>
      </c>
    </row>
    <row r="1436" spans="1:12" ht="15">
      <c r="A1436" s="84" t="s">
        <v>4543</v>
      </c>
      <c r="B1436" s="84" t="s">
        <v>738</v>
      </c>
      <c r="C1436" s="84">
        <v>2</v>
      </c>
      <c r="D1436" s="123">
        <v>0</v>
      </c>
      <c r="E1436" s="123">
        <v>1.146128035678238</v>
      </c>
      <c r="F1436" s="84" t="s">
        <v>3379</v>
      </c>
      <c r="G1436" s="84" t="b">
        <v>0</v>
      </c>
      <c r="H1436" s="84" t="b">
        <v>0</v>
      </c>
      <c r="I1436" s="84" t="b">
        <v>0</v>
      </c>
      <c r="J1436" s="84" t="b">
        <v>0</v>
      </c>
      <c r="K1436" s="84" t="b">
        <v>0</v>
      </c>
      <c r="L1436" s="84" t="b">
        <v>0</v>
      </c>
    </row>
    <row r="1437" spans="1:12" ht="15">
      <c r="A1437" s="84" t="s">
        <v>738</v>
      </c>
      <c r="B1437" s="84" t="s">
        <v>4544</v>
      </c>
      <c r="C1437" s="84">
        <v>2</v>
      </c>
      <c r="D1437" s="123">
        <v>0</v>
      </c>
      <c r="E1437" s="123">
        <v>1.146128035678238</v>
      </c>
      <c r="F1437" s="84" t="s">
        <v>3379</v>
      </c>
      <c r="G1437" s="84" t="b">
        <v>0</v>
      </c>
      <c r="H1437" s="84" t="b">
        <v>0</v>
      </c>
      <c r="I1437" s="84" t="b">
        <v>0</v>
      </c>
      <c r="J1437" s="84" t="b">
        <v>0</v>
      </c>
      <c r="K1437" s="84" t="b">
        <v>0</v>
      </c>
      <c r="L1437" s="84" t="b">
        <v>0</v>
      </c>
    </row>
    <row r="1438" spans="1:12" ht="15">
      <c r="A1438" s="84" t="s">
        <v>4544</v>
      </c>
      <c r="B1438" s="84" t="s">
        <v>4545</v>
      </c>
      <c r="C1438" s="84">
        <v>2</v>
      </c>
      <c r="D1438" s="123">
        <v>0</v>
      </c>
      <c r="E1438" s="123">
        <v>1.146128035678238</v>
      </c>
      <c r="F1438" s="84" t="s">
        <v>3379</v>
      </c>
      <c r="G1438" s="84" t="b">
        <v>0</v>
      </c>
      <c r="H1438" s="84" t="b">
        <v>0</v>
      </c>
      <c r="I1438" s="84" t="b">
        <v>0</v>
      </c>
      <c r="J1438" s="84" t="b">
        <v>0</v>
      </c>
      <c r="K1438" s="84" t="b">
        <v>0</v>
      </c>
      <c r="L1438" s="84" t="b">
        <v>0</v>
      </c>
    </row>
    <row r="1439" spans="1:12" ht="15">
      <c r="A1439" s="84" t="s">
        <v>4545</v>
      </c>
      <c r="B1439" s="84" t="s">
        <v>4546</v>
      </c>
      <c r="C1439" s="84">
        <v>2</v>
      </c>
      <c r="D1439" s="123">
        <v>0</v>
      </c>
      <c r="E1439" s="123">
        <v>1.146128035678238</v>
      </c>
      <c r="F1439" s="84" t="s">
        <v>3379</v>
      </c>
      <c r="G1439" s="84" t="b">
        <v>0</v>
      </c>
      <c r="H1439" s="84" t="b">
        <v>0</v>
      </c>
      <c r="I1439" s="84" t="b">
        <v>0</v>
      </c>
      <c r="J1439" s="84" t="b">
        <v>0</v>
      </c>
      <c r="K1439" s="84" t="b">
        <v>0</v>
      </c>
      <c r="L1439" s="84" t="b">
        <v>0</v>
      </c>
    </row>
    <row r="1440" spans="1:12" ht="15">
      <c r="A1440" s="84" t="s">
        <v>4546</v>
      </c>
      <c r="B1440" s="84" t="s">
        <v>4547</v>
      </c>
      <c r="C1440" s="84">
        <v>2</v>
      </c>
      <c r="D1440" s="123">
        <v>0</v>
      </c>
      <c r="E1440" s="123">
        <v>1.146128035678238</v>
      </c>
      <c r="F1440" s="84" t="s">
        <v>3379</v>
      </c>
      <c r="G1440" s="84" t="b">
        <v>0</v>
      </c>
      <c r="H1440" s="84" t="b">
        <v>0</v>
      </c>
      <c r="I1440" s="84" t="b">
        <v>0</v>
      </c>
      <c r="J1440" s="84" t="b">
        <v>0</v>
      </c>
      <c r="K1440" s="84" t="b">
        <v>0</v>
      </c>
      <c r="L1440" s="84" t="b">
        <v>0</v>
      </c>
    </row>
    <row r="1441" spans="1:12" ht="15">
      <c r="A1441" s="84" t="s">
        <v>4547</v>
      </c>
      <c r="B1441" s="84" t="s">
        <v>4548</v>
      </c>
      <c r="C1441" s="84">
        <v>2</v>
      </c>
      <c r="D1441" s="123">
        <v>0</v>
      </c>
      <c r="E1441" s="123">
        <v>1.146128035678238</v>
      </c>
      <c r="F1441" s="84" t="s">
        <v>3379</v>
      </c>
      <c r="G1441" s="84" t="b">
        <v>0</v>
      </c>
      <c r="H1441" s="84" t="b">
        <v>0</v>
      </c>
      <c r="I1441" s="84" t="b">
        <v>0</v>
      </c>
      <c r="J1441" s="84" t="b">
        <v>0</v>
      </c>
      <c r="K1441" s="84" t="b">
        <v>0</v>
      </c>
      <c r="L1441" s="84" t="b">
        <v>0</v>
      </c>
    </row>
    <row r="1442" spans="1:12" ht="15">
      <c r="A1442" s="84" t="s">
        <v>4548</v>
      </c>
      <c r="B1442" s="84" t="s">
        <v>4354</v>
      </c>
      <c r="C1442" s="84">
        <v>2</v>
      </c>
      <c r="D1442" s="123">
        <v>0</v>
      </c>
      <c r="E1442" s="123">
        <v>1.146128035678238</v>
      </c>
      <c r="F1442" s="84" t="s">
        <v>3379</v>
      </c>
      <c r="G1442" s="84" t="b">
        <v>0</v>
      </c>
      <c r="H1442" s="84" t="b">
        <v>0</v>
      </c>
      <c r="I1442" s="84" t="b">
        <v>0</v>
      </c>
      <c r="J1442" s="84" t="b">
        <v>0</v>
      </c>
      <c r="K1442" s="84" t="b">
        <v>0</v>
      </c>
      <c r="L1442" s="84" t="b">
        <v>0</v>
      </c>
    </row>
    <row r="1443" spans="1:12" ht="15">
      <c r="A1443" s="84" t="s">
        <v>4354</v>
      </c>
      <c r="B1443" s="84" t="s">
        <v>4549</v>
      </c>
      <c r="C1443" s="84">
        <v>2</v>
      </c>
      <c r="D1443" s="123">
        <v>0</v>
      </c>
      <c r="E1443" s="123">
        <v>1.146128035678238</v>
      </c>
      <c r="F1443" s="84" t="s">
        <v>3379</v>
      </c>
      <c r="G1443" s="84" t="b">
        <v>0</v>
      </c>
      <c r="H1443" s="84" t="b">
        <v>0</v>
      </c>
      <c r="I1443" s="84" t="b">
        <v>0</v>
      </c>
      <c r="J1443" s="84" t="b">
        <v>0</v>
      </c>
      <c r="K1443" s="84" t="b">
        <v>0</v>
      </c>
      <c r="L1443" s="84" t="b">
        <v>0</v>
      </c>
    </row>
    <row r="1444" spans="1:12" ht="15">
      <c r="A1444" s="84" t="s">
        <v>4549</v>
      </c>
      <c r="B1444" s="84" t="s">
        <v>4550</v>
      </c>
      <c r="C1444" s="84">
        <v>2</v>
      </c>
      <c r="D1444" s="123">
        <v>0</v>
      </c>
      <c r="E1444" s="123">
        <v>1.146128035678238</v>
      </c>
      <c r="F1444" s="84" t="s">
        <v>3379</v>
      </c>
      <c r="G1444" s="84" t="b">
        <v>0</v>
      </c>
      <c r="H1444" s="84" t="b">
        <v>0</v>
      </c>
      <c r="I1444" s="84" t="b">
        <v>0</v>
      </c>
      <c r="J1444" s="84" t="b">
        <v>0</v>
      </c>
      <c r="K1444" s="84" t="b">
        <v>0</v>
      </c>
      <c r="L1444" s="84" t="b">
        <v>0</v>
      </c>
    </row>
    <row r="1445" spans="1:12" ht="15">
      <c r="A1445" s="84" t="s">
        <v>4550</v>
      </c>
      <c r="B1445" s="84" t="s">
        <v>4348</v>
      </c>
      <c r="C1445" s="84">
        <v>2</v>
      </c>
      <c r="D1445" s="123">
        <v>0</v>
      </c>
      <c r="E1445" s="123">
        <v>1.146128035678238</v>
      </c>
      <c r="F1445" s="84" t="s">
        <v>3379</v>
      </c>
      <c r="G1445" s="84" t="b">
        <v>0</v>
      </c>
      <c r="H1445" s="84" t="b">
        <v>0</v>
      </c>
      <c r="I1445" s="84" t="b">
        <v>0</v>
      </c>
      <c r="J1445" s="84" t="b">
        <v>0</v>
      </c>
      <c r="K1445" s="84" t="b">
        <v>0</v>
      </c>
      <c r="L144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4634</v>
      </c>
      <c r="B1" s="13" t="s">
        <v>34</v>
      </c>
    </row>
    <row r="2" spans="1:2" ht="15">
      <c r="A2" s="115" t="s">
        <v>348</v>
      </c>
      <c r="B2" s="78">
        <v>28373.533333</v>
      </c>
    </row>
    <row r="3" spans="1:2" ht="15">
      <c r="A3" s="115" t="s">
        <v>365</v>
      </c>
      <c r="B3" s="78">
        <v>16791.533333</v>
      </c>
    </row>
    <row r="4" spans="1:2" ht="15">
      <c r="A4" s="115" t="s">
        <v>410</v>
      </c>
      <c r="B4" s="78">
        <v>16748</v>
      </c>
    </row>
    <row r="5" spans="1:2" ht="15">
      <c r="A5" s="115" t="s">
        <v>214</v>
      </c>
      <c r="B5" s="78">
        <v>10906.666667</v>
      </c>
    </row>
    <row r="6" spans="1:2" ht="15">
      <c r="A6" s="115" t="s">
        <v>322</v>
      </c>
      <c r="B6" s="78">
        <v>9414.333333</v>
      </c>
    </row>
    <row r="7" spans="1:2" ht="15">
      <c r="A7" s="115" t="s">
        <v>336</v>
      </c>
      <c r="B7" s="78">
        <v>5182</v>
      </c>
    </row>
    <row r="8" spans="1:2" ht="15">
      <c r="A8" s="115" t="s">
        <v>398</v>
      </c>
      <c r="B8" s="78">
        <v>4155.333333</v>
      </c>
    </row>
    <row r="9" spans="1:2" ht="15">
      <c r="A9" s="115" t="s">
        <v>479</v>
      </c>
      <c r="B9" s="78">
        <v>3660</v>
      </c>
    </row>
    <row r="10" spans="1:2" ht="15">
      <c r="A10" s="115" t="s">
        <v>383</v>
      </c>
      <c r="B10" s="78">
        <v>3617</v>
      </c>
    </row>
    <row r="11" spans="1:2" ht="15">
      <c r="A11" s="115" t="s">
        <v>215</v>
      </c>
      <c r="B11" s="78">
        <v>2865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4670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1576</v>
      </c>
      <c r="AF2" s="13" t="s">
        <v>1577</v>
      </c>
      <c r="AG2" s="13" t="s">
        <v>1578</v>
      </c>
      <c r="AH2" s="13" t="s">
        <v>1579</v>
      </c>
      <c r="AI2" s="13" t="s">
        <v>1580</v>
      </c>
      <c r="AJ2" s="13" t="s">
        <v>1581</v>
      </c>
      <c r="AK2" s="13" t="s">
        <v>1582</v>
      </c>
      <c r="AL2" s="13" t="s">
        <v>1583</v>
      </c>
      <c r="AM2" s="13" t="s">
        <v>1584</v>
      </c>
      <c r="AN2" s="13" t="s">
        <v>1585</v>
      </c>
      <c r="AO2" s="13" t="s">
        <v>1586</v>
      </c>
      <c r="AP2" s="13" t="s">
        <v>1587</v>
      </c>
      <c r="AQ2" s="13" t="s">
        <v>1588</v>
      </c>
      <c r="AR2" s="13" t="s">
        <v>1589</v>
      </c>
      <c r="AS2" s="13" t="s">
        <v>1590</v>
      </c>
      <c r="AT2" s="13" t="s">
        <v>192</v>
      </c>
      <c r="AU2" s="13" t="s">
        <v>1591</v>
      </c>
      <c r="AV2" s="13" t="s">
        <v>1592</v>
      </c>
      <c r="AW2" s="13" t="s">
        <v>1593</v>
      </c>
      <c r="AX2" s="13" t="s">
        <v>1594</v>
      </c>
      <c r="AY2" s="13" t="s">
        <v>1595</v>
      </c>
      <c r="AZ2" s="13" t="s">
        <v>1596</v>
      </c>
      <c r="BA2" s="13" t="s">
        <v>3394</v>
      </c>
      <c r="BB2" s="120" t="s">
        <v>3819</v>
      </c>
      <c r="BC2" s="120" t="s">
        <v>3825</v>
      </c>
      <c r="BD2" s="120" t="s">
        <v>3826</v>
      </c>
      <c r="BE2" s="120" t="s">
        <v>3828</v>
      </c>
      <c r="BF2" s="120" t="s">
        <v>3829</v>
      </c>
      <c r="BG2" s="120" t="s">
        <v>3841</v>
      </c>
      <c r="BH2" s="120" t="s">
        <v>3850</v>
      </c>
      <c r="BI2" s="120" t="s">
        <v>3966</v>
      </c>
      <c r="BJ2" s="120" t="s">
        <v>3986</v>
      </c>
      <c r="BK2" s="120" t="s">
        <v>4096</v>
      </c>
      <c r="BL2" s="120" t="s">
        <v>4622</v>
      </c>
      <c r="BM2" s="120" t="s">
        <v>4623</v>
      </c>
      <c r="BN2" s="120" t="s">
        <v>4624</v>
      </c>
      <c r="BO2" s="120" t="s">
        <v>4625</v>
      </c>
      <c r="BP2" s="120" t="s">
        <v>4626</v>
      </c>
      <c r="BQ2" s="120" t="s">
        <v>4627</v>
      </c>
      <c r="BR2" s="120" t="s">
        <v>4628</v>
      </c>
      <c r="BS2" s="120" t="s">
        <v>4629</v>
      </c>
      <c r="BT2" s="120" t="s">
        <v>4631</v>
      </c>
      <c r="BU2" s="3"/>
      <c r="BV2" s="3"/>
    </row>
    <row r="3" spans="1:74" ht="41.45" customHeight="1">
      <c r="A3" s="64" t="s">
        <v>212</v>
      </c>
      <c r="C3" s="65"/>
      <c r="D3" s="65" t="s">
        <v>64</v>
      </c>
      <c r="E3" s="66">
        <v>164.26319959428164</v>
      </c>
      <c r="F3" s="68">
        <v>99.99704528907813</v>
      </c>
      <c r="G3" s="100" t="s">
        <v>852</v>
      </c>
      <c r="H3" s="65"/>
      <c r="I3" s="69" t="s">
        <v>212</v>
      </c>
      <c r="J3" s="70"/>
      <c r="K3" s="70"/>
      <c r="L3" s="69" t="s">
        <v>3040</v>
      </c>
      <c r="M3" s="73">
        <v>1.9847066598946494</v>
      </c>
      <c r="N3" s="74">
        <v>6915.06494140625</v>
      </c>
      <c r="O3" s="74">
        <v>6581.60009765625</v>
      </c>
      <c r="P3" s="75"/>
      <c r="Q3" s="76"/>
      <c r="R3" s="76"/>
      <c r="S3" s="48"/>
      <c r="T3" s="48">
        <v>1</v>
      </c>
      <c r="U3" s="48">
        <v>3</v>
      </c>
      <c r="V3" s="49">
        <v>14</v>
      </c>
      <c r="W3" s="49">
        <v>0.166667</v>
      </c>
      <c r="X3" s="49">
        <v>0</v>
      </c>
      <c r="Y3" s="49">
        <v>1.917059</v>
      </c>
      <c r="Z3" s="49">
        <v>0.08333333333333333</v>
      </c>
      <c r="AA3" s="49">
        <v>0</v>
      </c>
      <c r="AB3" s="71">
        <v>3</v>
      </c>
      <c r="AC3" s="71"/>
      <c r="AD3" s="72"/>
      <c r="AE3" s="78" t="s">
        <v>1597</v>
      </c>
      <c r="AF3" s="78">
        <v>870</v>
      </c>
      <c r="AG3" s="78">
        <v>1326</v>
      </c>
      <c r="AH3" s="78">
        <v>2164</v>
      </c>
      <c r="AI3" s="78">
        <v>2974</v>
      </c>
      <c r="AJ3" s="78"/>
      <c r="AK3" s="78" t="s">
        <v>1860</v>
      </c>
      <c r="AL3" s="78" t="s">
        <v>2096</v>
      </c>
      <c r="AM3" s="82" t="s">
        <v>2244</v>
      </c>
      <c r="AN3" s="78"/>
      <c r="AO3" s="80">
        <v>42751.828368055554</v>
      </c>
      <c r="AP3" s="82" t="s">
        <v>2426</v>
      </c>
      <c r="AQ3" s="78" t="b">
        <v>0</v>
      </c>
      <c r="AR3" s="78" t="b">
        <v>0</v>
      </c>
      <c r="AS3" s="78" t="b">
        <v>1</v>
      </c>
      <c r="AT3" s="78" t="s">
        <v>1517</v>
      </c>
      <c r="AU3" s="78">
        <v>37</v>
      </c>
      <c r="AV3" s="82" t="s">
        <v>2649</v>
      </c>
      <c r="AW3" s="78" t="b">
        <v>0</v>
      </c>
      <c r="AX3" s="78" t="s">
        <v>2766</v>
      </c>
      <c r="AY3" s="82" t="s">
        <v>2767</v>
      </c>
      <c r="AZ3" s="78" t="s">
        <v>66</v>
      </c>
      <c r="BA3" s="78" t="str">
        <f>REPLACE(INDEX(GroupVertices[Group],MATCH(Vertices[[#This Row],[Vertex]],GroupVertices[Vertex],0)),1,1,"")</f>
        <v>11</v>
      </c>
      <c r="BB3" s="48" t="s">
        <v>653</v>
      </c>
      <c r="BC3" s="48" t="s">
        <v>653</v>
      </c>
      <c r="BD3" s="48" t="s">
        <v>706</v>
      </c>
      <c r="BE3" s="48" t="s">
        <v>706</v>
      </c>
      <c r="BF3" s="48" t="s">
        <v>736</v>
      </c>
      <c r="BG3" s="48" t="s">
        <v>736</v>
      </c>
      <c r="BH3" s="121" t="s">
        <v>3596</v>
      </c>
      <c r="BI3" s="121" t="s">
        <v>3596</v>
      </c>
      <c r="BJ3" s="121" t="s">
        <v>3718</v>
      </c>
      <c r="BK3" s="121" t="s">
        <v>3718</v>
      </c>
      <c r="BL3" s="121">
        <v>1</v>
      </c>
      <c r="BM3" s="124">
        <v>2.7027027027027026</v>
      </c>
      <c r="BN3" s="121">
        <v>0</v>
      </c>
      <c r="BO3" s="124">
        <v>0</v>
      </c>
      <c r="BP3" s="121">
        <v>0</v>
      </c>
      <c r="BQ3" s="124">
        <v>0</v>
      </c>
      <c r="BR3" s="121">
        <v>36</v>
      </c>
      <c r="BS3" s="124">
        <v>97.29729729729729</v>
      </c>
      <c r="BT3" s="121">
        <v>37</v>
      </c>
      <c r="BU3" s="3"/>
      <c r="BV3" s="3"/>
    </row>
    <row r="4" spans="1:77" ht="41.45" customHeight="1">
      <c r="A4" s="64" t="s">
        <v>412</v>
      </c>
      <c r="C4" s="65"/>
      <c r="D4" s="65" t="s">
        <v>64</v>
      </c>
      <c r="E4" s="66">
        <v>171.33100466209487</v>
      </c>
      <c r="F4" s="68">
        <v>99.98781794524143</v>
      </c>
      <c r="G4" s="100" t="s">
        <v>2666</v>
      </c>
      <c r="H4" s="65"/>
      <c r="I4" s="69" t="s">
        <v>412</v>
      </c>
      <c r="J4" s="70"/>
      <c r="K4" s="70"/>
      <c r="L4" s="69" t="s">
        <v>3041</v>
      </c>
      <c r="M4" s="73">
        <v>5.05987278253699</v>
      </c>
      <c r="N4" s="74">
        <v>6728.90234375</v>
      </c>
      <c r="O4" s="74">
        <v>5975.873046875</v>
      </c>
      <c r="P4" s="75"/>
      <c r="Q4" s="76"/>
      <c r="R4" s="76"/>
      <c r="S4" s="86"/>
      <c r="T4" s="48">
        <v>1</v>
      </c>
      <c r="U4" s="48">
        <v>0</v>
      </c>
      <c r="V4" s="49">
        <v>0</v>
      </c>
      <c r="W4" s="49">
        <v>0.1</v>
      </c>
      <c r="X4" s="49">
        <v>0</v>
      </c>
      <c r="Y4" s="49">
        <v>0.557375</v>
      </c>
      <c r="Z4" s="49">
        <v>0</v>
      </c>
      <c r="AA4" s="49">
        <v>0</v>
      </c>
      <c r="AB4" s="71">
        <v>4</v>
      </c>
      <c r="AC4" s="71"/>
      <c r="AD4" s="72"/>
      <c r="AE4" s="78" t="s">
        <v>1598</v>
      </c>
      <c r="AF4" s="78">
        <v>292</v>
      </c>
      <c r="AG4" s="78">
        <v>5467</v>
      </c>
      <c r="AH4" s="78">
        <v>7866</v>
      </c>
      <c r="AI4" s="78">
        <v>1858</v>
      </c>
      <c r="AJ4" s="78"/>
      <c r="AK4" s="78" t="s">
        <v>1861</v>
      </c>
      <c r="AL4" s="78"/>
      <c r="AM4" s="82" t="s">
        <v>2245</v>
      </c>
      <c r="AN4" s="78"/>
      <c r="AO4" s="80">
        <v>39731.42537037037</v>
      </c>
      <c r="AP4" s="82" t="s">
        <v>2427</v>
      </c>
      <c r="AQ4" s="78" t="b">
        <v>0</v>
      </c>
      <c r="AR4" s="78" t="b">
        <v>0</v>
      </c>
      <c r="AS4" s="78" t="b">
        <v>0</v>
      </c>
      <c r="AT4" s="78" t="s">
        <v>1517</v>
      </c>
      <c r="AU4" s="78">
        <v>275</v>
      </c>
      <c r="AV4" s="82" t="s">
        <v>2649</v>
      </c>
      <c r="AW4" s="78" t="b">
        <v>0</v>
      </c>
      <c r="AX4" s="78" t="s">
        <v>2766</v>
      </c>
      <c r="AY4" s="82" t="s">
        <v>2768</v>
      </c>
      <c r="AZ4" s="78" t="s">
        <v>65</v>
      </c>
      <c r="BA4" s="78" t="str">
        <f>REPLACE(INDEX(GroupVertices[Group],MATCH(Vertices[[#This Row],[Vertex]],GroupVertices[Vertex],0)),1,1,"")</f>
        <v>11</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413</v>
      </c>
      <c r="C5" s="65"/>
      <c r="D5" s="65" t="s">
        <v>64</v>
      </c>
      <c r="E5" s="66">
        <v>172.5308759402095</v>
      </c>
      <c r="F5" s="68">
        <v>99.98625145822932</v>
      </c>
      <c r="G5" s="100" t="s">
        <v>2667</v>
      </c>
      <c r="H5" s="65"/>
      <c r="I5" s="69" t="s">
        <v>413</v>
      </c>
      <c r="J5" s="70"/>
      <c r="K5" s="70"/>
      <c r="L5" s="69" t="s">
        <v>3042</v>
      </c>
      <c r="M5" s="73">
        <v>5.581930687443429</v>
      </c>
      <c r="N5" s="74">
        <v>6549.052734375</v>
      </c>
      <c r="O5" s="74">
        <v>6945.8828125</v>
      </c>
      <c r="P5" s="75"/>
      <c r="Q5" s="76"/>
      <c r="R5" s="76"/>
      <c r="S5" s="86"/>
      <c r="T5" s="48">
        <v>1</v>
      </c>
      <c r="U5" s="48">
        <v>0</v>
      </c>
      <c r="V5" s="49">
        <v>0</v>
      </c>
      <c r="W5" s="49">
        <v>0.1</v>
      </c>
      <c r="X5" s="49">
        <v>0</v>
      </c>
      <c r="Y5" s="49">
        <v>0.557375</v>
      </c>
      <c r="Z5" s="49">
        <v>0</v>
      </c>
      <c r="AA5" s="49">
        <v>0</v>
      </c>
      <c r="AB5" s="71">
        <v>5</v>
      </c>
      <c r="AC5" s="71"/>
      <c r="AD5" s="72"/>
      <c r="AE5" s="78" t="s">
        <v>1599</v>
      </c>
      <c r="AF5" s="78">
        <v>220</v>
      </c>
      <c r="AG5" s="78">
        <v>6170</v>
      </c>
      <c r="AH5" s="78">
        <v>3951</v>
      </c>
      <c r="AI5" s="78">
        <v>282</v>
      </c>
      <c r="AJ5" s="78"/>
      <c r="AK5" s="78" t="s">
        <v>1862</v>
      </c>
      <c r="AL5" s="78" t="s">
        <v>1556</v>
      </c>
      <c r="AM5" s="82" t="s">
        <v>2246</v>
      </c>
      <c r="AN5" s="78"/>
      <c r="AO5" s="80">
        <v>39968.42439814815</v>
      </c>
      <c r="AP5" s="78"/>
      <c r="AQ5" s="78" t="b">
        <v>0</v>
      </c>
      <c r="AR5" s="78" t="b">
        <v>0</v>
      </c>
      <c r="AS5" s="78" t="b">
        <v>1</v>
      </c>
      <c r="AT5" s="78" t="s">
        <v>1517</v>
      </c>
      <c r="AU5" s="78">
        <v>235</v>
      </c>
      <c r="AV5" s="82" t="s">
        <v>2650</v>
      </c>
      <c r="AW5" s="78" t="b">
        <v>0</v>
      </c>
      <c r="AX5" s="78" t="s">
        <v>2766</v>
      </c>
      <c r="AY5" s="82" t="s">
        <v>2769</v>
      </c>
      <c r="AZ5" s="78" t="s">
        <v>65</v>
      </c>
      <c r="BA5" s="78" t="str">
        <f>REPLACE(INDEX(GroupVertices[Group],MATCH(Vertices[[#This Row],[Vertex]],GroupVertices[Vertex],0)),1,1,"")</f>
        <v>11</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213</v>
      </c>
      <c r="C6" s="65"/>
      <c r="D6" s="65" t="s">
        <v>64</v>
      </c>
      <c r="E6" s="66">
        <v>164.26831995535468</v>
      </c>
      <c r="F6" s="68">
        <v>99.9970386042118</v>
      </c>
      <c r="G6" s="100" t="s">
        <v>853</v>
      </c>
      <c r="H6" s="65"/>
      <c r="I6" s="69" t="s">
        <v>213</v>
      </c>
      <c r="J6" s="70"/>
      <c r="K6" s="70"/>
      <c r="L6" s="69" t="s">
        <v>3043</v>
      </c>
      <c r="M6" s="73">
        <v>1.986934503016583</v>
      </c>
      <c r="N6" s="74">
        <v>2143.72802734375</v>
      </c>
      <c r="O6" s="74">
        <v>3314.89697265625</v>
      </c>
      <c r="P6" s="75"/>
      <c r="Q6" s="76"/>
      <c r="R6" s="76"/>
      <c r="S6" s="86"/>
      <c r="T6" s="48">
        <v>2</v>
      </c>
      <c r="U6" s="48">
        <v>2</v>
      </c>
      <c r="V6" s="49">
        <v>766</v>
      </c>
      <c r="W6" s="49">
        <v>0.001425</v>
      </c>
      <c r="X6" s="49">
        <v>0.006496</v>
      </c>
      <c r="Y6" s="49">
        <v>1.258355</v>
      </c>
      <c r="Z6" s="49">
        <v>0</v>
      </c>
      <c r="AA6" s="49">
        <v>0.3333333333333333</v>
      </c>
      <c r="AB6" s="71">
        <v>6</v>
      </c>
      <c r="AC6" s="71"/>
      <c r="AD6" s="72"/>
      <c r="AE6" s="78" t="s">
        <v>1600</v>
      </c>
      <c r="AF6" s="78">
        <v>90</v>
      </c>
      <c r="AG6" s="78">
        <v>1329</v>
      </c>
      <c r="AH6" s="78">
        <v>600</v>
      </c>
      <c r="AI6" s="78">
        <v>647</v>
      </c>
      <c r="AJ6" s="78"/>
      <c r="AK6" s="78" t="s">
        <v>1863</v>
      </c>
      <c r="AL6" s="78"/>
      <c r="AM6" s="82" t="s">
        <v>2247</v>
      </c>
      <c r="AN6" s="78"/>
      <c r="AO6" s="80">
        <v>42983.35040509259</v>
      </c>
      <c r="AP6" s="82" t="s">
        <v>2428</v>
      </c>
      <c r="AQ6" s="78" t="b">
        <v>0</v>
      </c>
      <c r="AR6" s="78" t="b">
        <v>0</v>
      </c>
      <c r="AS6" s="78" t="b">
        <v>1</v>
      </c>
      <c r="AT6" s="78" t="s">
        <v>1517</v>
      </c>
      <c r="AU6" s="78">
        <v>15</v>
      </c>
      <c r="AV6" s="82" t="s">
        <v>2649</v>
      </c>
      <c r="AW6" s="78" t="b">
        <v>0</v>
      </c>
      <c r="AX6" s="78" t="s">
        <v>2766</v>
      </c>
      <c r="AY6" s="82" t="s">
        <v>2770</v>
      </c>
      <c r="AZ6" s="78" t="s">
        <v>66</v>
      </c>
      <c r="BA6" s="78" t="str">
        <f>REPLACE(INDEX(GroupVertices[Group],MATCH(Vertices[[#This Row],[Vertex]],GroupVertices[Vertex],0)),1,1,"")</f>
        <v>2</v>
      </c>
      <c r="BB6" s="48" t="s">
        <v>654</v>
      </c>
      <c r="BC6" s="48" t="s">
        <v>654</v>
      </c>
      <c r="BD6" s="48" t="s">
        <v>707</v>
      </c>
      <c r="BE6" s="48" t="s">
        <v>707</v>
      </c>
      <c r="BF6" s="48" t="s">
        <v>737</v>
      </c>
      <c r="BG6" s="48" t="s">
        <v>737</v>
      </c>
      <c r="BH6" s="121" t="s">
        <v>3851</v>
      </c>
      <c r="BI6" s="121" t="s">
        <v>3851</v>
      </c>
      <c r="BJ6" s="121" t="s">
        <v>3987</v>
      </c>
      <c r="BK6" s="121" t="s">
        <v>3987</v>
      </c>
      <c r="BL6" s="121">
        <v>2</v>
      </c>
      <c r="BM6" s="124">
        <v>6.666666666666667</v>
      </c>
      <c r="BN6" s="121">
        <v>0</v>
      </c>
      <c r="BO6" s="124">
        <v>0</v>
      </c>
      <c r="BP6" s="121">
        <v>0</v>
      </c>
      <c r="BQ6" s="124">
        <v>0</v>
      </c>
      <c r="BR6" s="121">
        <v>28</v>
      </c>
      <c r="BS6" s="124">
        <v>93.33333333333333</v>
      </c>
      <c r="BT6" s="121">
        <v>30</v>
      </c>
      <c r="BU6" s="2"/>
      <c r="BV6" s="3"/>
      <c r="BW6" s="3"/>
      <c r="BX6" s="3"/>
      <c r="BY6" s="3"/>
    </row>
    <row r="7" spans="1:77" ht="41.45" customHeight="1">
      <c r="A7" s="64" t="s">
        <v>414</v>
      </c>
      <c r="C7" s="65"/>
      <c r="D7" s="65" t="s">
        <v>64</v>
      </c>
      <c r="E7" s="66">
        <v>281.7464708410305</v>
      </c>
      <c r="F7" s="68">
        <v>99.84366548750576</v>
      </c>
      <c r="G7" s="100" t="s">
        <v>2668</v>
      </c>
      <c r="H7" s="65"/>
      <c r="I7" s="69" t="s">
        <v>414</v>
      </c>
      <c r="J7" s="70"/>
      <c r="K7" s="70"/>
      <c r="L7" s="69" t="s">
        <v>3044</v>
      </c>
      <c r="M7" s="73">
        <v>53.10108186391306</v>
      </c>
      <c r="N7" s="74">
        <v>2681.326904296875</v>
      </c>
      <c r="O7" s="74">
        <v>3949.72265625</v>
      </c>
      <c r="P7" s="75"/>
      <c r="Q7" s="76"/>
      <c r="R7" s="76"/>
      <c r="S7" s="86"/>
      <c r="T7" s="48">
        <v>1</v>
      </c>
      <c r="U7" s="48">
        <v>0</v>
      </c>
      <c r="V7" s="49">
        <v>0</v>
      </c>
      <c r="W7" s="49">
        <v>0.001119</v>
      </c>
      <c r="X7" s="49">
        <v>0.000821</v>
      </c>
      <c r="Y7" s="49">
        <v>0.506534</v>
      </c>
      <c r="Z7" s="49">
        <v>0</v>
      </c>
      <c r="AA7" s="49">
        <v>0</v>
      </c>
      <c r="AB7" s="71">
        <v>7</v>
      </c>
      <c r="AC7" s="71"/>
      <c r="AD7" s="72"/>
      <c r="AE7" s="78" t="s">
        <v>1601</v>
      </c>
      <c r="AF7" s="78">
        <v>278</v>
      </c>
      <c r="AG7" s="78">
        <v>70159</v>
      </c>
      <c r="AH7" s="78">
        <v>11898</v>
      </c>
      <c r="AI7" s="78">
        <v>5450</v>
      </c>
      <c r="AJ7" s="78"/>
      <c r="AK7" s="78" t="s">
        <v>1864</v>
      </c>
      <c r="AL7" s="78" t="s">
        <v>2097</v>
      </c>
      <c r="AM7" s="82" t="s">
        <v>2248</v>
      </c>
      <c r="AN7" s="78"/>
      <c r="AO7" s="80">
        <v>41227.486921296295</v>
      </c>
      <c r="AP7" s="82" t="s">
        <v>2429</v>
      </c>
      <c r="AQ7" s="78" t="b">
        <v>0</v>
      </c>
      <c r="AR7" s="78" t="b">
        <v>0</v>
      </c>
      <c r="AS7" s="78" t="b">
        <v>1</v>
      </c>
      <c r="AT7" s="78" t="s">
        <v>1518</v>
      </c>
      <c r="AU7" s="78">
        <v>871</v>
      </c>
      <c r="AV7" s="82" t="s">
        <v>2649</v>
      </c>
      <c r="AW7" s="78" t="b">
        <v>1</v>
      </c>
      <c r="AX7" s="78" t="s">
        <v>2766</v>
      </c>
      <c r="AY7" s="82" t="s">
        <v>2771</v>
      </c>
      <c r="AZ7" s="78" t="s">
        <v>65</v>
      </c>
      <c r="BA7" s="78" t="str">
        <f>REPLACE(INDEX(GroupVertices[Group],MATCH(Vertices[[#This Row],[Vertex]],GroupVertices[Vertex],0)),1,1,"")</f>
        <v>2</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214</v>
      </c>
      <c r="C8" s="65"/>
      <c r="D8" s="65" t="s">
        <v>64</v>
      </c>
      <c r="E8" s="66">
        <v>239.694652135215</v>
      </c>
      <c r="F8" s="68">
        <v>99.89856606645975</v>
      </c>
      <c r="G8" s="100" t="s">
        <v>994</v>
      </c>
      <c r="H8" s="65"/>
      <c r="I8" s="69" t="s">
        <v>214</v>
      </c>
      <c r="J8" s="70"/>
      <c r="K8" s="70"/>
      <c r="L8" s="69" t="s">
        <v>3045</v>
      </c>
      <c r="M8" s="73">
        <v>34.80454891784641</v>
      </c>
      <c r="N8" s="74">
        <v>4265.7939453125</v>
      </c>
      <c r="O8" s="74">
        <v>6801.607421875</v>
      </c>
      <c r="P8" s="75"/>
      <c r="Q8" s="76"/>
      <c r="R8" s="76"/>
      <c r="S8" s="86"/>
      <c r="T8" s="48">
        <v>9</v>
      </c>
      <c r="U8" s="48">
        <v>9</v>
      </c>
      <c r="V8" s="49">
        <v>10906.666667</v>
      </c>
      <c r="W8" s="49">
        <v>0.001176</v>
      </c>
      <c r="X8" s="49">
        <v>0.002416</v>
      </c>
      <c r="Y8" s="49">
        <v>5.040692</v>
      </c>
      <c r="Z8" s="49">
        <v>0.016666666666666666</v>
      </c>
      <c r="AA8" s="49">
        <v>0</v>
      </c>
      <c r="AB8" s="71">
        <v>8</v>
      </c>
      <c r="AC8" s="71"/>
      <c r="AD8" s="72"/>
      <c r="AE8" s="78" t="s">
        <v>1602</v>
      </c>
      <c r="AF8" s="78">
        <v>771</v>
      </c>
      <c r="AG8" s="78">
        <v>45521</v>
      </c>
      <c r="AH8" s="78">
        <v>7180</v>
      </c>
      <c r="AI8" s="78">
        <v>2024</v>
      </c>
      <c r="AJ8" s="78"/>
      <c r="AK8" s="78" t="s">
        <v>1865</v>
      </c>
      <c r="AL8" s="78" t="s">
        <v>2098</v>
      </c>
      <c r="AM8" s="82" t="s">
        <v>2249</v>
      </c>
      <c r="AN8" s="78"/>
      <c r="AO8" s="80">
        <v>39913.09515046296</v>
      </c>
      <c r="AP8" s="82" t="s">
        <v>2430</v>
      </c>
      <c r="AQ8" s="78" t="b">
        <v>0</v>
      </c>
      <c r="AR8" s="78" t="b">
        <v>0</v>
      </c>
      <c r="AS8" s="78" t="b">
        <v>0</v>
      </c>
      <c r="AT8" s="78" t="s">
        <v>1517</v>
      </c>
      <c r="AU8" s="78">
        <v>2382</v>
      </c>
      <c r="AV8" s="82" t="s">
        <v>2649</v>
      </c>
      <c r="AW8" s="78" t="b">
        <v>0</v>
      </c>
      <c r="AX8" s="78" t="s">
        <v>2766</v>
      </c>
      <c r="AY8" s="82" t="s">
        <v>2772</v>
      </c>
      <c r="AZ8" s="78" t="s">
        <v>66</v>
      </c>
      <c r="BA8" s="78" t="str">
        <f>REPLACE(INDEX(GroupVertices[Group],MATCH(Vertices[[#This Row],[Vertex]],GroupVertices[Vertex],0)),1,1,"")</f>
        <v>3</v>
      </c>
      <c r="BB8" s="48" t="s">
        <v>694</v>
      </c>
      <c r="BC8" s="48" t="s">
        <v>694</v>
      </c>
      <c r="BD8" s="48" t="s">
        <v>711</v>
      </c>
      <c r="BE8" s="48" t="s">
        <v>711</v>
      </c>
      <c r="BF8" s="48" t="s">
        <v>738</v>
      </c>
      <c r="BG8" s="48" t="s">
        <v>738</v>
      </c>
      <c r="BH8" s="121" t="s">
        <v>3852</v>
      </c>
      <c r="BI8" s="121" t="s">
        <v>3967</v>
      </c>
      <c r="BJ8" s="121" t="s">
        <v>3988</v>
      </c>
      <c r="BK8" s="121" t="s">
        <v>3988</v>
      </c>
      <c r="BL8" s="121">
        <v>4</v>
      </c>
      <c r="BM8" s="124">
        <v>10.526315789473685</v>
      </c>
      <c r="BN8" s="121">
        <v>0</v>
      </c>
      <c r="BO8" s="124">
        <v>0</v>
      </c>
      <c r="BP8" s="121">
        <v>0</v>
      </c>
      <c r="BQ8" s="124">
        <v>0</v>
      </c>
      <c r="BR8" s="121">
        <v>34</v>
      </c>
      <c r="BS8" s="124">
        <v>89.47368421052632</v>
      </c>
      <c r="BT8" s="121">
        <v>38</v>
      </c>
      <c r="BU8" s="2"/>
      <c r="BV8" s="3"/>
      <c r="BW8" s="3"/>
      <c r="BX8" s="3"/>
      <c r="BY8" s="3"/>
    </row>
    <row r="9" spans="1:77" ht="41.45" customHeight="1">
      <c r="A9" s="64" t="s">
        <v>415</v>
      </c>
      <c r="C9" s="65"/>
      <c r="D9" s="65" t="s">
        <v>64</v>
      </c>
      <c r="E9" s="66">
        <v>166.4325259022243</v>
      </c>
      <c r="F9" s="68">
        <v>99.99421313403914</v>
      </c>
      <c r="G9" s="100" t="s">
        <v>2669</v>
      </c>
      <c r="H9" s="65"/>
      <c r="I9" s="69" t="s">
        <v>415</v>
      </c>
      <c r="J9" s="70"/>
      <c r="K9" s="70"/>
      <c r="L9" s="69" t="s">
        <v>3046</v>
      </c>
      <c r="M9" s="73">
        <v>2.9285695292205163</v>
      </c>
      <c r="N9" s="74">
        <v>4196.6376953125</v>
      </c>
      <c r="O9" s="74">
        <v>6021.44287109375</v>
      </c>
      <c r="P9" s="75"/>
      <c r="Q9" s="76"/>
      <c r="R9" s="76"/>
      <c r="S9" s="86"/>
      <c r="T9" s="48">
        <v>1</v>
      </c>
      <c r="U9" s="48">
        <v>0</v>
      </c>
      <c r="V9" s="49">
        <v>0</v>
      </c>
      <c r="W9" s="49">
        <v>0.00096</v>
      </c>
      <c r="X9" s="49">
        <v>0.000305</v>
      </c>
      <c r="Y9" s="49">
        <v>0.402034</v>
      </c>
      <c r="Z9" s="49">
        <v>0</v>
      </c>
      <c r="AA9" s="49">
        <v>0</v>
      </c>
      <c r="AB9" s="71">
        <v>9</v>
      </c>
      <c r="AC9" s="71"/>
      <c r="AD9" s="72"/>
      <c r="AE9" s="78" t="s">
        <v>1603</v>
      </c>
      <c r="AF9" s="78">
        <v>329</v>
      </c>
      <c r="AG9" s="78">
        <v>2597</v>
      </c>
      <c r="AH9" s="78">
        <v>97</v>
      </c>
      <c r="AI9" s="78">
        <v>118</v>
      </c>
      <c r="AJ9" s="78"/>
      <c r="AK9" s="78" t="s">
        <v>1866</v>
      </c>
      <c r="AL9" s="78" t="s">
        <v>2099</v>
      </c>
      <c r="AM9" s="82" t="s">
        <v>2250</v>
      </c>
      <c r="AN9" s="78"/>
      <c r="AO9" s="80">
        <v>41014.65337962963</v>
      </c>
      <c r="AP9" s="82" t="s">
        <v>2431</v>
      </c>
      <c r="AQ9" s="78" t="b">
        <v>0</v>
      </c>
      <c r="AR9" s="78" t="b">
        <v>0</v>
      </c>
      <c r="AS9" s="78" t="b">
        <v>0</v>
      </c>
      <c r="AT9" s="78" t="s">
        <v>1518</v>
      </c>
      <c r="AU9" s="78">
        <v>90</v>
      </c>
      <c r="AV9" s="82" t="s">
        <v>2651</v>
      </c>
      <c r="AW9" s="78" t="b">
        <v>0</v>
      </c>
      <c r="AX9" s="78" t="s">
        <v>2766</v>
      </c>
      <c r="AY9" s="82" t="s">
        <v>2773</v>
      </c>
      <c r="AZ9" s="78" t="s">
        <v>65</v>
      </c>
      <c r="BA9" s="78" t="str">
        <f>REPLACE(INDEX(GroupVertices[Group],MATCH(Vertices[[#This Row],[Vertex]],GroupVertices[Vertex],0)),1,1,"")</f>
        <v>3</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215</v>
      </c>
      <c r="C10" s="65"/>
      <c r="D10" s="65" t="s">
        <v>64</v>
      </c>
      <c r="E10" s="66">
        <v>162.92849214124377</v>
      </c>
      <c r="F10" s="68">
        <v>99.99878781090385</v>
      </c>
      <c r="G10" s="100" t="s">
        <v>854</v>
      </c>
      <c r="H10" s="65"/>
      <c r="I10" s="69" t="s">
        <v>215</v>
      </c>
      <c r="J10" s="70"/>
      <c r="K10" s="70"/>
      <c r="L10" s="69" t="s">
        <v>3047</v>
      </c>
      <c r="M10" s="73">
        <v>1.4039822194439586</v>
      </c>
      <c r="N10" s="74">
        <v>6092.9443359375</v>
      </c>
      <c r="O10" s="74">
        <v>8973.5771484375</v>
      </c>
      <c r="P10" s="75"/>
      <c r="Q10" s="76"/>
      <c r="R10" s="76"/>
      <c r="S10" s="86"/>
      <c r="T10" s="48">
        <v>1</v>
      </c>
      <c r="U10" s="48">
        <v>6</v>
      </c>
      <c r="V10" s="49">
        <v>2865</v>
      </c>
      <c r="W10" s="49">
        <v>0.000991</v>
      </c>
      <c r="X10" s="49">
        <v>0.000397</v>
      </c>
      <c r="Y10" s="49">
        <v>1.92755</v>
      </c>
      <c r="Z10" s="49">
        <v>0.1</v>
      </c>
      <c r="AA10" s="49">
        <v>0.16666666666666666</v>
      </c>
      <c r="AB10" s="71">
        <v>10</v>
      </c>
      <c r="AC10" s="71"/>
      <c r="AD10" s="72"/>
      <c r="AE10" s="78" t="s">
        <v>1604</v>
      </c>
      <c r="AF10" s="78">
        <v>293</v>
      </c>
      <c r="AG10" s="78">
        <v>544</v>
      </c>
      <c r="AH10" s="78">
        <v>436</v>
      </c>
      <c r="AI10" s="78">
        <v>78</v>
      </c>
      <c r="AJ10" s="78"/>
      <c r="AK10" s="78" t="s">
        <v>1867</v>
      </c>
      <c r="AL10" s="78" t="s">
        <v>2100</v>
      </c>
      <c r="AM10" s="78"/>
      <c r="AN10" s="78"/>
      <c r="AO10" s="80">
        <v>39874.79119212963</v>
      </c>
      <c r="AP10" s="78"/>
      <c r="AQ10" s="78" t="b">
        <v>1</v>
      </c>
      <c r="AR10" s="78" t="b">
        <v>0</v>
      </c>
      <c r="AS10" s="78" t="b">
        <v>1</v>
      </c>
      <c r="AT10" s="78" t="s">
        <v>1517</v>
      </c>
      <c r="AU10" s="78">
        <v>7</v>
      </c>
      <c r="AV10" s="82" t="s">
        <v>2649</v>
      </c>
      <c r="AW10" s="78" t="b">
        <v>0</v>
      </c>
      <c r="AX10" s="78" t="s">
        <v>2766</v>
      </c>
      <c r="AY10" s="82" t="s">
        <v>2774</v>
      </c>
      <c r="AZ10" s="78" t="s">
        <v>66</v>
      </c>
      <c r="BA10" s="78" t="str">
        <f>REPLACE(INDEX(GroupVertices[Group],MATCH(Vertices[[#This Row],[Vertex]],GroupVertices[Vertex],0)),1,1,"")</f>
        <v>5</v>
      </c>
      <c r="BB10" s="48"/>
      <c r="BC10" s="48"/>
      <c r="BD10" s="48"/>
      <c r="BE10" s="48"/>
      <c r="BF10" s="48" t="s">
        <v>739</v>
      </c>
      <c r="BG10" s="48" t="s">
        <v>739</v>
      </c>
      <c r="BH10" s="121" t="s">
        <v>3853</v>
      </c>
      <c r="BI10" s="121" t="s">
        <v>3853</v>
      </c>
      <c r="BJ10" s="121" t="s">
        <v>3989</v>
      </c>
      <c r="BK10" s="121" t="s">
        <v>3989</v>
      </c>
      <c r="BL10" s="121">
        <v>3</v>
      </c>
      <c r="BM10" s="124">
        <v>12</v>
      </c>
      <c r="BN10" s="121">
        <v>0</v>
      </c>
      <c r="BO10" s="124">
        <v>0</v>
      </c>
      <c r="BP10" s="121">
        <v>0</v>
      </c>
      <c r="BQ10" s="124">
        <v>0</v>
      </c>
      <c r="BR10" s="121">
        <v>22</v>
      </c>
      <c r="BS10" s="124">
        <v>88</v>
      </c>
      <c r="BT10" s="121">
        <v>25</v>
      </c>
      <c r="BU10" s="2"/>
      <c r="BV10" s="3"/>
      <c r="BW10" s="3"/>
      <c r="BX10" s="3"/>
      <c r="BY10" s="3"/>
    </row>
    <row r="11" spans="1:77" ht="41.45" customHeight="1">
      <c r="A11" s="64" t="s">
        <v>416</v>
      </c>
      <c r="C11" s="65"/>
      <c r="D11" s="65" t="s">
        <v>64</v>
      </c>
      <c r="E11" s="66">
        <v>166.46324806866252</v>
      </c>
      <c r="F11" s="68">
        <v>99.99417302484112</v>
      </c>
      <c r="G11" s="100" t="s">
        <v>2670</v>
      </c>
      <c r="H11" s="65"/>
      <c r="I11" s="69" t="s">
        <v>416</v>
      </c>
      <c r="J11" s="70"/>
      <c r="K11" s="70"/>
      <c r="L11" s="69" t="s">
        <v>3048</v>
      </c>
      <c r="M11" s="73">
        <v>2.941936587952118</v>
      </c>
      <c r="N11" s="74">
        <v>6084.82763671875</v>
      </c>
      <c r="O11" s="74">
        <v>9646.09375</v>
      </c>
      <c r="P11" s="75"/>
      <c r="Q11" s="76"/>
      <c r="R11" s="76"/>
      <c r="S11" s="86"/>
      <c r="T11" s="48">
        <v>1</v>
      </c>
      <c r="U11" s="48">
        <v>0</v>
      </c>
      <c r="V11" s="49">
        <v>0</v>
      </c>
      <c r="W11" s="49">
        <v>0.000833</v>
      </c>
      <c r="X11" s="49">
        <v>5E-05</v>
      </c>
      <c r="Y11" s="49">
        <v>0.423069</v>
      </c>
      <c r="Z11" s="49">
        <v>0</v>
      </c>
      <c r="AA11" s="49">
        <v>0</v>
      </c>
      <c r="AB11" s="71">
        <v>11</v>
      </c>
      <c r="AC11" s="71"/>
      <c r="AD11" s="72"/>
      <c r="AE11" s="78" t="s">
        <v>1605</v>
      </c>
      <c r="AF11" s="78">
        <v>583</v>
      </c>
      <c r="AG11" s="78">
        <v>2615</v>
      </c>
      <c r="AH11" s="78">
        <v>955</v>
      </c>
      <c r="AI11" s="78">
        <v>660</v>
      </c>
      <c r="AJ11" s="78"/>
      <c r="AK11" s="78" t="s">
        <v>1868</v>
      </c>
      <c r="AL11" s="78" t="s">
        <v>2100</v>
      </c>
      <c r="AM11" s="82" t="s">
        <v>2251</v>
      </c>
      <c r="AN11" s="78"/>
      <c r="AO11" s="80">
        <v>41083.61403935185</v>
      </c>
      <c r="AP11" s="78"/>
      <c r="AQ11" s="78" t="b">
        <v>1</v>
      </c>
      <c r="AR11" s="78" t="b">
        <v>0</v>
      </c>
      <c r="AS11" s="78" t="b">
        <v>1</v>
      </c>
      <c r="AT11" s="78" t="s">
        <v>1517</v>
      </c>
      <c r="AU11" s="78">
        <v>57</v>
      </c>
      <c r="AV11" s="82" t="s">
        <v>2649</v>
      </c>
      <c r="AW11" s="78" t="b">
        <v>0</v>
      </c>
      <c r="AX11" s="78" t="s">
        <v>2766</v>
      </c>
      <c r="AY11" s="82" t="s">
        <v>2775</v>
      </c>
      <c r="AZ11" s="78" t="s">
        <v>65</v>
      </c>
      <c r="BA11" s="78" t="str">
        <f>REPLACE(INDEX(GroupVertices[Group],MATCH(Vertices[[#This Row],[Vertex]],GroupVertices[Vertex],0)),1,1,"")</f>
        <v>5</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417</v>
      </c>
      <c r="C12" s="65"/>
      <c r="D12" s="65" t="s">
        <v>64</v>
      </c>
      <c r="E12" s="66">
        <v>162.00170678702435</v>
      </c>
      <c r="F12" s="68">
        <v>99.99999777171122</v>
      </c>
      <c r="G12" s="100" t="s">
        <v>870</v>
      </c>
      <c r="H12" s="65"/>
      <c r="I12" s="69" t="s">
        <v>417</v>
      </c>
      <c r="J12" s="70"/>
      <c r="K12" s="70"/>
      <c r="L12" s="69" t="s">
        <v>3049</v>
      </c>
      <c r="M12" s="73">
        <v>1.000742614373978</v>
      </c>
      <c r="N12" s="74">
        <v>5739.43798828125</v>
      </c>
      <c r="O12" s="74">
        <v>9534.8525390625</v>
      </c>
      <c r="P12" s="75"/>
      <c r="Q12" s="76"/>
      <c r="R12" s="76"/>
      <c r="S12" s="86"/>
      <c r="T12" s="48">
        <v>1</v>
      </c>
      <c r="U12" s="48">
        <v>0</v>
      </c>
      <c r="V12" s="49">
        <v>0</v>
      </c>
      <c r="W12" s="49">
        <v>0.000833</v>
      </c>
      <c r="X12" s="49">
        <v>5E-05</v>
      </c>
      <c r="Y12" s="49">
        <v>0.423069</v>
      </c>
      <c r="Z12" s="49">
        <v>0</v>
      </c>
      <c r="AA12" s="49">
        <v>0</v>
      </c>
      <c r="AB12" s="71">
        <v>12</v>
      </c>
      <c r="AC12" s="71"/>
      <c r="AD12" s="72"/>
      <c r="AE12" s="78" t="s">
        <v>1606</v>
      </c>
      <c r="AF12" s="78">
        <v>0</v>
      </c>
      <c r="AG12" s="78">
        <v>1</v>
      </c>
      <c r="AH12" s="78">
        <v>0</v>
      </c>
      <c r="AI12" s="78">
        <v>0</v>
      </c>
      <c r="AJ12" s="78"/>
      <c r="AK12" s="78"/>
      <c r="AL12" s="78"/>
      <c r="AM12" s="78"/>
      <c r="AN12" s="78"/>
      <c r="AO12" s="80">
        <v>40855.85513888889</v>
      </c>
      <c r="AP12" s="78"/>
      <c r="AQ12" s="78" t="b">
        <v>1</v>
      </c>
      <c r="AR12" s="78" t="b">
        <v>1</v>
      </c>
      <c r="AS12" s="78" t="b">
        <v>0</v>
      </c>
      <c r="AT12" s="78" t="s">
        <v>1518</v>
      </c>
      <c r="AU12" s="78">
        <v>0</v>
      </c>
      <c r="AV12" s="82" t="s">
        <v>2649</v>
      </c>
      <c r="AW12" s="78" t="b">
        <v>0</v>
      </c>
      <c r="AX12" s="78" t="s">
        <v>2766</v>
      </c>
      <c r="AY12" s="82" t="s">
        <v>2776</v>
      </c>
      <c r="AZ12" s="78" t="s">
        <v>65</v>
      </c>
      <c r="BA12" s="78" t="str">
        <f>REPLACE(INDEX(GroupVertices[Group],MATCH(Vertices[[#This Row],[Vertex]],GroupVertices[Vertex],0)),1,1,"")</f>
        <v>5</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216</v>
      </c>
      <c r="C13" s="65"/>
      <c r="D13" s="65" t="s">
        <v>64</v>
      </c>
      <c r="E13" s="66">
        <v>175.881298868999</v>
      </c>
      <c r="F13" s="68">
        <v>99.98187732735478</v>
      </c>
      <c r="G13" s="100" t="s">
        <v>2671</v>
      </c>
      <c r="H13" s="65"/>
      <c r="I13" s="69" t="s">
        <v>216</v>
      </c>
      <c r="J13" s="70"/>
      <c r="K13" s="70"/>
      <c r="L13" s="69" t="s">
        <v>3050</v>
      </c>
      <c r="M13" s="73">
        <v>7.039682703561979</v>
      </c>
      <c r="N13" s="74">
        <v>9627.0419921875</v>
      </c>
      <c r="O13" s="74">
        <v>3814.324462890625</v>
      </c>
      <c r="P13" s="75"/>
      <c r="Q13" s="76"/>
      <c r="R13" s="76"/>
      <c r="S13" s="86"/>
      <c r="T13" s="48">
        <v>1</v>
      </c>
      <c r="U13" s="48">
        <v>1</v>
      </c>
      <c r="V13" s="49">
        <v>2</v>
      </c>
      <c r="W13" s="49">
        <v>0.5</v>
      </c>
      <c r="X13" s="49">
        <v>0</v>
      </c>
      <c r="Y13" s="49">
        <v>1.459457</v>
      </c>
      <c r="Z13" s="49">
        <v>0</v>
      </c>
      <c r="AA13" s="49">
        <v>0</v>
      </c>
      <c r="AB13" s="71">
        <v>13</v>
      </c>
      <c r="AC13" s="71"/>
      <c r="AD13" s="72"/>
      <c r="AE13" s="78" t="s">
        <v>1607</v>
      </c>
      <c r="AF13" s="78">
        <v>492</v>
      </c>
      <c r="AG13" s="78">
        <v>8133</v>
      </c>
      <c r="AH13" s="78">
        <v>5284</v>
      </c>
      <c r="AI13" s="78">
        <v>1421</v>
      </c>
      <c r="AJ13" s="78"/>
      <c r="AK13" s="78" t="s">
        <v>1869</v>
      </c>
      <c r="AL13" s="78"/>
      <c r="AM13" s="82" t="s">
        <v>2252</v>
      </c>
      <c r="AN13" s="78"/>
      <c r="AO13" s="80">
        <v>41837.56469907407</v>
      </c>
      <c r="AP13" s="82" t="s">
        <v>2432</v>
      </c>
      <c r="AQ13" s="78" t="b">
        <v>0</v>
      </c>
      <c r="AR13" s="78" t="b">
        <v>0</v>
      </c>
      <c r="AS13" s="78" t="b">
        <v>0</v>
      </c>
      <c r="AT13" s="78" t="s">
        <v>1517</v>
      </c>
      <c r="AU13" s="78">
        <v>86</v>
      </c>
      <c r="AV13" s="82" t="s">
        <v>2649</v>
      </c>
      <c r="AW13" s="78" t="b">
        <v>1</v>
      </c>
      <c r="AX13" s="78" t="s">
        <v>2766</v>
      </c>
      <c r="AY13" s="82" t="s">
        <v>2777</v>
      </c>
      <c r="AZ13" s="78" t="s">
        <v>66</v>
      </c>
      <c r="BA13" s="78" t="str">
        <f>REPLACE(INDEX(GroupVertices[Group],MATCH(Vertices[[#This Row],[Vertex]],GroupVertices[Vertex],0)),1,1,"")</f>
        <v>20</v>
      </c>
      <c r="BB13" s="48"/>
      <c r="BC13" s="48"/>
      <c r="BD13" s="48"/>
      <c r="BE13" s="48"/>
      <c r="BF13" s="48" t="s">
        <v>740</v>
      </c>
      <c r="BG13" s="48" t="s">
        <v>740</v>
      </c>
      <c r="BH13" s="121" t="s">
        <v>3854</v>
      </c>
      <c r="BI13" s="121" t="s">
        <v>3854</v>
      </c>
      <c r="BJ13" s="121" t="s">
        <v>3727</v>
      </c>
      <c r="BK13" s="121" t="s">
        <v>3727</v>
      </c>
      <c r="BL13" s="121">
        <v>1</v>
      </c>
      <c r="BM13" s="124">
        <v>2.1739130434782608</v>
      </c>
      <c r="BN13" s="121">
        <v>0</v>
      </c>
      <c r="BO13" s="124">
        <v>0</v>
      </c>
      <c r="BP13" s="121">
        <v>0</v>
      </c>
      <c r="BQ13" s="124">
        <v>0</v>
      </c>
      <c r="BR13" s="121">
        <v>45</v>
      </c>
      <c r="BS13" s="124">
        <v>97.82608695652173</v>
      </c>
      <c r="BT13" s="121">
        <v>46</v>
      </c>
      <c r="BU13" s="2"/>
      <c r="BV13" s="3"/>
      <c r="BW13" s="3"/>
      <c r="BX13" s="3"/>
      <c r="BY13" s="3"/>
    </row>
    <row r="14" spans="1:77" ht="41.45" customHeight="1">
      <c r="A14" s="64" t="s">
        <v>418</v>
      </c>
      <c r="C14" s="65"/>
      <c r="D14" s="65" t="s">
        <v>64</v>
      </c>
      <c r="E14" s="66">
        <v>187.977298510533</v>
      </c>
      <c r="F14" s="68">
        <v>99.96608544477313</v>
      </c>
      <c r="G14" s="100" t="s">
        <v>2672</v>
      </c>
      <c r="H14" s="65"/>
      <c r="I14" s="69" t="s">
        <v>418</v>
      </c>
      <c r="J14" s="70"/>
      <c r="K14" s="70"/>
      <c r="L14" s="69" t="s">
        <v>3051</v>
      </c>
      <c r="M14" s="73">
        <v>12.30259077194311</v>
      </c>
      <c r="N14" s="74">
        <v>9272.9521484375</v>
      </c>
      <c r="O14" s="74">
        <v>3420.24609375</v>
      </c>
      <c r="P14" s="75"/>
      <c r="Q14" s="76"/>
      <c r="R14" s="76"/>
      <c r="S14" s="86"/>
      <c r="T14" s="48">
        <v>1</v>
      </c>
      <c r="U14" s="48">
        <v>0</v>
      </c>
      <c r="V14" s="49">
        <v>0</v>
      </c>
      <c r="W14" s="49">
        <v>0.333333</v>
      </c>
      <c r="X14" s="49">
        <v>0</v>
      </c>
      <c r="Y14" s="49">
        <v>0.770269</v>
      </c>
      <c r="Z14" s="49">
        <v>0</v>
      </c>
      <c r="AA14" s="49">
        <v>0</v>
      </c>
      <c r="AB14" s="71">
        <v>14</v>
      </c>
      <c r="AC14" s="71"/>
      <c r="AD14" s="72"/>
      <c r="AE14" s="78" t="s">
        <v>1608</v>
      </c>
      <c r="AF14" s="78">
        <v>102</v>
      </c>
      <c r="AG14" s="78">
        <v>15220</v>
      </c>
      <c r="AH14" s="78">
        <v>2918</v>
      </c>
      <c r="AI14" s="78">
        <v>1515</v>
      </c>
      <c r="AJ14" s="78"/>
      <c r="AK14" s="78" t="s">
        <v>1870</v>
      </c>
      <c r="AL14" s="78" t="s">
        <v>2101</v>
      </c>
      <c r="AM14" s="82" t="s">
        <v>2253</v>
      </c>
      <c r="AN14" s="78"/>
      <c r="AO14" s="80">
        <v>41902.6977662037</v>
      </c>
      <c r="AP14" s="78"/>
      <c r="AQ14" s="78" t="b">
        <v>1</v>
      </c>
      <c r="AR14" s="78" t="b">
        <v>0</v>
      </c>
      <c r="AS14" s="78" t="b">
        <v>1</v>
      </c>
      <c r="AT14" s="78" t="s">
        <v>1517</v>
      </c>
      <c r="AU14" s="78">
        <v>149</v>
      </c>
      <c r="AV14" s="82" t="s">
        <v>2649</v>
      </c>
      <c r="AW14" s="78" t="b">
        <v>0</v>
      </c>
      <c r="AX14" s="78" t="s">
        <v>2766</v>
      </c>
      <c r="AY14" s="82" t="s">
        <v>2778</v>
      </c>
      <c r="AZ14" s="78" t="s">
        <v>65</v>
      </c>
      <c r="BA14" s="78" t="str">
        <f>REPLACE(INDEX(GroupVertices[Group],MATCH(Vertices[[#This Row],[Vertex]],GroupVertices[Vertex],0)),1,1,"")</f>
        <v>20</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217</v>
      </c>
      <c r="C15" s="65"/>
      <c r="D15" s="65" t="s">
        <v>64</v>
      </c>
      <c r="E15" s="66">
        <v>219.14493636209954</v>
      </c>
      <c r="F15" s="68">
        <v>99.92539466336721</v>
      </c>
      <c r="G15" s="100" t="s">
        <v>855</v>
      </c>
      <c r="H15" s="65"/>
      <c r="I15" s="69" t="s">
        <v>217</v>
      </c>
      <c r="J15" s="70"/>
      <c r="K15" s="70"/>
      <c r="L15" s="69" t="s">
        <v>3052</v>
      </c>
      <c r="M15" s="73">
        <v>25.86347185515291</v>
      </c>
      <c r="N15" s="74">
        <v>6808.13232421875</v>
      </c>
      <c r="O15" s="74">
        <v>2842.64697265625</v>
      </c>
      <c r="P15" s="75"/>
      <c r="Q15" s="76"/>
      <c r="R15" s="76"/>
      <c r="S15" s="86"/>
      <c r="T15" s="48">
        <v>1</v>
      </c>
      <c r="U15" s="48">
        <v>3</v>
      </c>
      <c r="V15" s="49">
        <v>1522</v>
      </c>
      <c r="W15" s="49">
        <v>0.001433</v>
      </c>
      <c r="X15" s="49">
        <v>0.006607</v>
      </c>
      <c r="Y15" s="49">
        <v>1.682652</v>
      </c>
      <c r="Z15" s="49">
        <v>0</v>
      </c>
      <c r="AA15" s="49">
        <v>0</v>
      </c>
      <c r="AB15" s="71">
        <v>15</v>
      </c>
      <c r="AC15" s="71"/>
      <c r="AD15" s="72"/>
      <c r="AE15" s="78" t="s">
        <v>1609</v>
      </c>
      <c r="AF15" s="78">
        <v>663</v>
      </c>
      <c r="AG15" s="78">
        <v>33481</v>
      </c>
      <c r="AH15" s="78">
        <v>6387</v>
      </c>
      <c r="AI15" s="78">
        <v>1186</v>
      </c>
      <c r="AJ15" s="78"/>
      <c r="AK15" s="78" t="s">
        <v>1871</v>
      </c>
      <c r="AL15" s="78" t="s">
        <v>1569</v>
      </c>
      <c r="AM15" s="82" t="s">
        <v>2254</v>
      </c>
      <c r="AN15" s="78"/>
      <c r="AO15" s="80">
        <v>40884.44664351852</v>
      </c>
      <c r="AP15" s="82" t="s">
        <v>2433</v>
      </c>
      <c r="AQ15" s="78" t="b">
        <v>0</v>
      </c>
      <c r="AR15" s="78" t="b">
        <v>0</v>
      </c>
      <c r="AS15" s="78" t="b">
        <v>0</v>
      </c>
      <c r="AT15" s="78" t="s">
        <v>1517</v>
      </c>
      <c r="AU15" s="78">
        <v>566</v>
      </c>
      <c r="AV15" s="82" t="s">
        <v>2649</v>
      </c>
      <c r="AW15" s="78" t="b">
        <v>1</v>
      </c>
      <c r="AX15" s="78" t="s">
        <v>2766</v>
      </c>
      <c r="AY15" s="82" t="s">
        <v>2779</v>
      </c>
      <c r="AZ15" s="78" t="s">
        <v>66</v>
      </c>
      <c r="BA15" s="78" t="str">
        <f>REPLACE(INDEX(GroupVertices[Group],MATCH(Vertices[[#This Row],[Vertex]],GroupVertices[Vertex],0)),1,1,"")</f>
        <v>12</v>
      </c>
      <c r="BB15" s="48" t="s">
        <v>655</v>
      </c>
      <c r="BC15" s="48" t="s">
        <v>655</v>
      </c>
      <c r="BD15" s="48" t="s">
        <v>708</v>
      </c>
      <c r="BE15" s="48" t="s">
        <v>708</v>
      </c>
      <c r="BF15" s="48" t="s">
        <v>738</v>
      </c>
      <c r="BG15" s="48" t="s">
        <v>738</v>
      </c>
      <c r="BH15" s="121" t="s">
        <v>3597</v>
      </c>
      <c r="BI15" s="121" t="s">
        <v>3597</v>
      </c>
      <c r="BJ15" s="121" t="s">
        <v>3719</v>
      </c>
      <c r="BK15" s="121" t="s">
        <v>3719</v>
      </c>
      <c r="BL15" s="121">
        <v>1</v>
      </c>
      <c r="BM15" s="124">
        <v>2.857142857142857</v>
      </c>
      <c r="BN15" s="121">
        <v>2</v>
      </c>
      <c r="BO15" s="124">
        <v>5.714285714285714</v>
      </c>
      <c r="BP15" s="121">
        <v>0</v>
      </c>
      <c r="BQ15" s="124">
        <v>0</v>
      </c>
      <c r="BR15" s="121">
        <v>32</v>
      </c>
      <c r="BS15" s="124">
        <v>91.42857142857143</v>
      </c>
      <c r="BT15" s="121">
        <v>35</v>
      </c>
      <c r="BU15" s="2"/>
      <c r="BV15" s="3"/>
      <c r="BW15" s="3"/>
      <c r="BX15" s="3"/>
      <c r="BY15" s="3"/>
    </row>
    <row r="16" spans="1:77" ht="41.45" customHeight="1">
      <c r="A16" s="64" t="s">
        <v>419</v>
      </c>
      <c r="C16" s="65"/>
      <c r="D16" s="65" t="s">
        <v>64</v>
      </c>
      <c r="E16" s="66">
        <v>172.63157637464587</v>
      </c>
      <c r="F16" s="68">
        <v>99.98611998919131</v>
      </c>
      <c r="G16" s="100" t="s">
        <v>2673</v>
      </c>
      <c r="H16" s="65"/>
      <c r="I16" s="69" t="s">
        <v>419</v>
      </c>
      <c r="J16" s="70"/>
      <c r="K16" s="70"/>
      <c r="L16" s="69" t="s">
        <v>3053</v>
      </c>
      <c r="M16" s="73">
        <v>5.6257449355081235</v>
      </c>
      <c r="N16" s="74">
        <v>6825.1572265625</v>
      </c>
      <c r="O16" s="74">
        <v>3611.403564453125</v>
      </c>
      <c r="P16" s="75"/>
      <c r="Q16" s="76"/>
      <c r="R16" s="76"/>
      <c r="S16" s="86"/>
      <c r="T16" s="48">
        <v>1</v>
      </c>
      <c r="U16" s="48">
        <v>0</v>
      </c>
      <c r="V16" s="49">
        <v>0</v>
      </c>
      <c r="W16" s="49">
        <v>0.001124</v>
      </c>
      <c r="X16" s="49">
        <v>0.000835</v>
      </c>
      <c r="Y16" s="49">
        <v>0.507563</v>
      </c>
      <c r="Z16" s="49">
        <v>0</v>
      </c>
      <c r="AA16" s="49">
        <v>0</v>
      </c>
      <c r="AB16" s="71">
        <v>16</v>
      </c>
      <c r="AC16" s="71"/>
      <c r="AD16" s="72"/>
      <c r="AE16" s="78" t="s">
        <v>1610</v>
      </c>
      <c r="AF16" s="78">
        <v>371</v>
      </c>
      <c r="AG16" s="78">
        <v>6229</v>
      </c>
      <c r="AH16" s="78">
        <v>1987</v>
      </c>
      <c r="AI16" s="78">
        <v>2</v>
      </c>
      <c r="AJ16" s="78"/>
      <c r="AK16" s="78" t="s">
        <v>1872</v>
      </c>
      <c r="AL16" s="78" t="s">
        <v>2102</v>
      </c>
      <c r="AM16" s="82" t="s">
        <v>2255</v>
      </c>
      <c r="AN16" s="78"/>
      <c r="AO16" s="80">
        <v>39184.38439814815</v>
      </c>
      <c r="AP16" s="78"/>
      <c r="AQ16" s="78" t="b">
        <v>0</v>
      </c>
      <c r="AR16" s="78" t="b">
        <v>0</v>
      </c>
      <c r="AS16" s="78" t="b">
        <v>0</v>
      </c>
      <c r="AT16" s="78" t="s">
        <v>1517</v>
      </c>
      <c r="AU16" s="78">
        <v>351</v>
      </c>
      <c r="AV16" s="82" t="s">
        <v>2649</v>
      </c>
      <c r="AW16" s="78" t="b">
        <v>1</v>
      </c>
      <c r="AX16" s="78" t="s">
        <v>2766</v>
      </c>
      <c r="AY16" s="82" t="s">
        <v>2780</v>
      </c>
      <c r="AZ16" s="78" t="s">
        <v>65</v>
      </c>
      <c r="BA16" s="78" t="str">
        <f>REPLACE(INDEX(GroupVertices[Group],MATCH(Vertices[[#This Row],[Vertex]],GroupVertices[Vertex],0)),1,1,"")</f>
        <v>12</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420</v>
      </c>
      <c r="C17" s="65"/>
      <c r="D17" s="65" t="s">
        <v>64</v>
      </c>
      <c r="E17" s="66">
        <v>181.45737207753456</v>
      </c>
      <c r="F17" s="68">
        <v>99.97459750791154</v>
      </c>
      <c r="G17" s="100" t="s">
        <v>2674</v>
      </c>
      <c r="H17" s="65"/>
      <c r="I17" s="69" t="s">
        <v>420</v>
      </c>
      <c r="J17" s="70"/>
      <c r="K17" s="70"/>
      <c r="L17" s="69" t="s">
        <v>3054</v>
      </c>
      <c r="M17" s="73">
        <v>9.465803863347665</v>
      </c>
      <c r="N17" s="74">
        <v>6549.052734375</v>
      </c>
      <c r="O17" s="74">
        <v>2592.17236328125</v>
      </c>
      <c r="P17" s="75"/>
      <c r="Q17" s="76"/>
      <c r="R17" s="76"/>
      <c r="S17" s="86"/>
      <c r="T17" s="48">
        <v>1</v>
      </c>
      <c r="U17" s="48">
        <v>0</v>
      </c>
      <c r="V17" s="49">
        <v>0</v>
      </c>
      <c r="W17" s="49">
        <v>0.001124</v>
      </c>
      <c r="X17" s="49">
        <v>0.000835</v>
      </c>
      <c r="Y17" s="49">
        <v>0.507563</v>
      </c>
      <c r="Z17" s="49">
        <v>0</v>
      </c>
      <c r="AA17" s="49">
        <v>0</v>
      </c>
      <c r="AB17" s="71">
        <v>17</v>
      </c>
      <c r="AC17" s="71"/>
      <c r="AD17" s="72"/>
      <c r="AE17" s="78" t="s">
        <v>1611</v>
      </c>
      <c r="AF17" s="78">
        <v>138</v>
      </c>
      <c r="AG17" s="78">
        <v>11400</v>
      </c>
      <c r="AH17" s="78">
        <v>1835</v>
      </c>
      <c r="AI17" s="78">
        <v>411</v>
      </c>
      <c r="AJ17" s="78"/>
      <c r="AK17" s="78" t="s">
        <v>1873</v>
      </c>
      <c r="AL17" s="78"/>
      <c r="AM17" s="82" t="s">
        <v>2256</v>
      </c>
      <c r="AN17" s="78"/>
      <c r="AO17" s="80">
        <v>40971.69331018518</v>
      </c>
      <c r="AP17" s="82" t="s">
        <v>2434</v>
      </c>
      <c r="AQ17" s="78" t="b">
        <v>1</v>
      </c>
      <c r="AR17" s="78" t="b">
        <v>0</v>
      </c>
      <c r="AS17" s="78" t="b">
        <v>0</v>
      </c>
      <c r="AT17" s="78" t="s">
        <v>1518</v>
      </c>
      <c r="AU17" s="78">
        <v>181</v>
      </c>
      <c r="AV17" s="82" t="s">
        <v>2649</v>
      </c>
      <c r="AW17" s="78" t="b">
        <v>1</v>
      </c>
      <c r="AX17" s="78" t="s">
        <v>2766</v>
      </c>
      <c r="AY17" s="82" t="s">
        <v>2781</v>
      </c>
      <c r="AZ17" s="78" t="s">
        <v>65</v>
      </c>
      <c r="BA17" s="78" t="str">
        <f>REPLACE(INDEX(GroupVertices[Group],MATCH(Vertices[[#This Row],[Vertex]],GroupVertices[Vertex],0)),1,1,"")</f>
        <v>12</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218</v>
      </c>
      <c r="C18" s="65"/>
      <c r="D18" s="65" t="s">
        <v>64</v>
      </c>
      <c r="E18" s="66">
        <v>165.12171346752726</v>
      </c>
      <c r="F18" s="68">
        <v>99.99592445982195</v>
      </c>
      <c r="G18" s="100" t="s">
        <v>856</v>
      </c>
      <c r="H18" s="65"/>
      <c r="I18" s="69" t="s">
        <v>218</v>
      </c>
      <c r="J18" s="70"/>
      <c r="K18" s="70"/>
      <c r="L18" s="69" t="s">
        <v>3055</v>
      </c>
      <c r="M18" s="73">
        <v>2.358241690005516</v>
      </c>
      <c r="N18" s="74">
        <v>8636.09765625</v>
      </c>
      <c r="O18" s="74">
        <v>5258.7734375</v>
      </c>
      <c r="P18" s="75"/>
      <c r="Q18" s="76"/>
      <c r="R18" s="76"/>
      <c r="S18" s="86"/>
      <c r="T18" s="48">
        <v>1</v>
      </c>
      <c r="U18" s="48">
        <v>3</v>
      </c>
      <c r="V18" s="49">
        <v>1144</v>
      </c>
      <c r="W18" s="49">
        <v>0.001429</v>
      </c>
      <c r="X18" s="49">
        <v>0.006638</v>
      </c>
      <c r="Y18" s="49">
        <v>1.477474</v>
      </c>
      <c r="Z18" s="49">
        <v>0.08333333333333333</v>
      </c>
      <c r="AA18" s="49">
        <v>0</v>
      </c>
      <c r="AB18" s="71">
        <v>18</v>
      </c>
      <c r="AC18" s="71"/>
      <c r="AD18" s="72"/>
      <c r="AE18" s="78" t="s">
        <v>1612</v>
      </c>
      <c r="AF18" s="78">
        <v>255</v>
      </c>
      <c r="AG18" s="78">
        <v>1829</v>
      </c>
      <c r="AH18" s="78">
        <v>1590</v>
      </c>
      <c r="AI18" s="78">
        <v>1263</v>
      </c>
      <c r="AJ18" s="78"/>
      <c r="AK18" s="78" t="s">
        <v>1874</v>
      </c>
      <c r="AL18" s="78" t="s">
        <v>2103</v>
      </c>
      <c r="AM18" s="82" t="s">
        <v>2257</v>
      </c>
      <c r="AN18" s="78"/>
      <c r="AO18" s="80">
        <v>42894.71759259259</v>
      </c>
      <c r="AP18" s="82" t="s">
        <v>2435</v>
      </c>
      <c r="AQ18" s="78" t="b">
        <v>0</v>
      </c>
      <c r="AR18" s="78" t="b">
        <v>0</v>
      </c>
      <c r="AS18" s="78" t="b">
        <v>1</v>
      </c>
      <c r="AT18" s="78" t="s">
        <v>1518</v>
      </c>
      <c r="AU18" s="78">
        <v>25</v>
      </c>
      <c r="AV18" s="82" t="s">
        <v>2649</v>
      </c>
      <c r="AW18" s="78" t="b">
        <v>1</v>
      </c>
      <c r="AX18" s="78" t="s">
        <v>2766</v>
      </c>
      <c r="AY18" s="82" t="s">
        <v>2782</v>
      </c>
      <c r="AZ18" s="78" t="s">
        <v>66</v>
      </c>
      <c r="BA18" s="78" t="str">
        <f>REPLACE(INDEX(GroupVertices[Group],MATCH(Vertices[[#This Row],[Vertex]],GroupVertices[Vertex],0)),1,1,"")</f>
        <v>15</v>
      </c>
      <c r="BB18" s="48" t="s">
        <v>656</v>
      </c>
      <c r="BC18" s="48" t="s">
        <v>656</v>
      </c>
      <c r="BD18" s="48" t="s">
        <v>709</v>
      </c>
      <c r="BE18" s="48" t="s">
        <v>709</v>
      </c>
      <c r="BF18" s="48" t="s">
        <v>738</v>
      </c>
      <c r="BG18" s="48" t="s">
        <v>738</v>
      </c>
      <c r="BH18" s="121" t="s">
        <v>3600</v>
      </c>
      <c r="BI18" s="121" t="s">
        <v>3600</v>
      </c>
      <c r="BJ18" s="121" t="s">
        <v>3722</v>
      </c>
      <c r="BK18" s="121" t="s">
        <v>3722</v>
      </c>
      <c r="BL18" s="121">
        <v>0</v>
      </c>
      <c r="BM18" s="124">
        <v>0</v>
      </c>
      <c r="BN18" s="121">
        <v>0</v>
      </c>
      <c r="BO18" s="124">
        <v>0</v>
      </c>
      <c r="BP18" s="121">
        <v>0</v>
      </c>
      <c r="BQ18" s="124">
        <v>0</v>
      </c>
      <c r="BR18" s="121">
        <v>27</v>
      </c>
      <c r="BS18" s="124">
        <v>100</v>
      </c>
      <c r="BT18" s="121">
        <v>27</v>
      </c>
      <c r="BU18" s="2"/>
      <c r="BV18" s="3"/>
      <c r="BW18" s="3"/>
      <c r="BX18" s="3"/>
      <c r="BY18" s="3"/>
    </row>
    <row r="19" spans="1:77" ht="41.45" customHeight="1">
      <c r="A19" s="64" t="s">
        <v>421</v>
      </c>
      <c r="C19" s="65"/>
      <c r="D19" s="65" t="s">
        <v>64</v>
      </c>
      <c r="E19" s="66">
        <v>413.8927494139284</v>
      </c>
      <c r="F19" s="68">
        <v>99.67114245702707</v>
      </c>
      <c r="G19" s="100" t="s">
        <v>2675</v>
      </c>
      <c r="H19" s="65"/>
      <c r="I19" s="69" t="s">
        <v>421</v>
      </c>
      <c r="J19" s="70"/>
      <c r="K19" s="70"/>
      <c r="L19" s="69" t="s">
        <v>3056</v>
      </c>
      <c r="M19" s="73">
        <v>110.5972571547753</v>
      </c>
      <c r="N19" s="74">
        <v>8270.77734375</v>
      </c>
      <c r="O19" s="74">
        <v>5622.96728515625</v>
      </c>
      <c r="P19" s="75"/>
      <c r="Q19" s="76"/>
      <c r="R19" s="76"/>
      <c r="S19" s="86"/>
      <c r="T19" s="48">
        <v>1</v>
      </c>
      <c r="U19" s="48">
        <v>0</v>
      </c>
      <c r="V19" s="49">
        <v>0</v>
      </c>
      <c r="W19" s="49">
        <v>0.001121</v>
      </c>
      <c r="X19" s="49">
        <v>0.000839</v>
      </c>
      <c r="Y19" s="49">
        <v>0.463963</v>
      </c>
      <c r="Z19" s="49">
        <v>0</v>
      </c>
      <c r="AA19" s="49">
        <v>0</v>
      </c>
      <c r="AB19" s="71">
        <v>19</v>
      </c>
      <c r="AC19" s="71"/>
      <c r="AD19" s="72"/>
      <c r="AE19" s="78" t="s">
        <v>1613</v>
      </c>
      <c r="AF19" s="78">
        <v>3043</v>
      </c>
      <c r="AG19" s="78">
        <v>147583</v>
      </c>
      <c r="AH19" s="78">
        <v>26443</v>
      </c>
      <c r="AI19" s="78">
        <v>10315</v>
      </c>
      <c r="AJ19" s="78"/>
      <c r="AK19" s="78" t="s">
        <v>1875</v>
      </c>
      <c r="AL19" s="78" t="s">
        <v>2104</v>
      </c>
      <c r="AM19" s="82" t="s">
        <v>2258</v>
      </c>
      <c r="AN19" s="78"/>
      <c r="AO19" s="80">
        <v>39749.680243055554</v>
      </c>
      <c r="AP19" s="82" t="s">
        <v>2436</v>
      </c>
      <c r="AQ19" s="78" t="b">
        <v>0</v>
      </c>
      <c r="AR19" s="78" t="b">
        <v>0</v>
      </c>
      <c r="AS19" s="78" t="b">
        <v>1</v>
      </c>
      <c r="AT19" s="78" t="s">
        <v>1517</v>
      </c>
      <c r="AU19" s="78">
        <v>6024</v>
      </c>
      <c r="AV19" s="82" t="s">
        <v>2652</v>
      </c>
      <c r="AW19" s="78" t="b">
        <v>1</v>
      </c>
      <c r="AX19" s="78" t="s">
        <v>2766</v>
      </c>
      <c r="AY19" s="82" t="s">
        <v>2783</v>
      </c>
      <c r="AZ19" s="78" t="s">
        <v>65</v>
      </c>
      <c r="BA19" s="78" t="str">
        <f>REPLACE(INDEX(GroupVertices[Group],MATCH(Vertices[[#This Row],[Vertex]],GroupVertices[Vertex],0)),1,1,"")</f>
        <v>15</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219</v>
      </c>
      <c r="C20" s="65"/>
      <c r="D20" s="65" t="s">
        <v>64</v>
      </c>
      <c r="E20" s="66">
        <v>162.3259963216499</v>
      </c>
      <c r="F20" s="68">
        <v>99.99957439684307</v>
      </c>
      <c r="G20" s="100" t="s">
        <v>857</v>
      </c>
      <c r="H20" s="65"/>
      <c r="I20" s="69" t="s">
        <v>219</v>
      </c>
      <c r="J20" s="70"/>
      <c r="K20" s="70"/>
      <c r="L20" s="69" t="s">
        <v>3057</v>
      </c>
      <c r="M20" s="73">
        <v>1.1418393454297724</v>
      </c>
      <c r="N20" s="74">
        <v>1849.81298828125</v>
      </c>
      <c r="O20" s="74">
        <v>7966.28271484375</v>
      </c>
      <c r="P20" s="75"/>
      <c r="Q20" s="76"/>
      <c r="R20" s="76"/>
      <c r="S20" s="86"/>
      <c r="T20" s="48">
        <v>0</v>
      </c>
      <c r="U20" s="48">
        <v>1</v>
      </c>
      <c r="V20" s="49">
        <v>0</v>
      </c>
      <c r="W20" s="49">
        <v>0.001172</v>
      </c>
      <c r="X20" s="49">
        <v>0.006928</v>
      </c>
      <c r="Y20" s="49">
        <v>0.525373</v>
      </c>
      <c r="Z20" s="49">
        <v>0</v>
      </c>
      <c r="AA20" s="49">
        <v>0</v>
      </c>
      <c r="AB20" s="71">
        <v>20</v>
      </c>
      <c r="AC20" s="71"/>
      <c r="AD20" s="72"/>
      <c r="AE20" s="78" t="s">
        <v>1614</v>
      </c>
      <c r="AF20" s="78">
        <v>82</v>
      </c>
      <c r="AG20" s="78">
        <v>191</v>
      </c>
      <c r="AH20" s="78">
        <v>17376</v>
      </c>
      <c r="AI20" s="78">
        <v>9695</v>
      </c>
      <c r="AJ20" s="78"/>
      <c r="AK20" s="78" t="s">
        <v>1876</v>
      </c>
      <c r="AL20" s="78" t="s">
        <v>2105</v>
      </c>
      <c r="AM20" s="78"/>
      <c r="AN20" s="78"/>
      <c r="AO20" s="80">
        <v>41969.82148148148</v>
      </c>
      <c r="AP20" s="82" t="s">
        <v>2437</v>
      </c>
      <c r="AQ20" s="78" t="b">
        <v>1</v>
      </c>
      <c r="AR20" s="78" t="b">
        <v>0</v>
      </c>
      <c r="AS20" s="78" t="b">
        <v>1</v>
      </c>
      <c r="AT20" s="78" t="s">
        <v>2640</v>
      </c>
      <c r="AU20" s="78">
        <v>8</v>
      </c>
      <c r="AV20" s="82" t="s">
        <v>2649</v>
      </c>
      <c r="AW20" s="78" t="b">
        <v>0</v>
      </c>
      <c r="AX20" s="78" t="s">
        <v>2766</v>
      </c>
      <c r="AY20" s="82" t="s">
        <v>2784</v>
      </c>
      <c r="AZ20" s="78" t="s">
        <v>66</v>
      </c>
      <c r="BA20" s="78" t="str">
        <f>REPLACE(INDEX(GroupVertices[Group],MATCH(Vertices[[#This Row],[Vertex]],GroupVertices[Vertex],0)),1,1,"")</f>
        <v>1</v>
      </c>
      <c r="BB20" s="48"/>
      <c r="BC20" s="48"/>
      <c r="BD20" s="48"/>
      <c r="BE20" s="48"/>
      <c r="BF20" s="48" t="s">
        <v>741</v>
      </c>
      <c r="BG20" s="48" t="s">
        <v>741</v>
      </c>
      <c r="BH20" s="121" t="s">
        <v>3855</v>
      </c>
      <c r="BI20" s="121" t="s">
        <v>3855</v>
      </c>
      <c r="BJ20" s="121" t="s">
        <v>3990</v>
      </c>
      <c r="BK20" s="121" t="s">
        <v>3990</v>
      </c>
      <c r="BL20" s="121">
        <v>1</v>
      </c>
      <c r="BM20" s="124">
        <v>4.545454545454546</v>
      </c>
      <c r="BN20" s="121">
        <v>0</v>
      </c>
      <c r="BO20" s="124">
        <v>0</v>
      </c>
      <c r="BP20" s="121">
        <v>0</v>
      </c>
      <c r="BQ20" s="124">
        <v>0</v>
      </c>
      <c r="BR20" s="121">
        <v>21</v>
      </c>
      <c r="BS20" s="124">
        <v>95.45454545454545</v>
      </c>
      <c r="BT20" s="121">
        <v>22</v>
      </c>
      <c r="BU20" s="2"/>
      <c r="BV20" s="3"/>
      <c r="BW20" s="3"/>
      <c r="BX20" s="3"/>
      <c r="BY20" s="3"/>
    </row>
    <row r="21" spans="1:77" ht="41.45" customHeight="1">
      <c r="A21" s="64" t="s">
        <v>410</v>
      </c>
      <c r="C21" s="65"/>
      <c r="D21" s="65" t="s">
        <v>64</v>
      </c>
      <c r="E21" s="66">
        <v>581.2398035769205</v>
      </c>
      <c r="F21" s="68">
        <v>99.45266319875608</v>
      </c>
      <c r="G21" s="100" t="s">
        <v>1014</v>
      </c>
      <c r="H21" s="65"/>
      <c r="I21" s="69" t="s">
        <v>410</v>
      </c>
      <c r="J21" s="70"/>
      <c r="K21" s="70"/>
      <c r="L21" s="69" t="s">
        <v>3058</v>
      </c>
      <c r="M21" s="73">
        <v>183.40911129455705</v>
      </c>
      <c r="N21" s="74">
        <v>1703.41162109375</v>
      </c>
      <c r="O21" s="74">
        <v>7103.20654296875</v>
      </c>
      <c r="P21" s="75"/>
      <c r="Q21" s="76"/>
      <c r="R21" s="76"/>
      <c r="S21" s="86"/>
      <c r="T21" s="48">
        <v>52</v>
      </c>
      <c r="U21" s="48">
        <v>1</v>
      </c>
      <c r="V21" s="49">
        <v>16748</v>
      </c>
      <c r="W21" s="49">
        <v>0.001513</v>
      </c>
      <c r="X21" s="49">
        <v>0.054829</v>
      </c>
      <c r="Y21" s="49">
        <v>22.963986</v>
      </c>
      <c r="Z21" s="49">
        <v>0.000392156862745098</v>
      </c>
      <c r="AA21" s="49">
        <v>0</v>
      </c>
      <c r="AB21" s="71">
        <v>21</v>
      </c>
      <c r="AC21" s="71"/>
      <c r="AD21" s="72"/>
      <c r="AE21" s="78" t="s">
        <v>1615</v>
      </c>
      <c r="AF21" s="78">
        <v>926</v>
      </c>
      <c r="AG21" s="78">
        <v>245631</v>
      </c>
      <c r="AH21" s="78">
        <v>15946</v>
      </c>
      <c r="AI21" s="78">
        <v>6098</v>
      </c>
      <c r="AJ21" s="78"/>
      <c r="AK21" s="78" t="s">
        <v>1877</v>
      </c>
      <c r="AL21" s="78" t="s">
        <v>2106</v>
      </c>
      <c r="AM21" s="82" t="s">
        <v>2259</v>
      </c>
      <c r="AN21" s="78"/>
      <c r="AO21" s="80">
        <v>39980.17701388889</v>
      </c>
      <c r="AP21" s="82" t="s">
        <v>2438</v>
      </c>
      <c r="AQ21" s="78" t="b">
        <v>0</v>
      </c>
      <c r="AR21" s="78" t="b">
        <v>0</v>
      </c>
      <c r="AS21" s="78" t="b">
        <v>0</v>
      </c>
      <c r="AT21" s="78" t="s">
        <v>1517</v>
      </c>
      <c r="AU21" s="78">
        <v>5927</v>
      </c>
      <c r="AV21" s="82" t="s">
        <v>2649</v>
      </c>
      <c r="AW21" s="78" t="b">
        <v>1</v>
      </c>
      <c r="AX21" s="78" t="s">
        <v>2766</v>
      </c>
      <c r="AY21" s="82" t="s">
        <v>2785</v>
      </c>
      <c r="AZ21" s="78" t="s">
        <v>66</v>
      </c>
      <c r="BA21" s="78" t="str">
        <f>REPLACE(INDEX(GroupVertices[Group],MATCH(Vertices[[#This Row],[Vertex]],GroupVertices[Vertex],0)),1,1,"")</f>
        <v>1</v>
      </c>
      <c r="BB21" s="48"/>
      <c r="BC21" s="48"/>
      <c r="BD21" s="48"/>
      <c r="BE21" s="48"/>
      <c r="BF21" s="48" t="s">
        <v>3830</v>
      </c>
      <c r="BG21" s="48" t="s">
        <v>3842</v>
      </c>
      <c r="BH21" s="121" t="s">
        <v>3856</v>
      </c>
      <c r="BI21" s="121" t="s">
        <v>3968</v>
      </c>
      <c r="BJ21" s="121" t="s">
        <v>3991</v>
      </c>
      <c r="BK21" s="121" t="s">
        <v>4097</v>
      </c>
      <c r="BL21" s="121">
        <v>9</v>
      </c>
      <c r="BM21" s="124">
        <v>2.4725274725274726</v>
      </c>
      <c r="BN21" s="121">
        <v>1</v>
      </c>
      <c r="BO21" s="124">
        <v>0.27472527472527475</v>
      </c>
      <c r="BP21" s="121">
        <v>0</v>
      </c>
      <c r="BQ21" s="124">
        <v>0</v>
      </c>
      <c r="BR21" s="121">
        <v>354</v>
      </c>
      <c r="BS21" s="124">
        <v>97.25274725274726</v>
      </c>
      <c r="BT21" s="121">
        <v>364</v>
      </c>
      <c r="BU21" s="2"/>
      <c r="BV21" s="3"/>
      <c r="BW21" s="3"/>
      <c r="BX21" s="3"/>
      <c r="BY21" s="3"/>
    </row>
    <row r="22" spans="1:77" ht="41.45" customHeight="1">
      <c r="A22" s="64" t="s">
        <v>220</v>
      </c>
      <c r="C22" s="65"/>
      <c r="D22" s="65" t="s">
        <v>64</v>
      </c>
      <c r="E22" s="66">
        <v>162.19798729482403</v>
      </c>
      <c r="F22" s="68">
        <v>99.99974151850155</v>
      </c>
      <c r="G22" s="100" t="s">
        <v>2676</v>
      </c>
      <c r="H22" s="65"/>
      <c r="I22" s="69" t="s">
        <v>220</v>
      </c>
      <c r="J22" s="70"/>
      <c r="K22" s="70"/>
      <c r="L22" s="69" t="s">
        <v>3059</v>
      </c>
      <c r="M22" s="73">
        <v>1.0861432673814324</v>
      </c>
      <c r="N22" s="74">
        <v>4796.7705078125</v>
      </c>
      <c r="O22" s="74">
        <v>9379.578125</v>
      </c>
      <c r="P22" s="75"/>
      <c r="Q22" s="76"/>
      <c r="R22" s="76"/>
      <c r="S22" s="86"/>
      <c r="T22" s="48">
        <v>1</v>
      </c>
      <c r="U22" s="48">
        <v>1</v>
      </c>
      <c r="V22" s="49">
        <v>0</v>
      </c>
      <c r="W22" s="49">
        <v>0.001005</v>
      </c>
      <c r="X22" s="49">
        <v>0.00016</v>
      </c>
      <c r="Y22" s="49">
        <v>0.789684</v>
      </c>
      <c r="Z22" s="49">
        <v>0.5</v>
      </c>
      <c r="AA22" s="49">
        <v>0</v>
      </c>
      <c r="AB22" s="71">
        <v>22</v>
      </c>
      <c r="AC22" s="71"/>
      <c r="AD22" s="72"/>
      <c r="AE22" s="78" t="s">
        <v>1616</v>
      </c>
      <c r="AF22" s="78">
        <v>60</v>
      </c>
      <c r="AG22" s="78">
        <v>116</v>
      </c>
      <c r="AH22" s="78">
        <v>1130</v>
      </c>
      <c r="AI22" s="78">
        <v>74</v>
      </c>
      <c r="AJ22" s="78"/>
      <c r="AK22" s="78" t="s">
        <v>1878</v>
      </c>
      <c r="AL22" s="78" t="s">
        <v>1569</v>
      </c>
      <c r="AM22" s="82" t="s">
        <v>2260</v>
      </c>
      <c r="AN22" s="78"/>
      <c r="AO22" s="80">
        <v>40336.29520833334</v>
      </c>
      <c r="AP22" s="82" t="s">
        <v>2439</v>
      </c>
      <c r="AQ22" s="78" t="b">
        <v>0</v>
      </c>
      <c r="AR22" s="78" t="b">
        <v>0</v>
      </c>
      <c r="AS22" s="78" t="b">
        <v>0</v>
      </c>
      <c r="AT22" s="78" t="s">
        <v>1517</v>
      </c>
      <c r="AU22" s="78">
        <v>20</v>
      </c>
      <c r="AV22" s="82" t="s">
        <v>2653</v>
      </c>
      <c r="AW22" s="78" t="b">
        <v>0</v>
      </c>
      <c r="AX22" s="78" t="s">
        <v>2766</v>
      </c>
      <c r="AY22" s="82" t="s">
        <v>2786</v>
      </c>
      <c r="AZ22" s="78" t="s">
        <v>66</v>
      </c>
      <c r="BA22" s="78" t="str">
        <f>REPLACE(INDEX(GroupVertices[Group],MATCH(Vertices[[#This Row],[Vertex]],GroupVertices[Vertex],0)),1,1,"")</f>
        <v>3</v>
      </c>
      <c r="BB22" s="48"/>
      <c r="BC22" s="48"/>
      <c r="BD22" s="48"/>
      <c r="BE22" s="48"/>
      <c r="BF22" s="48" t="s">
        <v>738</v>
      </c>
      <c r="BG22" s="48" t="s">
        <v>738</v>
      </c>
      <c r="BH22" s="121" t="s">
        <v>3857</v>
      </c>
      <c r="BI22" s="121" t="s">
        <v>3857</v>
      </c>
      <c r="BJ22" s="121" t="s">
        <v>3992</v>
      </c>
      <c r="BK22" s="121" t="s">
        <v>3992</v>
      </c>
      <c r="BL22" s="121">
        <v>0</v>
      </c>
      <c r="BM22" s="124">
        <v>0</v>
      </c>
      <c r="BN22" s="121">
        <v>0</v>
      </c>
      <c r="BO22" s="124">
        <v>0</v>
      </c>
      <c r="BP22" s="121">
        <v>0</v>
      </c>
      <c r="BQ22" s="124">
        <v>0</v>
      </c>
      <c r="BR22" s="121">
        <v>6</v>
      </c>
      <c r="BS22" s="124">
        <v>100</v>
      </c>
      <c r="BT22" s="121">
        <v>6</v>
      </c>
      <c r="BU22" s="2"/>
      <c r="BV22" s="3"/>
      <c r="BW22" s="3"/>
      <c r="BX22" s="3"/>
      <c r="BY22" s="3"/>
    </row>
    <row r="23" spans="1:77" ht="41.45" customHeight="1">
      <c r="A23" s="64" t="s">
        <v>422</v>
      </c>
      <c r="C23" s="65"/>
      <c r="D23" s="65" t="s">
        <v>64</v>
      </c>
      <c r="E23" s="66">
        <v>658.0144975060134</v>
      </c>
      <c r="F23" s="68">
        <v>99.35243031286808</v>
      </c>
      <c r="G23" s="100" t="s">
        <v>2677</v>
      </c>
      <c r="H23" s="65"/>
      <c r="I23" s="69" t="s">
        <v>422</v>
      </c>
      <c r="J23" s="70"/>
      <c r="K23" s="70"/>
      <c r="L23" s="69" t="s">
        <v>3060</v>
      </c>
      <c r="M23" s="73">
        <v>216.81339106482937</v>
      </c>
      <c r="N23" s="74">
        <v>4505.609375</v>
      </c>
      <c r="O23" s="74">
        <v>8887.9609375</v>
      </c>
      <c r="P23" s="75"/>
      <c r="Q23" s="76"/>
      <c r="R23" s="76"/>
      <c r="S23" s="86"/>
      <c r="T23" s="48">
        <v>3</v>
      </c>
      <c r="U23" s="48">
        <v>0</v>
      </c>
      <c r="V23" s="49">
        <v>764</v>
      </c>
      <c r="W23" s="49">
        <v>0.001244</v>
      </c>
      <c r="X23" s="49">
        <v>0.001103</v>
      </c>
      <c r="Y23" s="49">
        <v>1.073184</v>
      </c>
      <c r="Z23" s="49">
        <v>0.16666666666666666</v>
      </c>
      <c r="AA23" s="49">
        <v>0</v>
      </c>
      <c r="AB23" s="71">
        <v>23</v>
      </c>
      <c r="AC23" s="71"/>
      <c r="AD23" s="72"/>
      <c r="AE23" s="78" t="s">
        <v>1617</v>
      </c>
      <c r="AF23" s="78">
        <v>173</v>
      </c>
      <c r="AG23" s="78">
        <v>290613</v>
      </c>
      <c r="AH23" s="78">
        <v>10414</v>
      </c>
      <c r="AI23" s="78">
        <v>1516</v>
      </c>
      <c r="AJ23" s="78"/>
      <c r="AK23" s="78" t="s">
        <v>1879</v>
      </c>
      <c r="AL23" s="78" t="s">
        <v>2107</v>
      </c>
      <c r="AM23" s="82" t="s">
        <v>2261</v>
      </c>
      <c r="AN23" s="78"/>
      <c r="AO23" s="80">
        <v>39072.633356481485</v>
      </c>
      <c r="AP23" s="82" t="s">
        <v>2440</v>
      </c>
      <c r="AQ23" s="78" t="b">
        <v>0</v>
      </c>
      <c r="AR23" s="78" t="b">
        <v>0</v>
      </c>
      <c r="AS23" s="78" t="b">
        <v>1</v>
      </c>
      <c r="AT23" s="78" t="s">
        <v>1517</v>
      </c>
      <c r="AU23" s="78">
        <v>4478</v>
      </c>
      <c r="AV23" s="82" t="s">
        <v>2649</v>
      </c>
      <c r="AW23" s="78" t="b">
        <v>1</v>
      </c>
      <c r="AX23" s="78" t="s">
        <v>2766</v>
      </c>
      <c r="AY23" s="82" t="s">
        <v>2787</v>
      </c>
      <c r="AZ23" s="78" t="s">
        <v>65</v>
      </c>
      <c r="BA23" s="78" t="str">
        <f>REPLACE(INDEX(GroupVertices[Group],MATCH(Vertices[[#This Row],[Vertex]],GroupVertices[Vertex],0)),1,1,"")</f>
        <v>3</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221</v>
      </c>
      <c r="C24" s="65"/>
      <c r="D24" s="65" t="s">
        <v>64</v>
      </c>
      <c r="E24" s="66">
        <v>162.06656469394946</v>
      </c>
      <c r="F24" s="68">
        <v>99.99991309673759</v>
      </c>
      <c r="G24" s="100" t="s">
        <v>2678</v>
      </c>
      <c r="H24" s="65"/>
      <c r="I24" s="69" t="s">
        <v>221</v>
      </c>
      <c r="J24" s="70"/>
      <c r="K24" s="70"/>
      <c r="L24" s="69" t="s">
        <v>3061</v>
      </c>
      <c r="M24" s="73">
        <v>1.0289619605851368</v>
      </c>
      <c r="N24" s="74">
        <v>4593.427734375</v>
      </c>
      <c r="O24" s="74">
        <v>9646.09375</v>
      </c>
      <c r="P24" s="75"/>
      <c r="Q24" s="76"/>
      <c r="R24" s="76"/>
      <c r="S24" s="86"/>
      <c r="T24" s="48">
        <v>0</v>
      </c>
      <c r="U24" s="48">
        <v>2</v>
      </c>
      <c r="V24" s="49">
        <v>0</v>
      </c>
      <c r="W24" s="49">
        <v>0.001005</v>
      </c>
      <c r="X24" s="49">
        <v>0.00016</v>
      </c>
      <c r="Y24" s="49">
        <v>0.789684</v>
      </c>
      <c r="Z24" s="49">
        <v>0.5</v>
      </c>
      <c r="AA24" s="49">
        <v>0</v>
      </c>
      <c r="AB24" s="71">
        <v>24</v>
      </c>
      <c r="AC24" s="71"/>
      <c r="AD24" s="72"/>
      <c r="AE24" s="78" t="s">
        <v>1618</v>
      </c>
      <c r="AF24" s="78">
        <v>21</v>
      </c>
      <c r="AG24" s="78">
        <v>39</v>
      </c>
      <c r="AH24" s="78">
        <v>334</v>
      </c>
      <c r="AI24" s="78">
        <v>19</v>
      </c>
      <c r="AJ24" s="78"/>
      <c r="AK24" s="78" t="s">
        <v>1880</v>
      </c>
      <c r="AL24" s="78" t="s">
        <v>2108</v>
      </c>
      <c r="AM24" s="82" t="s">
        <v>2262</v>
      </c>
      <c r="AN24" s="78"/>
      <c r="AO24" s="80">
        <v>40967.443402777775</v>
      </c>
      <c r="AP24" s="82" t="s">
        <v>2441</v>
      </c>
      <c r="AQ24" s="78" t="b">
        <v>0</v>
      </c>
      <c r="AR24" s="78" t="b">
        <v>0</v>
      </c>
      <c r="AS24" s="78" t="b">
        <v>0</v>
      </c>
      <c r="AT24" s="78" t="s">
        <v>1518</v>
      </c>
      <c r="AU24" s="78">
        <v>6</v>
      </c>
      <c r="AV24" s="82" t="s">
        <v>2649</v>
      </c>
      <c r="AW24" s="78" t="b">
        <v>0</v>
      </c>
      <c r="AX24" s="78" t="s">
        <v>2766</v>
      </c>
      <c r="AY24" s="82" t="s">
        <v>2788</v>
      </c>
      <c r="AZ24" s="78" t="s">
        <v>66</v>
      </c>
      <c r="BA24" s="78" t="str">
        <f>REPLACE(INDEX(GroupVertices[Group],MATCH(Vertices[[#This Row],[Vertex]],GroupVertices[Vertex],0)),1,1,"")</f>
        <v>3</v>
      </c>
      <c r="BB24" s="48"/>
      <c r="BC24" s="48"/>
      <c r="BD24" s="48"/>
      <c r="BE24" s="48"/>
      <c r="BF24" s="48" t="s">
        <v>738</v>
      </c>
      <c r="BG24" s="48" t="s">
        <v>738</v>
      </c>
      <c r="BH24" s="121" t="s">
        <v>3858</v>
      </c>
      <c r="BI24" s="121" t="s">
        <v>3858</v>
      </c>
      <c r="BJ24" s="121" t="s">
        <v>3993</v>
      </c>
      <c r="BK24" s="121" t="s">
        <v>3993</v>
      </c>
      <c r="BL24" s="121">
        <v>0</v>
      </c>
      <c r="BM24" s="124">
        <v>0</v>
      </c>
      <c r="BN24" s="121">
        <v>0</v>
      </c>
      <c r="BO24" s="124">
        <v>0</v>
      </c>
      <c r="BP24" s="121">
        <v>0</v>
      </c>
      <c r="BQ24" s="124">
        <v>0</v>
      </c>
      <c r="BR24" s="121">
        <v>8</v>
      </c>
      <c r="BS24" s="124">
        <v>100</v>
      </c>
      <c r="BT24" s="121">
        <v>8</v>
      </c>
      <c r="BU24" s="2"/>
      <c r="BV24" s="3"/>
      <c r="BW24" s="3"/>
      <c r="BX24" s="3"/>
      <c r="BY24" s="3"/>
    </row>
    <row r="25" spans="1:77" ht="41.45" customHeight="1">
      <c r="A25" s="64" t="s">
        <v>222</v>
      </c>
      <c r="C25" s="65"/>
      <c r="D25" s="65" t="s">
        <v>64</v>
      </c>
      <c r="E25" s="66">
        <v>166.45130055949213</v>
      </c>
      <c r="F25" s="68">
        <v>99.99418862286257</v>
      </c>
      <c r="G25" s="100" t="s">
        <v>858</v>
      </c>
      <c r="H25" s="65"/>
      <c r="I25" s="69" t="s">
        <v>222</v>
      </c>
      <c r="J25" s="70"/>
      <c r="K25" s="70"/>
      <c r="L25" s="69" t="s">
        <v>3062</v>
      </c>
      <c r="M25" s="73">
        <v>2.936738287334273</v>
      </c>
      <c r="N25" s="74">
        <v>6716.35205078125</v>
      </c>
      <c r="O25" s="74">
        <v>667.580322265625</v>
      </c>
      <c r="P25" s="75"/>
      <c r="Q25" s="76"/>
      <c r="R25" s="76"/>
      <c r="S25" s="86"/>
      <c r="T25" s="48">
        <v>0</v>
      </c>
      <c r="U25" s="48">
        <v>1</v>
      </c>
      <c r="V25" s="49">
        <v>0</v>
      </c>
      <c r="W25" s="49">
        <v>0.2</v>
      </c>
      <c r="X25" s="49">
        <v>0</v>
      </c>
      <c r="Y25" s="49">
        <v>0.610686</v>
      </c>
      <c r="Z25" s="49">
        <v>0</v>
      </c>
      <c r="AA25" s="49">
        <v>0</v>
      </c>
      <c r="AB25" s="71">
        <v>25</v>
      </c>
      <c r="AC25" s="71"/>
      <c r="AD25" s="72"/>
      <c r="AE25" s="78" t="s">
        <v>1619</v>
      </c>
      <c r="AF25" s="78">
        <v>1443</v>
      </c>
      <c r="AG25" s="78">
        <v>2608</v>
      </c>
      <c r="AH25" s="78">
        <v>4585</v>
      </c>
      <c r="AI25" s="78">
        <v>5185</v>
      </c>
      <c r="AJ25" s="78"/>
      <c r="AK25" s="78" t="s">
        <v>1881</v>
      </c>
      <c r="AL25" s="78" t="s">
        <v>2109</v>
      </c>
      <c r="AM25" s="82" t="s">
        <v>2263</v>
      </c>
      <c r="AN25" s="78"/>
      <c r="AO25" s="80">
        <v>40914.15861111111</v>
      </c>
      <c r="AP25" s="82" t="s">
        <v>2442</v>
      </c>
      <c r="AQ25" s="78" t="b">
        <v>1</v>
      </c>
      <c r="AR25" s="78" t="b">
        <v>0</v>
      </c>
      <c r="AS25" s="78" t="b">
        <v>1</v>
      </c>
      <c r="AT25" s="78" t="s">
        <v>1518</v>
      </c>
      <c r="AU25" s="78">
        <v>56</v>
      </c>
      <c r="AV25" s="82" t="s">
        <v>2649</v>
      </c>
      <c r="AW25" s="78" t="b">
        <v>0</v>
      </c>
      <c r="AX25" s="78" t="s">
        <v>2766</v>
      </c>
      <c r="AY25" s="82" t="s">
        <v>2789</v>
      </c>
      <c r="AZ25" s="78" t="s">
        <v>66</v>
      </c>
      <c r="BA25" s="78" t="str">
        <f>REPLACE(INDEX(GroupVertices[Group],MATCH(Vertices[[#This Row],[Vertex]],GroupVertices[Vertex],0)),1,1,"")</f>
        <v>17</v>
      </c>
      <c r="BB25" s="48"/>
      <c r="BC25" s="48"/>
      <c r="BD25" s="48"/>
      <c r="BE25" s="48"/>
      <c r="BF25" s="48" t="s">
        <v>742</v>
      </c>
      <c r="BG25" s="48" t="s">
        <v>742</v>
      </c>
      <c r="BH25" s="121" t="s">
        <v>3859</v>
      </c>
      <c r="BI25" s="121" t="s">
        <v>3859</v>
      </c>
      <c r="BJ25" s="121" t="s">
        <v>3994</v>
      </c>
      <c r="BK25" s="121" t="s">
        <v>3994</v>
      </c>
      <c r="BL25" s="121">
        <v>1</v>
      </c>
      <c r="BM25" s="124">
        <v>4.545454545454546</v>
      </c>
      <c r="BN25" s="121">
        <v>0</v>
      </c>
      <c r="BO25" s="124">
        <v>0</v>
      </c>
      <c r="BP25" s="121">
        <v>0</v>
      </c>
      <c r="BQ25" s="124">
        <v>0</v>
      </c>
      <c r="BR25" s="121">
        <v>21</v>
      </c>
      <c r="BS25" s="124">
        <v>95.45454545454545</v>
      </c>
      <c r="BT25" s="121">
        <v>22</v>
      </c>
      <c r="BU25" s="2"/>
      <c r="BV25" s="3"/>
      <c r="BW25" s="3"/>
      <c r="BX25" s="3"/>
      <c r="BY25" s="3"/>
    </row>
    <row r="26" spans="1:77" ht="41.45" customHeight="1">
      <c r="A26" s="64" t="s">
        <v>289</v>
      </c>
      <c r="C26" s="65"/>
      <c r="D26" s="65" t="s">
        <v>64</v>
      </c>
      <c r="E26" s="66">
        <v>162.69807589295715</v>
      </c>
      <c r="F26" s="68">
        <v>99.9990886298891</v>
      </c>
      <c r="G26" s="100" t="s">
        <v>2679</v>
      </c>
      <c r="H26" s="65"/>
      <c r="I26" s="69" t="s">
        <v>289</v>
      </c>
      <c r="J26" s="70"/>
      <c r="K26" s="70"/>
      <c r="L26" s="69" t="s">
        <v>3063</v>
      </c>
      <c r="M26" s="73">
        <v>1.303729278956947</v>
      </c>
      <c r="N26" s="74">
        <v>7050.9521484375</v>
      </c>
      <c r="O26" s="74">
        <v>1296.9290771484375</v>
      </c>
      <c r="P26" s="75"/>
      <c r="Q26" s="76"/>
      <c r="R26" s="76"/>
      <c r="S26" s="86"/>
      <c r="T26" s="48">
        <v>4</v>
      </c>
      <c r="U26" s="48">
        <v>1</v>
      </c>
      <c r="V26" s="49">
        <v>6</v>
      </c>
      <c r="W26" s="49">
        <v>0.333333</v>
      </c>
      <c r="X26" s="49">
        <v>0</v>
      </c>
      <c r="Y26" s="49">
        <v>2.167935</v>
      </c>
      <c r="Z26" s="49">
        <v>0</v>
      </c>
      <c r="AA26" s="49">
        <v>0</v>
      </c>
      <c r="AB26" s="71">
        <v>26</v>
      </c>
      <c r="AC26" s="71"/>
      <c r="AD26" s="72"/>
      <c r="AE26" s="78" t="s">
        <v>1620</v>
      </c>
      <c r="AF26" s="78">
        <v>206</v>
      </c>
      <c r="AG26" s="78">
        <v>409</v>
      </c>
      <c r="AH26" s="78">
        <v>187</v>
      </c>
      <c r="AI26" s="78">
        <v>254</v>
      </c>
      <c r="AJ26" s="78"/>
      <c r="AK26" s="78" t="s">
        <v>1882</v>
      </c>
      <c r="AL26" s="78" t="s">
        <v>2110</v>
      </c>
      <c r="AM26" s="82" t="s">
        <v>2264</v>
      </c>
      <c r="AN26" s="78"/>
      <c r="AO26" s="80">
        <v>42871.467685185184</v>
      </c>
      <c r="AP26" s="82" t="s">
        <v>2443</v>
      </c>
      <c r="AQ26" s="78" t="b">
        <v>1</v>
      </c>
      <c r="AR26" s="78" t="b">
        <v>0</v>
      </c>
      <c r="AS26" s="78" t="b">
        <v>0</v>
      </c>
      <c r="AT26" s="78" t="s">
        <v>1518</v>
      </c>
      <c r="AU26" s="78">
        <v>7</v>
      </c>
      <c r="AV26" s="78"/>
      <c r="AW26" s="78" t="b">
        <v>0</v>
      </c>
      <c r="AX26" s="78" t="s">
        <v>2766</v>
      </c>
      <c r="AY26" s="82" t="s">
        <v>2790</v>
      </c>
      <c r="AZ26" s="78" t="s">
        <v>66</v>
      </c>
      <c r="BA26" s="78" t="str">
        <f>REPLACE(INDEX(GroupVertices[Group],MATCH(Vertices[[#This Row],[Vertex]],GroupVertices[Vertex],0)),1,1,"")</f>
        <v>17</v>
      </c>
      <c r="BB26" s="48"/>
      <c r="BC26" s="48"/>
      <c r="BD26" s="48"/>
      <c r="BE26" s="48"/>
      <c r="BF26" s="48" t="s">
        <v>742</v>
      </c>
      <c r="BG26" s="48" t="s">
        <v>742</v>
      </c>
      <c r="BH26" s="121" t="s">
        <v>3860</v>
      </c>
      <c r="BI26" s="121" t="s">
        <v>3860</v>
      </c>
      <c r="BJ26" s="121" t="s">
        <v>3995</v>
      </c>
      <c r="BK26" s="121" t="s">
        <v>3995</v>
      </c>
      <c r="BL26" s="121">
        <v>2</v>
      </c>
      <c r="BM26" s="124">
        <v>6.666666666666667</v>
      </c>
      <c r="BN26" s="121">
        <v>0</v>
      </c>
      <c r="BO26" s="124">
        <v>0</v>
      </c>
      <c r="BP26" s="121">
        <v>0</v>
      </c>
      <c r="BQ26" s="124">
        <v>0</v>
      </c>
      <c r="BR26" s="121">
        <v>28</v>
      </c>
      <c r="BS26" s="124">
        <v>93.33333333333333</v>
      </c>
      <c r="BT26" s="121">
        <v>30</v>
      </c>
      <c r="BU26" s="2"/>
      <c r="BV26" s="3"/>
      <c r="BW26" s="3"/>
      <c r="BX26" s="3"/>
      <c r="BY26" s="3"/>
    </row>
    <row r="27" spans="1:77" ht="41.45" customHeight="1">
      <c r="A27" s="64" t="s">
        <v>223</v>
      </c>
      <c r="C27" s="65"/>
      <c r="D27" s="65" t="s">
        <v>64</v>
      </c>
      <c r="E27" s="66">
        <v>163.00871113138797</v>
      </c>
      <c r="F27" s="68">
        <v>99.99868308133121</v>
      </c>
      <c r="G27" s="100" t="s">
        <v>859</v>
      </c>
      <c r="H27" s="65"/>
      <c r="I27" s="69" t="s">
        <v>223</v>
      </c>
      <c r="J27" s="70"/>
      <c r="K27" s="70"/>
      <c r="L27" s="69" t="s">
        <v>3064</v>
      </c>
      <c r="M27" s="73">
        <v>1.4388850950209184</v>
      </c>
      <c r="N27" s="74">
        <v>4017.001708984375</v>
      </c>
      <c r="O27" s="74">
        <v>1312.883544921875</v>
      </c>
      <c r="P27" s="75"/>
      <c r="Q27" s="76"/>
      <c r="R27" s="76"/>
      <c r="S27" s="86"/>
      <c r="T27" s="48">
        <v>0</v>
      </c>
      <c r="U27" s="48">
        <v>1</v>
      </c>
      <c r="V27" s="49">
        <v>0</v>
      </c>
      <c r="W27" s="49">
        <v>0.001233</v>
      </c>
      <c r="X27" s="49">
        <v>0.002294</v>
      </c>
      <c r="Y27" s="49">
        <v>0.424314</v>
      </c>
      <c r="Z27" s="49">
        <v>0</v>
      </c>
      <c r="AA27" s="49">
        <v>0</v>
      </c>
      <c r="AB27" s="71">
        <v>27</v>
      </c>
      <c r="AC27" s="71"/>
      <c r="AD27" s="72"/>
      <c r="AE27" s="78" t="s">
        <v>1621</v>
      </c>
      <c r="AF27" s="78">
        <v>2167</v>
      </c>
      <c r="AG27" s="78">
        <v>591</v>
      </c>
      <c r="AH27" s="78">
        <v>293</v>
      </c>
      <c r="AI27" s="78">
        <v>11180</v>
      </c>
      <c r="AJ27" s="78"/>
      <c r="AK27" s="78" t="s">
        <v>1883</v>
      </c>
      <c r="AL27" s="78" t="s">
        <v>2111</v>
      </c>
      <c r="AM27" s="82" t="s">
        <v>2265</v>
      </c>
      <c r="AN27" s="78"/>
      <c r="AO27" s="80">
        <v>39924.690254629626</v>
      </c>
      <c r="AP27" s="82" t="s">
        <v>2444</v>
      </c>
      <c r="AQ27" s="78" t="b">
        <v>0</v>
      </c>
      <c r="AR27" s="78" t="b">
        <v>0</v>
      </c>
      <c r="AS27" s="78" t="b">
        <v>1</v>
      </c>
      <c r="AT27" s="78" t="s">
        <v>1517</v>
      </c>
      <c r="AU27" s="78">
        <v>39</v>
      </c>
      <c r="AV27" s="82" t="s">
        <v>2654</v>
      </c>
      <c r="AW27" s="78" t="b">
        <v>0</v>
      </c>
      <c r="AX27" s="78" t="s">
        <v>2766</v>
      </c>
      <c r="AY27" s="82" t="s">
        <v>2791</v>
      </c>
      <c r="AZ27" s="78" t="s">
        <v>66</v>
      </c>
      <c r="BA27" s="78" t="str">
        <f>REPLACE(INDEX(GroupVertices[Group],MATCH(Vertices[[#This Row],[Vertex]],GroupVertices[Vertex],0)),1,1,"")</f>
        <v>4</v>
      </c>
      <c r="BB27" s="48"/>
      <c r="BC27" s="48"/>
      <c r="BD27" s="48"/>
      <c r="BE27" s="48"/>
      <c r="BF27" s="48" t="s">
        <v>738</v>
      </c>
      <c r="BG27" s="48" t="s">
        <v>738</v>
      </c>
      <c r="BH27" s="121" t="s">
        <v>3861</v>
      </c>
      <c r="BI27" s="121" t="s">
        <v>3861</v>
      </c>
      <c r="BJ27" s="121" t="s">
        <v>3996</v>
      </c>
      <c r="BK27" s="121" t="s">
        <v>3996</v>
      </c>
      <c r="BL27" s="121">
        <v>0</v>
      </c>
      <c r="BM27" s="124">
        <v>0</v>
      </c>
      <c r="BN27" s="121">
        <v>0</v>
      </c>
      <c r="BO27" s="124">
        <v>0</v>
      </c>
      <c r="BP27" s="121">
        <v>0</v>
      </c>
      <c r="BQ27" s="124">
        <v>0</v>
      </c>
      <c r="BR27" s="121">
        <v>19</v>
      </c>
      <c r="BS27" s="124">
        <v>100</v>
      </c>
      <c r="BT27" s="121">
        <v>19</v>
      </c>
      <c r="BU27" s="2"/>
      <c r="BV27" s="3"/>
      <c r="BW27" s="3"/>
      <c r="BX27" s="3"/>
      <c r="BY27" s="3"/>
    </row>
    <row r="28" spans="1:77" ht="41.45" customHeight="1">
      <c r="A28" s="64" t="s">
        <v>398</v>
      </c>
      <c r="C28" s="65"/>
      <c r="D28" s="65" t="s">
        <v>64</v>
      </c>
      <c r="E28" s="66">
        <v>344.4879618559578</v>
      </c>
      <c r="F28" s="68">
        <v>99.76175359196438</v>
      </c>
      <c r="G28" s="100" t="s">
        <v>2680</v>
      </c>
      <c r="H28" s="65"/>
      <c r="I28" s="69" t="s">
        <v>398</v>
      </c>
      <c r="J28" s="70"/>
      <c r="K28" s="70"/>
      <c r="L28" s="69" t="s">
        <v>3065</v>
      </c>
      <c r="M28" s="73">
        <v>80.39958625133939</v>
      </c>
      <c r="N28" s="74">
        <v>4269.50830078125</v>
      </c>
      <c r="O28" s="74">
        <v>1900.0274658203125</v>
      </c>
      <c r="P28" s="75"/>
      <c r="Q28" s="76"/>
      <c r="R28" s="76"/>
      <c r="S28" s="86"/>
      <c r="T28" s="48">
        <v>14</v>
      </c>
      <c r="U28" s="48">
        <v>1</v>
      </c>
      <c r="V28" s="49">
        <v>4155.333333</v>
      </c>
      <c r="W28" s="49">
        <v>0.001616</v>
      </c>
      <c r="X28" s="49">
        <v>0.018154</v>
      </c>
      <c r="Y28" s="49">
        <v>4.518114</v>
      </c>
      <c r="Z28" s="49">
        <v>0.038461538461538464</v>
      </c>
      <c r="AA28" s="49">
        <v>0</v>
      </c>
      <c r="AB28" s="71">
        <v>28</v>
      </c>
      <c r="AC28" s="71"/>
      <c r="AD28" s="72"/>
      <c r="AE28" s="78" t="s">
        <v>1622</v>
      </c>
      <c r="AF28" s="78">
        <v>2549</v>
      </c>
      <c r="AG28" s="78">
        <v>106919</v>
      </c>
      <c r="AH28" s="78">
        <v>14332</v>
      </c>
      <c r="AI28" s="78">
        <v>10388</v>
      </c>
      <c r="AJ28" s="78"/>
      <c r="AK28" s="78" t="s">
        <v>1884</v>
      </c>
      <c r="AL28" s="78" t="s">
        <v>2112</v>
      </c>
      <c r="AM28" s="82" t="s">
        <v>2266</v>
      </c>
      <c r="AN28" s="78"/>
      <c r="AO28" s="80">
        <v>39361.08907407407</v>
      </c>
      <c r="AP28" s="82" t="s">
        <v>2445</v>
      </c>
      <c r="AQ28" s="78" t="b">
        <v>0</v>
      </c>
      <c r="AR28" s="78" t="b">
        <v>0</v>
      </c>
      <c r="AS28" s="78" t="b">
        <v>1</v>
      </c>
      <c r="AT28" s="78" t="s">
        <v>1517</v>
      </c>
      <c r="AU28" s="78">
        <v>2311</v>
      </c>
      <c r="AV28" s="82" t="s">
        <v>2655</v>
      </c>
      <c r="AW28" s="78" t="b">
        <v>1</v>
      </c>
      <c r="AX28" s="78" t="s">
        <v>2766</v>
      </c>
      <c r="AY28" s="82" t="s">
        <v>2792</v>
      </c>
      <c r="AZ28" s="78" t="s">
        <v>66</v>
      </c>
      <c r="BA28" s="78" t="str">
        <f>REPLACE(INDEX(GroupVertices[Group],MATCH(Vertices[[#This Row],[Vertex]],GroupVertices[Vertex],0)),1,1,"")</f>
        <v>4</v>
      </c>
      <c r="BB28" s="48" t="s">
        <v>701</v>
      </c>
      <c r="BC28" s="48" t="s">
        <v>701</v>
      </c>
      <c r="BD28" s="48" t="s">
        <v>708</v>
      </c>
      <c r="BE28" s="48" t="s">
        <v>708</v>
      </c>
      <c r="BF28" s="48" t="s">
        <v>738</v>
      </c>
      <c r="BG28" s="48" t="s">
        <v>738</v>
      </c>
      <c r="BH28" s="121" t="s">
        <v>3862</v>
      </c>
      <c r="BI28" s="121" t="s">
        <v>3862</v>
      </c>
      <c r="BJ28" s="121" t="s">
        <v>3997</v>
      </c>
      <c r="BK28" s="121" t="s">
        <v>3997</v>
      </c>
      <c r="BL28" s="121">
        <v>0</v>
      </c>
      <c r="BM28" s="124">
        <v>0</v>
      </c>
      <c r="BN28" s="121">
        <v>1</v>
      </c>
      <c r="BO28" s="124">
        <v>2.7777777777777777</v>
      </c>
      <c r="BP28" s="121">
        <v>0</v>
      </c>
      <c r="BQ28" s="124">
        <v>0</v>
      </c>
      <c r="BR28" s="121">
        <v>35</v>
      </c>
      <c r="BS28" s="124">
        <v>97.22222222222223</v>
      </c>
      <c r="BT28" s="121">
        <v>36</v>
      </c>
      <c r="BU28" s="2"/>
      <c r="BV28" s="3"/>
      <c r="BW28" s="3"/>
      <c r="BX28" s="3"/>
      <c r="BY28" s="3"/>
    </row>
    <row r="29" spans="1:77" ht="41.45" customHeight="1">
      <c r="A29" s="64" t="s">
        <v>224</v>
      </c>
      <c r="C29" s="65"/>
      <c r="D29" s="65" t="s">
        <v>64</v>
      </c>
      <c r="E29" s="66">
        <v>162.5035021721818</v>
      </c>
      <c r="F29" s="68">
        <v>99.99934265481</v>
      </c>
      <c r="G29" s="100" t="s">
        <v>860</v>
      </c>
      <c r="H29" s="65"/>
      <c r="I29" s="69" t="s">
        <v>224</v>
      </c>
      <c r="J29" s="70"/>
      <c r="K29" s="70"/>
      <c r="L29" s="69" t="s">
        <v>3066</v>
      </c>
      <c r="M29" s="73">
        <v>1.2190712403234703</v>
      </c>
      <c r="N29" s="74">
        <v>1125.5364990234375</v>
      </c>
      <c r="O29" s="74">
        <v>7072.02001953125</v>
      </c>
      <c r="P29" s="75"/>
      <c r="Q29" s="76"/>
      <c r="R29" s="76"/>
      <c r="S29" s="86"/>
      <c r="T29" s="48">
        <v>0</v>
      </c>
      <c r="U29" s="48">
        <v>1</v>
      </c>
      <c r="V29" s="49">
        <v>0</v>
      </c>
      <c r="W29" s="49">
        <v>0.001172</v>
      </c>
      <c r="X29" s="49">
        <v>0.006928</v>
      </c>
      <c r="Y29" s="49">
        <v>0.525373</v>
      </c>
      <c r="Z29" s="49">
        <v>0</v>
      </c>
      <c r="AA29" s="49">
        <v>0</v>
      </c>
      <c r="AB29" s="71">
        <v>29</v>
      </c>
      <c r="AC29" s="71"/>
      <c r="AD29" s="72"/>
      <c r="AE29" s="78" t="s">
        <v>1623</v>
      </c>
      <c r="AF29" s="78">
        <v>1207</v>
      </c>
      <c r="AG29" s="78">
        <v>295</v>
      </c>
      <c r="AH29" s="78">
        <v>2062</v>
      </c>
      <c r="AI29" s="78">
        <v>5870</v>
      </c>
      <c r="AJ29" s="78"/>
      <c r="AK29" s="78" t="s">
        <v>1885</v>
      </c>
      <c r="AL29" s="78" t="s">
        <v>2113</v>
      </c>
      <c r="AM29" s="82" t="s">
        <v>2267</v>
      </c>
      <c r="AN29" s="78"/>
      <c r="AO29" s="80">
        <v>40219.93775462963</v>
      </c>
      <c r="AP29" s="82" t="s">
        <v>2446</v>
      </c>
      <c r="AQ29" s="78" t="b">
        <v>0</v>
      </c>
      <c r="AR29" s="78" t="b">
        <v>0</v>
      </c>
      <c r="AS29" s="78" t="b">
        <v>1</v>
      </c>
      <c r="AT29" s="78" t="s">
        <v>1517</v>
      </c>
      <c r="AU29" s="78">
        <v>19</v>
      </c>
      <c r="AV29" s="82" t="s">
        <v>2655</v>
      </c>
      <c r="AW29" s="78" t="b">
        <v>0</v>
      </c>
      <c r="AX29" s="78" t="s">
        <v>2766</v>
      </c>
      <c r="AY29" s="82" t="s">
        <v>2793</v>
      </c>
      <c r="AZ29" s="78" t="s">
        <v>66</v>
      </c>
      <c r="BA29" s="78" t="str">
        <f>REPLACE(INDEX(GroupVertices[Group],MATCH(Vertices[[#This Row],[Vertex]],GroupVertices[Vertex],0)),1,1,"")</f>
        <v>1</v>
      </c>
      <c r="BB29" s="48"/>
      <c r="BC29" s="48"/>
      <c r="BD29" s="48"/>
      <c r="BE29" s="48"/>
      <c r="BF29" s="48"/>
      <c r="BG29" s="48"/>
      <c r="BH29" s="121" t="s">
        <v>3863</v>
      </c>
      <c r="BI29" s="121" t="s">
        <v>3863</v>
      </c>
      <c r="BJ29" s="121" t="s">
        <v>3998</v>
      </c>
      <c r="BK29" s="121" t="s">
        <v>3998</v>
      </c>
      <c r="BL29" s="121">
        <v>0</v>
      </c>
      <c r="BM29" s="124">
        <v>0</v>
      </c>
      <c r="BN29" s="121">
        <v>0</v>
      </c>
      <c r="BO29" s="124">
        <v>0</v>
      </c>
      <c r="BP29" s="121">
        <v>0</v>
      </c>
      <c r="BQ29" s="124">
        <v>0</v>
      </c>
      <c r="BR29" s="121">
        <v>23</v>
      </c>
      <c r="BS29" s="124">
        <v>100</v>
      </c>
      <c r="BT29" s="121">
        <v>23</v>
      </c>
      <c r="BU29" s="2"/>
      <c r="BV29" s="3"/>
      <c r="BW29" s="3"/>
      <c r="BX29" s="3"/>
      <c r="BY29" s="3"/>
    </row>
    <row r="30" spans="1:77" ht="41.45" customHeight="1">
      <c r="A30" s="64" t="s">
        <v>225</v>
      </c>
      <c r="C30" s="65"/>
      <c r="D30" s="65" t="s">
        <v>64</v>
      </c>
      <c r="E30" s="66">
        <v>162.00512036107304</v>
      </c>
      <c r="F30" s="68">
        <v>99.99999331513366</v>
      </c>
      <c r="G30" s="100" t="s">
        <v>861</v>
      </c>
      <c r="H30" s="65"/>
      <c r="I30" s="69" t="s">
        <v>225</v>
      </c>
      <c r="J30" s="70"/>
      <c r="K30" s="70"/>
      <c r="L30" s="69" t="s">
        <v>3067</v>
      </c>
      <c r="M30" s="73">
        <v>1.0022278431219336</v>
      </c>
      <c r="N30" s="74">
        <v>4035.825439453125</v>
      </c>
      <c r="O30" s="74">
        <v>2613.4169921875</v>
      </c>
      <c r="P30" s="75"/>
      <c r="Q30" s="76"/>
      <c r="R30" s="76"/>
      <c r="S30" s="86"/>
      <c r="T30" s="48">
        <v>0</v>
      </c>
      <c r="U30" s="48">
        <v>1</v>
      </c>
      <c r="V30" s="49">
        <v>0</v>
      </c>
      <c r="W30" s="49">
        <v>0.001233</v>
      </c>
      <c r="X30" s="49">
        <v>0.002294</v>
      </c>
      <c r="Y30" s="49">
        <v>0.424314</v>
      </c>
      <c r="Z30" s="49">
        <v>0</v>
      </c>
      <c r="AA30" s="49">
        <v>0</v>
      </c>
      <c r="AB30" s="71">
        <v>30</v>
      </c>
      <c r="AC30" s="71"/>
      <c r="AD30" s="72"/>
      <c r="AE30" s="78" t="s">
        <v>1624</v>
      </c>
      <c r="AF30" s="78">
        <v>47</v>
      </c>
      <c r="AG30" s="78">
        <v>3</v>
      </c>
      <c r="AH30" s="78">
        <v>49</v>
      </c>
      <c r="AI30" s="78">
        <v>4</v>
      </c>
      <c r="AJ30" s="78"/>
      <c r="AK30" s="78"/>
      <c r="AL30" s="78"/>
      <c r="AM30" s="78"/>
      <c r="AN30" s="78"/>
      <c r="AO30" s="80">
        <v>43297.816400462965</v>
      </c>
      <c r="AP30" s="82" t="s">
        <v>2447</v>
      </c>
      <c r="AQ30" s="78" t="b">
        <v>1</v>
      </c>
      <c r="AR30" s="78" t="b">
        <v>0</v>
      </c>
      <c r="AS30" s="78" t="b">
        <v>0</v>
      </c>
      <c r="AT30" s="78" t="s">
        <v>1517</v>
      </c>
      <c r="AU30" s="78">
        <v>0</v>
      </c>
      <c r="AV30" s="78"/>
      <c r="AW30" s="78" t="b">
        <v>0</v>
      </c>
      <c r="AX30" s="78" t="s">
        <v>2766</v>
      </c>
      <c r="AY30" s="82" t="s">
        <v>2794</v>
      </c>
      <c r="AZ30" s="78" t="s">
        <v>66</v>
      </c>
      <c r="BA30" s="78" t="str">
        <f>REPLACE(INDEX(GroupVertices[Group],MATCH(Vertices[[#This Row],[Vertex]],GroupVertices[Vertex],0)),1,1,"")</f>
        <v>4</v>
      </c>
      <c r="BB30" s="48"/>
      <c r="BC30" s="48"/>
      <c r="BD30" s="48"/>
      <c r="BE30" s="48"/>
      <c r="BF30" s="48" t="s">
        <v>738</v>
      </c>
      <c r="BG30" s="48" t="s">
        <v>738</v>
      </c>
      <c r="BH30" s="121" t="s">
        <v>3861</v>
      </c>
      <c r="BI30" s="121" t="s">
        <v>3861</v>
      </c>
      <c r="BJ30" s="121" t="s">
        <v>3996</v>
      </c>
      <c r="BK30" s="121" t="s">
        <v>3996</v>
      </c>
      <c r="BL30" s="121">
        <v>0</v>
      </c>
      <c r="BM30" s="124">
        <v>0</v>
      </c>
      <c r="BN30" s="121">
        <v>0</v>
      </c>
      <c r="BO30" s="124">
        <v>0</v>
      </c>
      <c r="BP30" s="121">
        <v>0</v>
      </c>
      <c r="BQ30" s="124">
        <v>0</v>
      </c>
      <c r="BR30" s="121">
        <v>19</v>
      </c>
      <c r="BS30" s="124">
        <v>100</v>
      </c>
      <c r="BT30" s="121">
        <v>19</v>
      </c>
      <c r="BU30" s="2"/>
      <c r="BV30" s="3"/>
      <c r="BW30" s="3"/>
      <c r="BX30" s="3"/>
      <c r="BY30" s="3"/>
    </row>
    <row r="31" spans="1:77" ht="41.45" customHeight="1">
      <c r="A31" s="64" t="s">
        <v>226</v>
      </c>
      <c r="C31" s="65"/>
      <c r="D31" s="65" t="s">
        <v>64</v>
      </c>
      <c r="E31" s="66">
        <v>172.5496505974773</v>
      </c>
      <c r="F31" s="68">
        <v>99.98622694705274</v>
      </c>
      <c r="G31" s="100" t="s">
        <v>862</v>
      </c>
      <c r="H31" s="65"/>
      <c r="I31" s="69" t="s">
        <v>226</v>
      </c>
      <c r="J31" s="70"/>
      <c r="K31" s="70"/>
      <c r="L31" s="69" t="s">
        <v>3068</v>
      </c>
      <c r="M31" s="73">
        <v>5.590099445557186</v>
      </c>
      <c r="N31" s="74">
        <v>3423.958984375</v>
      </c>
      <c r="O31" s="74">
        <v>2426.007568359375</v>
      </c>
      <c r="P31" s="75"/>
      <c r="Q31" s="76"/>
      <c r="R31" s="76"/>
      <c r="S31" s="86"/>
      <c r="T31" s="48">
        <v>0</v>
      </c>
      <c r="U31" s="48">
        <v>1</v>
      </c>
      <c r="V31" s="49">
        <v>0</v>
      </c>
      <c r="W31" s="49">
        <v>0.001003</v>
      </c>
      <c r="X31" s="49">
        <v>0.000305</v>
      </c>
      <c r="Y31" s="49">
        <v>0.524238</v>
      </c>
      <c r="Z31" s="49">
        <v>0</v>
      </c>
      <c r="AA31" s="49">
        <v>0</v>
      </c>
      <c r="AB31" s="71">
        <v>31</v>
      </c>
      <c r="AC31" s="71"/>
      <c r="AD31" s="72"/>
      <c r="AE31" s="78" t="s">
        <v>1625</v>
      </c>
      <c r="AF31" s="78">
        <v>1370</v>
      </c>
      <c r="AG31" s="78">
        <v>6181</v>
      </c>
      <c r="AH31" s="78">
        <v>4255</v>
      </c>
      <c r="AI31" s="78">
        <v>1595</v>
      </c>
      <c r="AJ31" s="78"/>
      <c r="AK31" s="78" t="s">
        <v>1886</v>
      </c>
      <c r="AL31" s="78" t="s">
        <v>2114</v>
      </c>
      <c r="AM31" s="82" t="s">
        <v>2268</v>
      </c>
      <c r="AN31" s="78"/>
      <c r="AO31" s="80">
        <v>40821.42403935185</v>
      </c>
      <c r="AP31" s="82" t="s">
        <v>2448</v>
      </c>
      <c r="AQ31" s="78" t="b">
        <v>1</v>
      </c>
      <c r="AR31" s="78" t="b">
        <v>0</v>
      </c>
      <c r="AS31" s="78" t="b">
        <v>0</v>
      </c>
      <c r="AT31" s="78" t="s">
        <v>1519</v>
      </c>
      <c r="AU31" s="78">
        <v>111</v>
      </c>
      <c r="AV31" s="82" t="s">
        <v>2649</v>
      </c>
      <c r="AW31" s="78" t="b">
        <v>0</v>
      </c>
      <c r="AX31" s="78" t="s">
        <v>2766</v>
      </c>
      <c r="AY31" s="82" t="s">
        <v>2795</v>
      </c>
      <c r="AZ31" s="78" t="s">
        <v>66</v>
      </c>
      <c r="BA31" s="78" t="str">
        <f>REPLACE(INDEX(GroupVertices[Group],MATCH(Vertices[[#This Row],[Vertex]],GroupVertices[Vertex],0)),1,1,"")</f>
        <v>4</v>
      </c>
      <c r="BB31" s="48"/>
      <c r="BC31" s="48"/>
      <c r="BD31" s="48"/>
      <c r="BE31" s="48"/>
      <c r="BF31" s="48"/>
      <c r="BG31" s="48"/>
      <c r="BH31" s="121" t="s">
        <v>3864</v>
      </c>
      <c r="BI31" s="121" t="s">
        <v>3864</v>
      </c>
      <c r="BJ31" s="121" t="s">
        <v>3999</v>
      </c>
      <c r="BK31" s="121" t="s">
        <v>3999</v>
      </c>
      <c r="BL31" s="121">
        <v>0</v>
      </c>
      <c r="BM31" s="124">
        <v>0</v>
      </c>
      <c r="BN31" s="121">
        <v>0</v>
      </c>
      <c r="BO31" s="124">
        <v>0</v>
      </c>
      <c r="BP31" s="121">
        <v>0</v>
      </c>
      <c r="BQ31" s="124">
        <v>0</v>
      </c>
      <c r="BR31" s="121">
        <v>23</v>
      </c>
      <c r="BS31" s="124">
        <v>100</v>
      </c>
      <c r="BT31" s="121">
        <v>23</v>
      </c>
      <c r="BU31" s="2"/>
      <c r="BV31" s="3"/>
      <c r="BW31" s="3"/>
      <c r="BX31" s="3"/>
      <c r="BY31" s="3"/>
    </row>
    <row r="32" spans="1:77" ht="41.45" customHeight="1">
      <c r="A32" s="64" t="s">
        <v>298</v>
      </c>
      <c r="C32" s="65"/>
      <c r="D32" s="65" t="s">
        <v>64</v>
      </c>
      <c r="E32" s="66">
        <v>214.58098785900066</v>
      </c>
      <c r="F32" s="68">
        <v>99.9313531075641</v>
      </c>
      <c r="G32" s="100" t="s">
        <v>2681</v>
      </c>
      <c r="H32" s="65"/>
      <c r="I32" s="69" t="s">
        <v>298</v>
      </c>
      <c r="J32" s="70"/>
      <c r="K32" s="70"/>
      <c r="L32" s="69" t="s">
        <v>3069</v>
      </c>
      <c r="M32" s="73">
        <v>23.8777210191361</v>
      </c>
      <c r="N32" s="74">
        <v>3810.7841796875</v>
      </c>
      <c r="O32" s="74">
        <v>2202.962158203125</v>
      </c>
      <c r="P32" s="75"/>
      <c r="Q32" s="76"/>
      <c r="R32" s="76"/>
      <c r="S32" s="86"/>
      <c r="T32" s="48">
        <v>3</v>
      </c>
      <c r="U32" s="48">
        <v>1</v>
      </c>
      <c r="V32" s="49">
        <v>1146</v>
      </c>
      <c r="W32" s="49">
        <v>0.001242</v>
      </c>
      <c r="X32" s="49">
        <v>0.00241</v>
      </c>
      <c r="Y32" s="49">
        <v>1.761121</v>
      </c>
      <c r="Z32" s="49">
        <v>0</v>
      </c>
      <c r="AA32" s="49">
        <v>0</v>
      </c>
      <c r="AB32" s="71">
        <v>32</v>
      </c>
      <c r="AC32" s="71"/>
      <c r="AD32" s="72"/>
      <c r="AE32" s="78" t="s">
        <v>1626</v>
      </c>
      <c r="AF32" s="78">
        <v>3453</v>
      </c>
      <c r="AG32" s="78">
        <v>30807</v>
      </c>
      <c r="AH32" s="78">
        <v>20391</v>
      </c>
      <c r="AI32" s="78">
        <v>6470</v>
      </c>
      <c r="AJ32" s="78"/>
      <c r="AK32" s="78" t="s">
        <v>1887</v>
      </c>
      <c r="AL32" s="78" t="s">
        <v>2114</v>
      </c>
      <c r="AM32" s="82" t="s">
        <v>2269</v>
      </c>
      <c r="AN32" s="78"/>
      <c r="AO32" s="80">
        <v>39585.7571875</v>
      </c>
      <c r="AP32" s="82" t="s">
        <v>2449</v>
      </c>
      <c r="AQ32" s="78" t="b">
        <v>0</v>
      </c>
      <c r="AR32" s="78" t="b">
        <v>0</v>
      </c>
      <c r="AS32" s="78" t="b">
        <v>1</v>
      </c>
      <c r="AT32" s="78" t="s">
        <v>1519</v>
      </c>
      <c r="AU32" s="78">
        <v>1678</v>
      </c>
      <c r="AV32" s="82" t="s">
        <v>2649</v>
      </c>
      <c r="AW32" s="78" t="b">
        <v>0</v>
      </c>
      <c r="AX32" s="78" t="s">
        <v>2766</v>
      </c>
      <c r="AY32" s="82" t="s">
        <v>2796</v>
      </c>
      <c r="AZ32" s="78" t="s">
        <v>66</v>
      </c>
      <c r="BA32" s="78" t="str">
        <f>REPLACE(INDEX(GroupVertices[Group],MATCH(Vertices[[#This Row],[Vertex]],GroupVertices[Vertex],0)),1,1,"")</f>
        <v>4</v>
      </c>
      <c r="BB32" s="48"/>
      <c r="BC32" s="48"/>
      <c r="BD32" s="48"/>
      <c r="BE32" s="48"/>
      <c r="BF32" s="48" t="s">
        <v>738</v>
      </c>
      <c r="BG32" s="48" t="s">
        <v>738</v>
      </c>
      <c r="BH32" s="121" t="s">
        <v>3865</v>
      </c>
      <c r="BI32" s="121" t="s">
        <v>3865</v>
      </c>
      <c r="BJ32" s="121" t="s">
        <v>4000</v>
      </c>
      <c r="BK32" s="121" t="s">
        <v>4000</v>
      </c>
      <c r="BL32" s="121">
        <v>0</v>
      </c>
      <c r="BM32" s="124">
        <v>0</v>
      </c>
      <c r="BN32" s="121">
        <v>0</v>
      </c>
      <c r="BO32" s="124">
        <v>0</v>
      </c>
      <c r="BP32" s="121">
        <v>0</v>
      </c>
      <c r="BQ32" s="124">
        <v>0</v>
      </c>
      <c r="BR32" s="121">
        <v>27</v>
      </c>
      <c r="BS32" s="124">
        <v>100</v>
      </c>
      <c r="BT32" s="121">
        <v>27</v>
      </c>
      <c r="BU32" s="2"/>
      <c r="BV32" s="3"/>
      <c r="BW32" s="3"/>
      <c r="BX32" s="3"/>
      <c r="BY32" s="3"/>
    </row>
    <row r="33" spans="1:77" ht="41.45" customHeight="1">
      <c r="A33" s="64" t="s">
        <v>227</v>
      </c>
      <c r="C33" s="65"/>
      <c r="D33" s="65" t="s">
        <v>64</v>
      </c>
      <c r="E33" s="66">
        <v>162.09558007336332</v>
      </c>
      <c r="F33" s="68">
        <v>99.99987521582834</v>
      </c>
      <c r="G33" s="100" t="s">
        <v>863</v>
      </c>
      <c r="H33" s="65"/>
      <c r="I33" s="69" t="s">
        <v>227</v>
      </c>
      <c r="J33" s="70"/>
      <c r="K33" s="70"/>
      <c r="L33" s="69" t="s">
        <v>3070</v>
      </c>
      <c r="M33" s="73">
        <v>1.0415864049427606</v>
      </c>
      <c r="N33" s="74">
        <v>7267.7265625</v>
      </c>
      <c r="O33" s="74">
        <v>6912.96875</v>
      </c>
      <c r="P33" s="75"/>
      <c r="Q33" s="76"/>
      <c r="R33" s="76"/>
      <c r="S33" s="86"/>
      <c r="T33" s="48">
        <v>0</v>
      </c>
      <c r="U33" s="48">
        <v>3</v>
      </c>
      <c r="V33" s="49">
        <v>8</v>
      </c>
      <c r="W33" s="49">
        <v>0.142857</v>
      </c>
      <c r="X33" s="49">
        <v>0</v>
      </c>
      <c r="Y33" s="49">
        <v>1.443067</v>
      </c>
      <c r="Z33" s="49">
        <v>0.16666666666666666</v>
      </c>
      <c r="AA33" s="49">
        <v>0</v>
      </c>
      <c r="AB33" s="71">
        <v>33</v>
      </c>
      <c r="AC33" s="71"/>
      <c r="AD33" s="72"/>
      <c r="AE33" s="78" t="s">
        <v>1627</v>
      </c>
      <c r="AF33" s="78">
        <v>425</v>
      </c>
      <c r="AG33" s="78">
        <v>56</v>
      </c>
      <c r="AH33" s="78">
        <v>372</v>
      </c>
      <c r="AI33" s="78">
        <v>32</v>
      </c>
      <c r="AJ33" s="78"/>
      <c r="AK33" s="78" t="s">
        <v>1888</v>
      </c>
      <c r="AL33" s="78" t="s">
        <v>2110</v>
      </c>
      <c r="AM33" s="78"/>
      <c r="AN33" s="78"/>
      <c r="AO33" s="80">
        <v>43087.45454861111</v>
      </c>
      <c r="AP33" s="78"/>
      <c r="AQ33" s="78" t="b">
        <v>0</v>
      </c>
      <c r="AR33" s="78" t="b">
        <v>0</v>
      </c>
      <c r="AS33" s="78" t="b">
        <v>0</v>
      </c>
      <c r="AT33" s="78" t="s">
        <v>1518</v>
      </c>
      <c r="AU33" s="78">
        <v>0</v>
      </c>
      <c r="AV33" s="82" t="s">
        <v>2649</v>
      </c>
      <c r="AW33" s="78" t="b">
        <v>0</v>
      </c>
      <c r="AX33" s="78" t="s">
        <v>2766</v>
      </c>
      <c r="AY33" s="82" t="s">
        <v>2797</v>
      </c>
      <c r="AZ33" s="78" t="s">
        <v>66</v>
      </c>
      <c r="BA33" s="78" t="str">
        <f>REPLACE(INDEX(GroupVertices[Group],MATCH(Vertices[[#This Row],[Vertex]],GroupVertices[Vertex],0)),1,1,"")</f>
        <v>11</v>
      </c>
      <c r="BB33" s="48"/>
      <c r="BC33" s="48"/>
      <c r="BD33" s="48"/>
      <c r="BE33" s="48"/>
      <c r="BF33" s="48" t="s">
        <v>743</v>
      </c>
      <c r="BG33" s="48" t="s">
        <v>743</v>
      </c>
      <c r="BH33" s="121" t="s">
        <v>3866</v>
      </c>
      <c r="BI33" s="121" t="s">
        <v>3866</v>
      </c>
      <c r="BJ33" s="121" t="s">
        <v>4001</v>
      </c>
      <c r="BK33" s="121" t="s">
        <v>4001</v>
      </c>
      <c r="BL33" s="121">
        <v>1</v>
      </c>
      <c r="BM33" s="124">
        <v>4.545454545454546</v>
      </c>
      <c r="BN33" s="121">
        <v>0</v>
      </c>
      <c r="BO33" s="124">
        <v>0</v>
      </c>
      <c r="BP33" s="121">
        <v>0</v>
      </c>
      <c r="BQ33" s="124">
        <v>0</v>
      </c>
      <c r="BR33" s="121">
        <v>21</v>
      </c>
      <c r="BS33" s="124">
        <v>95.45454545454545</v>
      </c>
      <c r="BT33" s="121">
        <v>22</v>
      </c>
      <c r="BU33" s="2"/>
      <c r="BV33" s="3"/>
      <c r="BW33" s="3"/>
      <c r="BX33" s="3"/>
      <c r="BY33" s="3"/>
    </row>
    <row r="34" spans="1:77" ht="41.45" customHeight="1">
      <c r="A34" s="64" t="s">
        <v>423</v>
      </c>
      <c r="C34" s="65"/>
      <c r="D34" s="65" t="s">
        <v>64</v>
      </c>
      <c r="E34" s="66">
        <v>164.4424122318379</v>
      </c>
      <c r="F34" s="68">
        <v>99.99681131875626</v>
      </c>
      <c r="G34" s="100" t="s">
        <v>2682</v>
      </c>
      <c r="H34" s="65"/>
      <c r="I34" s="69" t="s">
        <v>423</v>
      </c>
      <c r="J34" s="70"/>
      <c r="K34" s="70"/>
      <c r="L34" s="69" t="s">
        <v>3071</v>
      </c>
      <c r="M34" s="73">
        <v>2.0626811691623255</v>
      </c>
      <c r="N34" s="74">
        <v>7569.09375</v>
      </c>
      <c r="O34" s="74">
        <v>7328.6787109375</v>
      </c>
      <c r="P34" s="75"/>
      <c r="Q34" s="76"/>
      <c r="R34" s="76"/>
      <c r="S34" s="86"/>
      <c r="T34" s="48">
        <v>1</v>
      </c>
      <c r="U34" s="48">
        <v>0</v>
      </c>
      <c r="V34" s="49">
        <v>0</v>
      </c>
      <c r="W34" s="49">
        <v>0.090909</v>
      </c>
      <c r="X34" s="49">
        <v>0</v>
      </c>
      <c r="Y34" s="49">
        <v>0.558869</v>
      </c>
      <c r="Z34" s="49">
        <v>0</v>
      </c>
      <c r="AA34" s="49">
        <v>0</v>
      </c>
      <c r="AB34" s="71">
        <v>34</v>
      </c>
      <c r="AC34" s="71"/>
      <c r="AD34" s="72"/>
      <c r="AE34" s="78" t="s">
        <v>423</v>
      </c>
      <c r="AF34" s="78">
        <v>1168</v>
      </c>
      <c r="AG34" s="78">
        <v>1431</v>
      </c>
      <c r="AH34" s="78">
        <v>58161</v>
      </c>
      <c r="AI34" s="78">
        <v>14485</v>
      </c>
      <c r="AJ34" s="78"/>
      <c r="AK34" s="78" t="s">
        <v>1889</v>
      </c>
      <c r="AL34" s="78" t="s">
        <v>2115</v>
      </c>
      <c r="AM34" s="82" t="s">
        <v>2270</v>
      </c>
      <c r="AN34" s="78"/>
      <c r="AO34" s="80">
        <v>39182.64240740741</v>
      </c>
      <c r="AP34" s="78"/>
      <c r="AQ34" s="78" t="b">
        <v>0</v>
      </c>
      <c r="AR34" s="78" t="b">
        <v>0</v>
      </c>
      <c r="AS34" s="78" t="b">
        <v>1</v>
      </c>
      <c r="AT34" s="78" t="s">
        <v>1517</v>
      </c>
      <c r="AU34" s="78">
        <v>95</v>
      </c>
      <c r="AV34" s="82" t="s">
        <v>2656</v>
      </c>
      <c r="AW34" s="78" t="b">
        <v>0</v>
      </c>
      <c r="AX34" s="78" t="s">
        <v>2766</v>
      </c>
      <c r="AY34" s="82" t="s">
        <v>2798</v>
      </c>
      <c r="AZ34" s="78" t="s">
        <v>65</v>
      </c>
      <c r="BA34" s="78" t="str">
        <f>REPLACE(INDEX(GroupVertices[Group],MATCH(Vertices[[#This Row],[Vertex]],GroupVertices[Vertex],0)),1,1,"")</f>
        <v>11</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424</v>
      </c>
      <c r="C35" s="65"/>
      <c r="D35" s="65" t="s">
        <v>64</v>
      </c>
      <c r="E35" s="66">
        <v>196.08965723724543</v>
      </c>
      <c r="F35" s="68">
        <v>99.95549438820326</v>
      </c>
      <c r="G35" s="100" t="s">
        <v>2683</v>
      </c>
      <c r="H35" s="65"/>
      <c r="I35" s="69" t="s">
        <v>424</v>
      </c>
      <c r="J35" s="70"/>
      <c r="K35" s="70"/>
      <c r="L35" s="69" t="s">
        <v>3072</v>
      </c>
      <c r="M35" s="73">
        <v>15.832236891459905</v>
      </c>
      <c r="N35" s="74">
        <v>7297.82080078125</v>
      </c>
      <c r="O35" s="74">
        <v>6357.73291015625</v>
      </c>
      <c r="P35" s="75"/>
      <c r="Q35" s="76"/>
      <c r="R35" s="76"/>
      <c r="S35" s="86"/>
      <c r="T35" s="48">
        <v>2</v>
      </c>
      <c r="U35" s="48">
        <v>0</v>
      </c>
      <c r="V35" s="49">
        <v>0</v>
      </c>
      <c r="W35" s="49">
        <v>0.125</v>
      </c>
      <c r="X35" s="49">
        <v>0</v>
      </c>
      <c r="Y35" s="49">
        <v>0.966244</v>
      </c>
      <c r="Z35" s="49">
        <v>0.5</v>
      </c>
      <c r="AA35" s="49">
        <v>0</v>
      </c>
      <c r="AB35" s="71">
        <v>35</v>
      </c>
      <c r="AC35" s="71"/>
      <c r="AD35" s="72"/>
      <c r="AE35" s="78" t="s">
        <v>1628</v>
      </c>
      <c r="AF35" s="78">
        <v>407</v>
      </c>
      <c r="AG35" s="78">
        <v>19973</v>
      </c>
      <c r="AH35" s="78">
        <v>2170</v>
      </c>
      <c r="AI35" s="78">
        <v>1075</v>
      </c>
      <c r="AJ35" s="78"/>
      <c r="AK35" s="78" t="s">
        <v>1890</v>
      </c>
      <c r="AL35" s="78" t="s">
        <v>2116</v>
      </c>
      <c r="AM35" s="82" t="s">
        <v>2271</v>
      </c>
      <c r="AN35" s="78"/>
      <c r="AO35" s="80">
        <v>41792.22813657407</v>
      </c>
      <c r="AP35" s="82" t="s">
        <v>2450</v>
      </c>
      <c r="AQ35" s="78" t="b">
        <v>0</v>
      </c>
      <c r="AR35" s="78" t="b">
        <v>0</v>
      </c>
      <c r="AS35" s="78" t="b">
        <v>0</v>
      </c>
      <c r="AT35" s="78" t="s">
        <v>1517</v>
      </c>
      <c r="AU35" s="78">
        <v>704</v>
      </c>
      <c r="AV35" s="82" t="s">
        <v>2649</v>
      </c>
      <c r="AW35" s="78" t="b">
        <v>1</v>
      </c>
      <c r="AX35" s="78" t="s">
        <v>2766</v>
      </c>
      <c r="AY35" s="82" t="s">
        <v>2799</v>
      </c>
      <c r="AZ35" s="78" t="s">
        <v>65</v>
      </c>
      <c r="BA35" s="78" t="str">
        <f>REPLACE(INDEX(GroupVertices[Group],MATCH(Vertices[[#This Row],[Vertex]],GroupVertices[Vertex],0)),1,1,"")</f>
        <v>11</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228</v>
      </c>
      <c r="C36" s="65"/>
      <c r="D36" s="65" t="s">
        <v>64</v>
      </c>
      <c r="E36" s="66">
        <v>162.08021899014423</v>
      </c>
      <c r="F36" s="68">
        <v>99.99989527042736</v>
      </c>
      <c r="G36" s="100" t="s">
        <v>864</v>
      </c>
      <c r="H36" s="65"/>
      <c r="I36" s="69" t="s">
        <v>228</v>
      </c>
      <c r="J36" s="70"/>
      <c r="K36" s="70"/>
      <c r="L36" s="69" t="s">
        <v>3073</v>
      </c>
      <c r="M36" s="73">
        <v>1.0349028755769596</v>
      </c>
      <c r="N36" s="74">
        <v>2332.493408203125</v>
      </c>
      <c r="O36" s="74">
        <v>7487.28759765625</v>
      </c>
      <c r="P36" s="75"/>
      <c r="Q36" s="76"/>
      <c r="R36" s="76"/>
      <c r="S36" s="86"/>
      <c r="T36" s="48">
        <v>0</v>
      </c>
      <c r="U36" s="48">
        <v>1</v>
      </c>
      <c r="V36" s="49">
        <v>0</v>
      </c>
      <c r="W36" s="49">
        <v>0.001172</v>
      </c>
      <c r="X36" s="49">
        <v>0.006928</v>
      </c>
      <c r="Y36" s="49">
        <v>0.525373</v>
      </c>
      <c r="Z36" s="49">
        <v>0</v>
      </c>
      <c r="AA36" s="49">
        <v>0</v>
      </c>
      <c r="AB36" s="71">
        <v>36</v>
      </c>
      <c r="AC36" s="71"/>
      <c r="AD36" s="72"/>
      <c r="AE36" s="78" t="s">
        <v>1629</v>
      </c>
      <c r="AF36" s="78">
        <v>121</v>
      </c>
      <c r="AG36" s="78">
        <v>47</v>
      </c>
      <c r="AH36" s="78">
        <v>18</v>
      </c>
      <c r="AI36" s="78">
        <v>26</v>
      </c>
      <c r="AJ36" s="78"/>
      <c r="AK36" s="78" t="s">
        <v>1891</v>
      </c>
      <c r="AL36" s="78" t="s">
        <v>2117</v>
      </c>
      <c r="AM36" s="82" t="s">
        <v>2272</v>
      </c>
      <c r="AN36" s="78"/>
      <c r="AO36" s="80">
        <v>40235.64543981481</v>
      </c>
      <c r="AP36" s="78"/>
      <c r="AQ36" s="78" t="b">
        <v>1</v>
      </c>
      <c r="AR36" s="78" t="b">
        <v>0</v>
      </c>
      <c r="AS36" s="78" t="b">
        <v>0</v>
      </c>
      <c r="AT36" s="78" t="s">
        <v>1517</v>
      </c>
      <c r="AU36" s="78">
        <v>1</v>
      </c>
      <c r="AV36" s="82" t="s">
        <v>2649</v>
      </c>
      <c r="AW36" s="78" t="b">
        <v>0</v>
      </c>
      <c r="AX36" s="78" t="s">
        <v>2766</v>
      </c>
      <c r="AY36" s="82" t="s">
        <v>2800</v>
      </c>
      <c r="AZ36" s="78" t="s">
        <v>66</v>
      </c>
      <c r="BA36" s="78" t="str">
        <f>REPLACE(INDEX(GroupVertices[Group],MATCH(Vertices[[#This Row],[Vertex]],GroupVertices[Vertex],0)),1,1,"")</f>
        <v>1</v>
      </c>
      <c r="BB36" s="48"/>
      <c r="BC36" s="48"/>
      <c r="BD36" s="48"/>
      <c r="BE36" s="48"/>
      <c r="BF36" s="48"/>
      <c r="BG36" s="48"/>
      <c r="BH36" s="121" t="s">
        <v>3863</v>
      </c>
      <c r="BI36" s="121" t="s">
        <v>3863</v>
      </c>
      <c r="BJ36" s="121" t="s">
        <v>3998</v>
      </c>
      <c r="BK36" s="121" t="s">
        <v>3998</v>
      </c>
      <c r="BL36" s="121">
        <v>0</v>
      </c>
      <c r="BM36" s="124">
        <v>0</v>
      </c>
      <c r="BN36" s="121">
        <v>0</v>
      </c>
      <c r="BO36" s="124">
        <v>0</v>
      </c>
      <c r="BP36" s="121">
        <v>0</v>
      </c>
      <c r="BQ36" s="124">
        <v>0</v>
      </c>
      <c r="BR36" s="121">
        <v>23</v>
      </c>
      <c r="BS36" s="124">
        <v>100</v>
      </c>
      <c r="BT36" s="121">
        <v>23</v>
      </c>
      <c r="BU36" s="2"/>
      <c r="BV36" s="3"/>
      <c r="BW36" s="3"/>
      <c r="BX36" s="3"/>
      <c r="BY36" s="3"/>
    </row>
    <row r="37" spans="1:77" ht="41.45" customHeight="1">
      <c r="A37" s="64" t="s">
        <v>229</v>
      </c>
      <c r="C37" s="65"/>
      <c r="D37" s="65" t="s">
        <v>64</v>
      </c>
      <c r="E37" s="66">
        <v>162.31916917355255</v>
      </c>
      <c r="F37" s="68">
        <v>99.9995833099982</v>
      </c>
      <c r="G37" s="100" t="s">
        <v>865</v>
      </c>
      <c r="H37" s="65"/>
      <c r="I37" s="69" t="s">
        <v>229</v>
      </c>
      <c r="J37" s="70"/>
      <c r="K37" s="70"/>
      <c r="L37" s="69" t="s">
        <v>3074</v>
      </c>
      <c r="M37" s="73">
        <v>1.1388688879338609</v>
      </c>
      <c r="N37" s="74">
        <v>1455.2225341796875</v>
      </c>
      <c r="O37" s="74">
        <v>9628.6962890625</v>
      </c>
      <c r="P37" s="75"/>
      <c r="Q37" s="76"/>
      <c r="R37" s="76"/>
      <c r="S37" s="86"/>
      <c r="T37" s="48">
        <v>0</v>
      </c>
      <c r="U37" s="48">
        <v>1</v>
      </c>
      <c r="V37" s="49">
        <v>0</v>
      </c>
      <c r="W37" s="49">
        <v>0.001172</v>
      </c>
      <c r="X37" s="49">
        <v>0.006928</v>
      </c>
      <c r="Y37" s="49">
        <v>0.525373</v>
      </c>
      <c r="Z37" s="49">
        <v>0</v>
      </c>
      <c r="AA37" s="49">
        <v>0</v>
      </c>
      <c r="AB37" s="71">
        <v>37</v>
      </c>
      <c r="AC37" s="71"/>
      <c r="AD37" s="72"/>
      <c r="AE37" s="78" t="s">
        <v>1630</v>
      </c>
      <c r="AF37" s="78">
        <v>130</v>
      </c>
      <c r="AG37" s="78">
        <v>187</v>
      </c>
      <c r="AH37" s="78">
        <v>784</v>
      </c>
      <c r="AI37" s="78">
        <v>529</v>
      </c>
      <c r="AJ37" s="78"/>
      <c r="AK37" s="78" t="s">
        <v>1892</v>
      </c>
      <c r="AL37" s="78" t="s">
        <v>2118</v>
      </c>
      <c r="AM37" s="78"/>
      <c r="AN37" s="78"/>
      <c r="AO37" s="80">
        <v>39783.598587962966</v>
      </c>
      <c r="AP37" s="82" t="s">
        <v>2451</v>
      </c>
      <c r="AQ37" s="78" t="b">
        <v>0</v>
      </c>
      <c r="AR37" s="78" t="b">
        <v>0</v>
      </c>
      <c r="AS37" s="78" t="b">
        <v>0</v>
      </c>
      <c r="AT37" s="78" t="s">
        <v>1517</v>
      </c>
      <c r="AU37" s="78">
        <v>20</v>
      </c>
      <c r="AV37" s="82" t="s">
        <v>2649</v>
      </c>
      <c r="AW37" s="78" t="b">
        <v>0</v>
      </c>
      <c r="AX37" s="78" t="s">
        <v>2766</v>
      </c>
      <c r="AY37" s="82" t="s">
        <v>2801</v>
      </c>
      <c r="AZ37" s="78" t="s">
        <v>66</v>
      </c>
      <c r="BA37" s="78" t="str">
        <f>REPLACE(INDEX(GroupVertices[Group],MATCH(Vertices[[#This Row],[Vertex]],GroupVertices[Vertex],0)),1,1,"")</f>
        <v>1</v>
      </c>
      <c r="BB37" s="48"/>
      <c r="BC37" s="48"/>
      <c r="BD37" s="48"/>
      <c r="BE37" s="48"/>
      <c r="BF37" s="48" t="s">
        <v>741</v>
      </c>
      <c r="BG37" s="48" t="s">
        <v>741</v>
      </c>
      <c r="BH37" s="121" t="s">
        <v>3855</v>
      </c>
      <c r="BI37" s="121" t="s">
        <v>3855</v>
      </c>
      <c r="BJ37" s="121" t="s">
        <v>3990</v>
      </c>
      <c r="BK37" s="121" t="s">
        <v>3990</v>
      </c>
      <c r="BL37" s="121">
        <v>1</v>
      </c>
      <c r="BM37" s="124">
        <v>4.545454545454546</v>
      </c>
      <c r="BN37" s="121">
        <v>0</v>
      </c>
      <c r="BO37" s="124">
        <v>0</v>
      </c>
      <c r="BP37" s="121">
        <v>0</v>
      </c>
      <c r="BQ37" s="124">
        <v>0</v>
      </c>
      <c r="BR37" s="121">
        <v>21</v>
      </c>
      <c r="BS37" s="124">
        <v>95.45454545454545</v>
      </c>
      <c r="BT37" s="121">
        <v>22</v>
      </c>
      <c r="BU37" s="2"/>
      <c r="BV37" s="3"/>
      <c r="BW37" s="3"/>
      <c r="BX37" s="3"/>
      <c r="BY37" s="3"/>
    </row>
    <row r="38" spans="1:77" ht="41.45" customHeight="1">
      <c r="A38" s="64" t="s">
        <v>230</v>
      </c>
      <c r="C38" s="65"/>
      <c r="D38" s="65" t="s">
        <v>64</v>
      </c>
      <c r="E38" s="66">
        <v>163.6743580708826</v>
      </c>
      <c r="F38" s="68">
        <v>99.99781404870713</v>
      </c>
      <c r="G38" s="100" t="s">
        <v>866</v>
      </c>
      <c r="H38" s="65"/>
      <c r="I38" s="69" t="s">
        <v>230</v>
      </c>
      <c r="J38" s="70"/>
      <c r="K38" s="70"/>
      <c r="L38" s="69" t="s">
        <v>3075</v>
      </c>
      <c r="M38" s="73">
        <v>1.728504700872286</v>
      </c>
      <c r="N38" s="74">
        <v>992.3663330078125</v>
      </c>
      <c r="O38" s="74">
        <v>5562.26318359375</v>
      </c>
      <c r="P38" s="75"/>
      <c r="Q38" s="76"/>
      <c r="R38" s="76"/>
      <c r="S38" s="86"/>
      <c r="T38" s="48">
        <v>0</v>
      </c>
      <c r="U38" s="48">
        <v>1</v>
      </c>
      <c r="V38" s="49">
        <v>0</v>
      </c>
      <c r="W38" s="49">
        <v>0.001172</v>
      </c>
      <c r="X38" s="49">
        <v>0.006928</v>
      </c>
      <c r="Y38" s="49">
        <v>0.525373</v>
      </c>
      <c r="Z38" s="49">
        <v>0</v>
      </c>
      <c r="AA38" s="49">
        <v>0</v>
      </c>
      <c r="AB38" s="71">
        <v>38</v>
      </c>
      <c r="AC38" s="71"/>
      <c r="AD38" s="72"/>
      <c r="AE38" s="78" t="s">
        <v>1631</v>
      </c>
      <c r="AF38" s="78">
        <v>877</v>
      </c>
      <c r="AG38" s="78">
        <v>981</v>
      </c>
      <c r="AH38" s="78">
        <v>3720</v>
      </c>
      <c r="AI38" s="78">
        <v>690</v>
      </c>
      <c r="AJ38" s="78"/>
      <c r="AK38" s="78" t="s">
        <v>1893</v>
      </c>
      <c r="AL38" s="78" t="s">
        <v>2100</v>
      </c>
      <c r="AM38" s="82" t="s">
        <v>2273</v>
      </c>
      <c r="AN38" s="78"/>
      <c r="AO38" s="80">
        <v>39883.49435185185</v>
      </c>
      <c r="AP38" s="82" t="s">
        <v>2452</v>
      </c>
      <c r="AQ38" s="78" t="b">
        <v>0</v>
      </c>
      <c r="AR38" s="78" t="b">
        <v>0</v>
      </c>
      <c r="AS38" s="78" t="b">
        <v>1</v>
      </c>
      <c r="AT38" s="78" t="s">
        <v>1517</v>
      </c>
      <c r="AU38" s="78">
        <v>40</v>
      </c>
      <c r="AV38" s="82" t="s">
        <v>2657</v>
      </c>
      <c r="AW38" s="78" t="b">
        <v>0</v>
      </c>
      <c r="AX38" s="78" t="s">
        <v>2766</v>
      </c>
      <c r="AY38" s="82" t="s">
        <v>2802</v>
      </c>
      <c r="AZ38" s="78" t="s">
        <v>66</v>
      </c>
      <c r="BA38" s="78" t="str">
        <f>REPLACE(INDEX(GroupVertices[Group],MATCH(Vertices[[#This Row],[Vertex]],GroupVertices[Vertex],0)),1,1,"")</f>
        <v>1</v>
      </c>
      <c r="BB38" s="48"/>
      <c r="BC38" s="48"/>
      <c r="BD38" s="48"/>
      <c r="BE38" s="48"/>
      <c r="BF38" s="48" t="s">
        <v>741</v>
      </c>
      <c r="BG38" s="48" t="s">
        <v>741</v>
      </c>
      <c r="BH38" s="121" t="s">
        <v>3855</v>
      </c>
      <c r="BI38" s="121" t="s">
        <v>3855</v>
      </c>
      <c r="BJ38" s="121" t="s">
        <v>3990</v>
      </c>
      <c r="BK38" s="121" t="s">
        <v>3990</v>
      </c>
      <c r="BL38" s="121">
        <v>1</v>
      </c>
      <c r="BM38" s="124">
        <v>4.545454545454546</v>
      </c>
      <c r="BN38" s="121">
        <v>0</v>
      </c>
      <c r="BO38" s="124">
        <v>0</v>
      </c>
      <c r="BP38" s="121">
        <v>0</v>
      </c>
      <c r="BQ38" s="124">
        <v>0</v>
      </c>
      <c r="BR38" s="121">
        <v>21</v>
      </c>
      <c r="BS38" s="124">
        <v>95.45454545454545</v>
      </c>
      <c r="BT38" s="121">
        <v>22</v>
      </c>
      <c r="BU38" s="2"/>
      <c r="BV38" s="3"/>
      <c r="BW38" s="3"/>
      <c r="BX38" s="3"/>
      <c r="BY38" s="3"/>
    </row>
    <row r="39" spans="1:77" ht="41.45" customHeight="1">
      <c r="A39" s="64" t="s">
        <v>231</v>
      </c>
      <c r="C39" s="65"/>
      <c r="D39" s="65" t="s">
        <v>64</v>
      </c>
      <c r="E39" s="66">
        <v>164.92884653377627</v>
      </c>
      <c r="F39" s="68">
        <v>99.99617625645405</v>
      </c>
      <c r="G39" s="100" t="s">
        <v>2684</v>
      </c>
      <c r="H39" s="65"/>
      <c r="I39" s="69" t="s">
        <v>231</v>
      </c>
      <c r="J39" s="70"/>
      <c r="K39" s="70"/>
      <c r="L39" s="69" t="s">
        <v>3076</v>
      </c>
      <c r="M39" s="73">
        <v>2.274326265746017</v>
      </c>
      <c r="N39" s="74">
        <v>9599.4296875</v>
      </c>
      <c r="O39" s="74">
        <v>2670.3212890625</v>
      </c>
      <c r="P39" s="75"/>
      <c r="Q39" s="76"/>
      <c r="R39" s="76"/>
      <c r="S39" s="86"/>
      <c r="T39" s="48">
        <v>0</v>
      </c>
      <c r="U39" s="48">
        <v>1</v>
      </c>
      <c r="V39" s="49">
        <v>0</v>
      </c>
      <c r="W39" s="49">
        <v>1</v>
      </c>
      <c r="X39" s="49">
        <v>0</v>
      </c>
      <c r="Y39" s="49">
        <v>0.999998</v>
      </c>
      <c r="Z39" s="49">
        <v>0</v>
      </c>
      <c r="AA39" s="49">
        <v>0</v>
      </c>
      <c r="AB39" s="71">
        <v>39</v>
      </c>
      <c r="AC39" s="71"/>
      <c r="AD39" s="72"/>
      <c r="AE39" s="78" t="s">
        <v>1632</v>
      </c>
      <c r="AF39" s="78">
        <v>719</v>
      </c>
      <c r="AG39" s="78">
        <v>1716</v>
      </c>
      <c r="AH39" s="78">
        <v>4348</v>
      </c>
      <c r="AI39" s="78">
        <v>4128</v>
      </c>
      <c r="AJ39" s="78"/>
      <c r="AK39" s="78" t="s">
        <v>1894</v>
      </c>
      <c r="AL39" s="78" t="s">
        <v>2109</v>
      </c>
      <c r="AM39" s="82" t="s">
        <v>2274</v>
      </c>
      <c r="AN39" s="78"/>
      <c r="AO39" s="80">
        <v>41878.52311342592</v>
      </c>
      <c r="AP39" s="82" t="s">
        <v>2453</v>
      </c>
      <c r="AQ39" s="78" t="b">
        <v>0</v>
      </c>
      <c r="AR39" s="78" t="b">
        <v>0</v>
      </c>
      <c r="AS39" s="78" t="b">
        <v>1</v>
      </c>
      <c r="AT39" s="78" t="s">
        <v>1518</v>
      </c>
      <c r="AU39" s="78">
        <v>104</v>
      </c>
      <c r="AV39" s="82" t="s">
        <v>2649</v>
      </c>
      <c r="AW39" s="78" t="b">
        <v>0</v>
      </c>
      <c r="AX39" s="78" t="s">
        <v>2766</v>
      </c>
      <c r="AY39" s="82" t="s">
        <v>2803</v>
      </c>
      <c r="AZ39" s="78" t="s">
        <v>66</v>
      </c>
      <c r="BA39" s="78" t="str">
        <f>REPLACE(INDEX(GroupVertices[Group],MATCH(Vertices[[#This Row],[Vertex]],GroupVertices[Vertex],0)),1,1,"")</f>
        <v>30</v>
      </c>
      <c r="BB39" s="48" t="s">
        <v>657</v>
      </c>
      <c r="BC39" s="48" t="s">
        <v>657</v>
      </c>
      <c r="BD39" s="48" t="s">
        <v>710</v>
      </c>
      <c r="BE39" s="48" t="s">
        <v>710</v>
      </c>
      <c r="BF39" s="48" t="s">
        <v>744</v>
      </c>
      <c r="BG39" s="48" t="s">
        <v>744</v>
      </c>
      <c r="BH39" s="121" t="s">
        <v>3867</v>
      </c>
      <c r="BI39" s="121" t="s">
        <v>3867</v>
      </c>
      <c r="BJ39" s="121" t="s">
        <v>4002</v>
      </c>
      <c r="BK39" s="121" t="s">
        <v>4002</v>
      </c>
      <c r="BL39" s="121">
        <v>0</v>
      </c>
      <c r="BM39" s="124">
        <v>0</v>
      </c>
      <c r="BN39" s="121">
        <v>5</v>
      </c>
      <c r="BO39" s="124">
        <v>12.820512820512821</v>
      </c>
      <c r="BP39" s="121">
        <v>0</v>
      </c>
      <c r="BQ39" s="124">
        <v>0</v>
      </c>
      <c r="BR39" s="121">
        <v>34</v>
      </c>
      <c r="BS39" s="124">
        <v>87.17948717948718</v>
      </c>
      <c r="BT39" s="121">
        <v>39</v>
      </c>
      <c r="BU39" s="2"/>
      <c r="BV39" s="3"/>
      <c r="BW39" s="3"/>
      <c r="BX39" s="3"/>
      <c r="BY39" s="3"/>
    </row>
    <row r="40" spans="1:77" ht="41.45" customHeight="1">
      <c r="A40" s="64" t="s">
        <v>425</v>
      </c>
      <c r="C40" s="65"/>
      <c r="D40" s="65" t="s">
        <v>64</v>
      </c>
      <c r="E40" s="66">
        <v>175.87959208197466</v>
      </c>
      <c r="F40" s="68">
        <v>99.98187955564356</v>
      </c>
      <c r="G40" s="100" t="s">
        <v>2685</v>
      </c>
      <c r="H40" s="65"/>
      <c r="I40" s="69" t="s">
        <v>425</v>
      </c>
      <c r="J40" s="70"/>
      <c r="K40" s="70"/>
      <c r="L40" s="69" t="s">
        <v>3077</v>
      </c>
      <c r="M40" s="73">
        <v>7.038940089188001</v>
      </c>
      <c r="N40" s="74">
        <v>9599.4296875</v>
      </c>
      <c r="O40" s="74">
        <v>2270.361083984375</v>
      </c>
      <c r="P40" s="75"/>
      <c r="Q40" s="76"/>
      <c r="R40" s="76"/>
      <c r="S40" s="86"/>
      <c r="T40" s="48">
        <v>1</v>
      </c>
      <c r="U40" s="48">
        <v>0</v>
      </c>
      <c r="V40" s="49">
        <v>0</v>
      </c>
      <c r="W40" s="49">
        <v>1</v>
      </c>
      <c r="X40" s="49">
        <v>0</v>
      </c>
      <c r="Y40" s="49">
        <v>0.999998</v>
      </c>
      <c r="Z40" s="49">
        <v>0</v>
      </c>
      <c r="AA40" s="49">
        <v>0</v>
      </c>
      <c r="AB40" s="71">
        <v>40</v>
      </c>
      <c r="AC40" s="71"/>
      <c r="AD40" s="72"/>
      <c r="AE40" s="78" t="s">
        <v>1633</v>
      </c>
      <c r="AF40" s="78">
        <v>531</v>
      </c>
      <c r="AG40" s="78">
        <v>8132</v>
      </c>
      <c r="AH40" s="78">
        <v>5489</v>
      </c>
      <c r="AI40" s="78">
        <v>1137</v>
      </c>
      <c r="AJ40" s="78"/>
      <c r="AK40" s="78" t="s">
        <v>1895</v>
      </c>
      <c r="AL40" s="78" t="s">
        <v>2119</v>
      </c>
      <c r="AM40" s="82" t="s">
        <v>2275</v>
      </c>
      <c r="AN40" s="78"/>
      <c r="AO40" s="80">
        <v>40315.49350694445</v>
      </c>
      <c r="AP40" s="82" t="s">
        <v>2454</v>
      </c>
      <c r="AQ40" s="78" t="b">
        <v>0</v>
      </c>
      <c r="AR40" s="78" t="b">
        <v>0</v>
      </c>
      <c r="AS40" s="78" t="b">
        <v>1</v>
      </c>
      <c r="AT40" s="78" t="s">
        <v>1518</v>
      </c>
      <c r="AU40" s="78">
        <v>241</v>
      </c>
      <c r="AV40" s="82" t="s">
        <v>2658</v>
      </c>
      <c r="AW40" s="78" t="b">
        <v>1</v>
      </c>
      <c r="AX40" s="78" t="s">
        <v>2766</v>
      </c>
      <c r="AY40" s="82" t="s">
        <v>2804</v>
      </c>
      <c r="AZ40" s="78" t="s">
        <v>65</v>
      </c>
      <c r="BA40" s="78" t="str">
        <f>REPLACE(INDEX(GroupVertices[Group],MATCH(Vertices[[#This Row],[Vertex]],GroupVertices[Vertex],0)),1,1,"")</f>
        <v>30</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232</v>
      </c>
      <c r="C41" s="65"/>
      <c r="D41" s="65" t="s">
        <v>64</v>
      </c>
      <c r="E41" s="66">
        <v>162.41645603394022</v>
      </c>
      <c r="F41" s="68">
        <v>99.99945629753776</v>
      </c>
      <c r="G41" s="100" t="s">
        <v>2686</v>
      </c>
      <c r="H41" s="65"/>
      <c r="I41" s="69" t="s">
        <v>232</v>
      </c>
      <c r="J41" s="70"/>
      <c r="K41" s="70"/>
      <c r="L41" s="69" t="s">
        <v>3078</v>
      </c>
      <c r="M41" s="73">
        <v>1.1811979072505991</v>
      </c>
      <c r="N41" s="74">
        <v>5599.4951171875</v>
      </c>
      <c r="O41" s="74">
        <v>5056.12451171875</v>
      </c>
      <c r="P41" s="75"/>
      <c r="Q41" s="76"/>
      <c r="R41" s="76"/>
      <c r="S41" s="86"/>
      <c r="T41" s="48">
        <v>1</v>
      </c>
      <c r="U41" s="48">
        <v>4</v>
      </c>
      <c r="V41" s="49">
        <v>3</v>
      </c>
      <c r="W41" s="49">
        <v>0.001134</v>
      </c>
      <c r="X41" s="49">
        <v>0.001688</v>
      </c>
      <c r="Y41" s="49">
        <v>1.24448</v>
      </c>
      <c r="Z41" s="49">
        <v>0.25</v>
      </c>
      <c r="AA41" s="49">
        <v>0.25</v>
      </c>
      <c r="AB41" s="71">
        <v>41</v>
      </c>
      <c r="AC41" s="71"/>
      <c r="AD41" s="72"/>
      <c r="AE41" s="78" t="s">
        <v>1634</v>
      </c>
      <c r="AF41" s="78">
        <v>5</v>
      </c>
      <c r="AG41" s="78">
        <v>244</v>
      </c>
      <c r="AH41" s="78">
        <v>293</v>
      </c>
      <c r="AI41" s="78">
        <v>99</v>
      </c>
      <c r="AJ41" s="78"/>
      <c r="AK41" s="78" t="s">
        <v>1896</v>
      </c>
      <c r="AL41" s="78" t="s">
        <v>2120</v>
      </c>
      <c r="AM41" s="82" t="s">
        <v>2276</v>
      </c>
      <c r="AN41" s="78"/>
      <c r="AO41" s="80">
        <v>41275.92744212963</v>
      </c>
      <c r="AP41" s="78"/>
      <c r="AQ41" s="78" t="b">
        <v>1</v>
      </c>
      <c r="AR41" s="78" t="b">
        <v>0</v>
      </c>
      <c r="AS41" s="78" t="b">
        <v>0</v>
      </c>
      <c r="AT41" s="78" t="s">
        <v>1518</v>
      </c>
      <c r="AU41" s="78">
        <v>13</v>
      </c>
      <c r="AV41" s="82" t="s">
        <v>2649</v>
      </c>
      <c r="AW41" s="78" t="b">
        <v>0</v>
      </c>
      <c r="AX41" s="78" t="s">
        <v>2766</v>
      </c>
      <c r="AY41" s="82" t="s">
        <v>2805</v>
      </c>
      <c r="AZ41" s="78" t="s">
        <v>66</v>
      </c>
      <c r="BA41" s="78" t="str">
        <f>REPLACE(INDEX(GroupVertices[Group],MATCH(Vertices[[#This Row],[Vertex]],GroupVertices[Vertex],0)),1,1,"")</f>
        <v>7</v>
      </c>
      <c r="BB41" s="48"/>
      <c r="BC41" s="48"/>
      <c r="BD41" s="48"/>
      <c r="BE41" s="48"/>
      <c r="BF41" s="48" t="s">
        <v>745</v>
      </c>
      <c r="BG41" s="48" t="s">
        <v>745</v>
      </c>
      <c r="BH41" s="121" t="s">
        <v>3868</v>
      </c>
      <c r="BI41" s="121" t="s">
        <v>3868</v>
      </c>
      <c r="BJ41" s="121" t="s">
        <v>4003</v>
      </c>
      <c r="BK41" s="121" t="s">
        <v>4003</v>
      </c>
      <c r="BL41" s="121">
        <v>0</v>
      </c>
      <c r="BM41" s="124">
        <v>0</v>
      </c>
      <c r="BN41" s="121">
        <v>0</v>
      </c>
      <c r="BO41" s="124">
        <v>0</v>
      </c>
      <c r="BP41" s="121">
        <v>0</v>
      </c>
      <c r="BQ41" s="124">
        <v>0</v>
      </c>
      <c r="BR41" s="121">
        <v>12</v>
      </c>
      <c r="BS41" s="124">
        <v>100</v>
      </c>
      <c r="BT41" s="121">
        <v>12</v>
      </c>
      <c r="BU41" s="2"/>
      <c r="BV41" s="3"/>
      <c r="BW41" s="3"/>
      <c r="BX41" s="3"/>
      <c r="BY41" s="3"/>
    </row>
    <row r="42" spans="1:77" ht="41.45" customHeight="1">
      <c r="A42" s="64" t="s">
        <v>426</v>
      </c>
      <c r="C42" s="65"/>
      <c r="D42" s="65" t="s">
        <v>64</v>
      </c>
      <c r="E42" s="66">
        <v>162.14849047111804</v>
      </c>
      <c r="F42" s="68">
        <v>99.99980613887617</v>
      </c>
      <c r="G42" s="100" t="s">
        <v>2687</v>
      </c>
      <c r="H42" s="65"/>
      <c r="I42" s="69" t="s">
        <v>426</v>
      </c>
      <c r="J42" s="70"/>
      <c r="K42" s="70"/>
      <c r="L42" s="69" t="s">
        <v>3079</v>
      </c>
      <c r="M42" s="73">
        <v>1.0646074505360743</v>
      </c>
      <c r="N42" s="74">
        <v>5366.5849609375</v>
      </c>
      <c r="O42" s="74">
        <v>5413.73583984375</v>
      </c>
      <c r="P42" s="75"/>
      <c r="Q42" s="76"/>
      <c r="R42" s="76"/>
      <c r="S42" s="86"/>
      <c r="T42" s="48">
        <v>2</v>
      </c>
      <c r="U42" s="48">
        <v>0</v>
      </c>
      <c r="V42" s="49">
        <v>0</v>
      </c>
      <c r="W42" s="49">
        <v>0.001131</v>
      </c>
      <c r="X42" s="49">
        <v>0.001379</v>
      </c>
      <c r="Y42" s="49">
        <v>0.663267</v>
      </c>
      <c r="Z42" s="49">
        <v>1</v>
      </c>
      <c r="AA42" s="49">
        <v>0</v>
      </c>
      <c r="AB42" s="71">
        <v>42</v>
      </c>
      <c r="AC42" s="71"/>
      <c r="AD42" s="72"/>
      <c r="AE42" s="78" t="s">
        <v>1635</v>
      </c>
      <c r="AF42" s="78">
        <v>984</v>
      </c>
      <c r="AG42" s="78">
        <v>87</v>
      </c>
      <c r="AH42" s="78">
        <v>42</v>
      </c>
      <c r="AI42" s="78">
        <v>1</v>
      </c>
      <c r="AJ42" s="78"/>
      <c r="AK42" s="78"/>
      <c r="AL42" s="78" t="s">
        <v>2121</v>
      </c>
      <c r="AM42" s="78"/>
      <c r="AN42" s="78"/>
      <c r="AO42" s="80">
        <v>39260.305127314816</v>
      </c>
      <c r="AP42" s="82" t="s">
        <v>2455</v>
      </c>
      <c r="AQ42" s="78" t="b">
        <v>0</v>
      </c>
      <c r="AR42" s="78" t="b">
        <v>0</v>
      </c>
      <c r="AS42" s="78" t="b">
        <v>0</v>
      </c>
      <c r="AT42" s="78" t="s">
        <v>1517</v>
      </c>
      <c r="AU42" s="78">
        <v>9</v>
      </c>
      <c r="AV42" s="82" t="s">
        <v>2649</v>
      </c>
      <c r="AW42" s="78" t="b">
        <v>0</v>
      </c>
      <c r="AX42" s="78" t="s">
        <v>2766</v>
      </c>
      <c r="AY42" s="82" t="s">
        <v>2806</v>
      </c>
      <c r="AZ42" s="78" t="s">
        <v>65</v>
      </c>
      <c r="BA42" s="78" t="str">
        <f>REPLACE(INDEX(GroupVertices[Group],MATCH(Vertices[[#This Row],[Vertex]],GroupVertices[Vertex],0)),1,1,"")</f>
        <v>7</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233</v>
      </c>
      <c r="C43" s="65"/>
      <c r="D43" s="65" t="s">
        <v>64</v>
      </c>
      <c r="E43" s="66">
        <v>165.45795051132325</v>
      </c>
      <c r="F43" s="68">
        <v>99.99548548693235</v>
      </c>
      <c r="G43" s="100" t="s">
        <v>961</v>
      </c>
      <c r="H43" s="65"/>
      <c r="I43" s="69" t="s">
        <v>233</v>
      </c>
      <c r="J43" s="70"/>
      <c r="K43" s="70"/>
      <c r="L43" s="69" t="s">
        <v>3080</v>
      </c>
      <c r="M43" s="73">
        <v>2.5045367216791554</v>
      </c>
      <c r="N43" s="74">
        <v>5792.80810546875</v>
      </c>
      <c r="O43" s="74">
        <v>5480.85986328125</v>
      </c>
      <c r="P43" s="75"/>
      <c r="Q43" s="76"/>
      <c r="R43" s="76"/>
      <c r="S43" s="86"/>
      <c r="T43" s="48">
        <v>3</v>
      </c>
      <c r="U43" s="48">
        <v>6</v>
      </c>
      <c r="V43" s="49">
        <v>1515</v>
      </c>
      <c r="W43" s="49">
        <v>0.001443</v>
      </c>
      <c r="X43" s="49">
        <v>0.009223</v>
      </c>
      <c r="Y43" s="49">
        <v>2.049066</v>
      </c>
      <c r="Z43" s="49">
        <v>0.14285714285714285</v>
      </c>
      <c r="AA43" s="49">
        <v>0.2857142857142857</v>
      </c>
      <c r="AB43" s="71">
        <v>43</v>
      </c>
      <c r="AC43" s="71"/>
      <c r="AD43" s="72"/>
      <c r="AE43" s="78" t="s">
        <v>1636</v>
      </c>
      <c r="AF43" s="78">
        <v>780</v>
      </c>
      <c r="AG43" s="78">
        <v>2026</v>
      </c>
      <c r="AH43" s="78">
        <v>3316</v>
      </c>
      <c r="AI43" s="78">
        <v>2302</v>
      </c>
      <c r="AJ43" s="78"/>
      <c r="AK43" s="78" t="s">
        <v>1897</v>
      </c>
      <c r="AL43" s="78" t="s">
        <v>1556</v>
      </c>
      <c r="AM43" s="82" t="s">
        <v>2277</v>
      </c>
      <c r="AN43" s="78"/>
      <c r="AO43" s="80">
        <v>39596.4771875</v>
      </c>
      <c r="AP43" s="82" t="s">
        <v>2456</v>
      </c>
      <c r="AQ43" s="78" t="b">
        <v>0</v>
      </c>
      <c r="AR43" s="78" t="b">
        <v>0</v>
      </c>
      <c r="AS43" s="78" t="b">
        <v>0</v>
      </c>
      <c r="AT43" s="78" t="s">
        <v>1517</v>
      </c>
      <c r="AU43" s="78">
        <v>126</v>
      </c>
      <c r="AV43" s="82" t="s">
        <v>2652</v>
      </c>
      <c r="AW43" s="78" t="b">
        <v>0</v>
      </c>
      <c r="AX43" s="78" t="s">
        <v>2766</v>
      </c>
      <c r="AY43" s="82" t="s">
        <v>2807</v>
      </c>
      <c r="AZ43" s="78" t="s">
        <v>66</v>
      </c>
      <c r="BA43" s="78" t="str">
        <f>REPLACE(INDEX(GroupVertices[Group],MATCH(Vertices[[#This Row],[Vertex]],GroupVertices[Vertex],0)),1,1,"")</f>
        <v>7</v>
      </c>
      <c r="BB43" s="48"/>
      <c r="BC43" s="48"/>
      <c r="BD43" s="48"/>
      <c r="BE43" s="48"/>
      <c r="BF43" s="48" t="s">
        <v>745</v>
      </c>
      <c r="BG43" s="48" t="s">
        <v>745</v>
      </c>
      <c r="BH43" s="121" t="s">
        <v>3869</v>
      </c>
      <c r="BI43" s="121" t="s">
        <v>3969</v>
      </c>
      <c r="BJ43" s="121" t="s">
        <v>3715</v>
      </c>
      <c r="BK43" s="121" t="s">
        <v>3715</v>
      </c>
      <c r="BL43" s="121">
        <v>0</v>
      </c>
      <c r="BM43" s="124">
        <v>0</v>
      </c>
      <c r="BN43" s="121">
        <v>0</v>
      </c>
      <c r="BO43" s="124">
        <v>0</v>
      </c>
      <c r="BP43" s="121">
        <v>0</v>
      </c>
      <c r="BQ43" s="124">
        <v>0</v>
      </c>
      <c r="BR43" s="121">
        <v>33</v>
      </c>
      <c r="BS43" s="124">
        <v>100</v>
      </c>
      <c r="BT43" s="121">
        <v>33</v>
      </c>
      <c r="BU43" s="2"/>
      <c r="BV43" s="3"/>
      <c r="BW43" s="3"/>
      <c r="BX43" s="3"/>
      <c r="BY43" s="3"/>
    </row>
    <row r="44" spans="1:77" ht="41.45" customHeight="1">
      <c r="A44" s="64" t="s">
        <v>427</v>
      </c>
      <c r="C44" s="65"/>
      <c r="D44" s="65" t="s">
        <v>64</v>
      </c>
      <c r="E44" s="66">
        <v>163.44223503557163</v>
      </c>
      <c r="F44" s="68">
        <v>99.99811709598116</v>
      </c>
      <c r="G44" s="100" t="s">
        <v>2688</v>
      </c>
      <c r="H44" s="65"/>
      <c r="I44" s="69" t="s">
        <v>427</v>
      </c>
      <c r="J44" s="70"/>
      <c r="K44" s="70"/>
      <c r="L44" s="69" t="s">
        <v>3081</v>
      </c>
      <c r="M44" s="73">
        <v>1.6275091460112963</v>
      </c>
      <c r="N44" s="74">
        <v>5722.76806640625</v>
      </c>
      <c r="O44" s="74">
        <v>4752.4658203125</v>
      </c>
      <c r="P44" s="75"/>
      <c r="Q44" s="76"/>
      <c r="R44" s="76"/>
      <c r="S44" s="86"/>
      <c r="T44" s="48">
        <v>2</v>
      </c>
      <c r="U44" s="48">
        <v>0</v>
      </c>
      <c r="V44" s="49">
        <v>0</v>
      </c>
      <c r="W44" s="49">
        <v>0.001131</v>
      </c>
      <c r="X44" s="49">
        <v>0.001379</v>
      </c>
      <c r="Y44" s="49">
        <v>0.663267</v>
      </c>
      <c r="Z44" s="49">
        <v>1</v>
      </c>
      <c r="AA44" s="49">
        <v>0</v>
      </c>
      <c r="AB44" s="71">
        <v>44</v>
      </c>
      <c r="AC44" s="71"/>
      <c r="AD44" s="72"/>
      <c r="AE44" s="78" t="s">
        <v>1637</v>
      </c>
      <c r="AF44" s="78">
        <v>451</v>
      </c>
      <c r="AG44" s="78">
        <v>845</v>
      </c>
      <c r="AH44" s="78">
        <v>247</v>
      </c>
      <c r="AI44" s="78">
        <v>13</v>
      </c>
      <c r="AJ44" s="78"/>
      <c r="AK44" s="78" t="s">
        <v>1898</v>
      </c>
      <c r="AL44" s="78" t="s">
        <v>2122</v>
      </c>
      <c r="AM44" s="78"/>
      <c r="AN44" s="78"/>
      <c r="AO44" s="80">
        <v>40646.677395833336</v>
      </c>
      <c r="AP44" s="78"/>
      <c r="AQ44" s="78" t="b">
        <v>0</v>
      </c>
      <c r="AR44" s="78" t="b">
        <v>0</v>
      </c>
      <c r="AS44" s="78" t="b">
        <v>0</v>
      </c>
      <c r="AT44" s="78" t="s">
        <v>1518</v>
      </c>
      <c r="AU44" s="78">
        <v>33</v>
      </c>
      <c r="AV44" s="82" t="s">
        <v>2649</v>
      </c>
      <c r="AW44" s="78" t="b">
        <v>0</v>
      </c>
      <c r="AX44" s="78" t="s">
        <v>2766</v>
      </c>
      <c r="AY44" s="82" t="s">
        <v>2808</v>
      </c>
      <c r="AZ44" s="78" t="s">
        <v>65</v>
      </c>
      <c r="BA44" s="78" t="str">
        <f>REPLACE(INDEX(GroupVertices[Group],MATCH(Vertices[[#This Row],[Vertex]],GroupVertices[Vertex],0)),1,1,"")</f>
        <v>7</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428</v>
      </c>
      <c r="C45" s="65"/>
      <c r="D45" s="65" t="s">
        <v>64</v>
      </c>
      <c r="E45" s="66">
        <v>179.882007654064</v>
      </c>
      <c r="F45" s="68">
        <v>99.9766542184552</v>
      </c>
      <c r="G45" s="100" t="s">
        <v>2689</v>
      </c>
      <c r="H45" s="65"/>
      <c r="I45" s="69" t="s">
        <v>428</v>
      </c>
      <c r="J45" s="70"/>
      <c r="K45" s="70"/>
      <c r="L45" s="69" t="s">
        <v>3082</v>
      </c>
      <c r="M45" s="73">
        <v>8.780370796166096</v>
      </c>
      <c r="N45" s="74">
        <v>6040.17919921875</v>
      </c>
      <c r="O45" s="74">
        <v>4929.4873046875</v>
      </c>
      <c r="P45" s="75"/>
      <c r="Q45" s="76"/>
      <c r="R45" s="76"/>
      <c r="S45" s="86"/>
      <c r="T45" s="48">
        <v>2</v>
      </c>
      <c r="U45" s="48">
        <v>0</v>
      </c>
      <c r="V45" s="49">
        <v>0</v>
      </c>
      <c r="W45" s="49">
        <v>0.001131</v>
      </c>
      <c r="X45" s="49">
        <v>0.001379</v>
      </c>
      <c r="Y45" s="49">
        <v>0.663267</v>
      </c>
      <c r="Z45" s="49">
        <v>1</v>
      </c>
      <c r="AA45" s="49">
        <v>0</v>
      </c>
      <c r="AB45" s="71">
        <v>45</v>
      </c>
      <c r="AC45" s="71"/>
      <c r="AD45" s="72"/>
      <c r="AE45" s="78" t="s">
        <v>1638</v>
      </c>
      <c r="AF45" s="78">
        <v>2173</v>
      </c>
      <c r="AG45" s="78">
        <v>10477</v>
      </c>
      <c r="AH45" s="78">
        <v>13491</v>
      </c>
      <c r="AI45" s="78">
        <v>25496</v>
      </c>
      <c r="AJ45" s="78"/>
      <c r="AK45" s="78" t="s">
        <v>1899</v>
      </c>
      <c r="AL45" s="78" t="s">
        <v>2109</v>
      </c>
      <c r="AM45" s="82" t="s">
        <v>2278</v>
      </c>
      <c r="AN45" s="78"/>
      <c r="AO45" s="80">
        <v>41932.77202546296</v>
      </c>
      <c r="AP45" s="82" t="s">
        <v>2457</v>
      </c>
      <c r="AQ45" s="78" t="b">
        <v>0</v>
      </c>
      <c r="AR45" s="78" t="b">
        <v>0</v>
      </c>
      <c r="AS45" s="78" t="b">
        <v>1</v>
      </c>
      <c r="AT45" s="78" t="s">
        <v>1518</v>
      </c>
      <c r="AU45" s="78">
        <v>333</v>
      </c>
      <c r="AV45" s="82" t="s">
        <v>2649</v>
      </c>
      <c r="AW45" s="78" t="b">
        <v>1</v>
      </c>
      <c r="AX45" s="78" t="s">
        <v>2766</v>
      </c>
      <c r="AY45" s="82" t="s">
        <v>2809</v>
      </c>
      <c r="AZ45" s="78" t="s">
        <v>65</v>
      </c>
      <c r="BA45" s="78" t="str">
        <f>REPLACE(INDEX(GroupVertices[Group],MATCH(Vertices[[#This Row],[Vertex]],GroupVertices[Vertex],0)),1,1,"")</f>
        <v>7</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234</v>
      </c>
      <c r="C46" s="65"/>
      <c r="D46" s="65" t="s">
        <v>64</v>
      </c>
      <c r="E46" s="66">
        <v>162.56153293100954</v>
      </c>
      <c r="F46" s="68">
        <v>99.99926689299149</v>
      </c>
      <c r="G46" s="100" t="s">
        <v>867</v>
      </c>
      <c r="H46" s="65"/>
      <c r="I46" s="69" t="s">
        <v>234</v>
      </c>
      <c r="J46" s="70"/>
      <c r="K46" s="70"/>
      <c r="L46" s="69" t="s">
        <v>3083</v>
      </c>
      <c r="M46" s="73">
        <v>1.2443201290387176</v>
      </c>
      <c r="N46" s="74">
        <v>2728.04541015625</v>
      </c>
      <c r="O46" s="74">
        <v>7999.39599609375</v>
      </c>
      <c r="P46" s="75"/>
      <c r="Q46" s="76"/>
      <c r="R46" s="76"/>
      <c r="S46" s="86"/>
      <c r="T46" s="48">
        <v>0</v>
      </c>
      <c r="U46" s="48">
        <v>1</v>
      </c>
      <c r="V46" s="49">
        <v>0</v>
      </c>
      <c r="W46" s="49">
        <v>0.001172</v>
      </c>
      <c r="X46" s="49">
        <v>0.006928</v>
      </c>
      <c r="Y46" s="49">
        <v>0.525373</v>
      </c>
      <c r="Z46" s="49">
        <v>0</v>
      </c>
      <c r="AA46" s="49">
        <v>0</v>
      </c>
      <c r="AB46" s="71">
        <v>46</v>
      </c>
      <c r="AC46" s="71"/>
      <c r="AD46" s="72"/>
      <c r="AE46" s="78" t="s">
        <v>1639</v>
      </c>
      <c r="AF46" s="78">
        <v>353</v>
      </c>
      <c r="AG46" s="78">
        <v>329</v>
      </c>
      <c r="AH46" s="78">
        <v>1857</v>
      </c>
      <c r="AI46" s="78">
        <v>451</v>
      </c>
      <c r="AJ46" s="78"/>
      <c r="AK46" s="78" t="s">
        <v>1900</v>
      </c>
      <c r="AL46" s="78" t="s">
        <v>2123</v>
      </c>
      <c r="AM46" s="78"/>
      <c r="AN46" s="78"/>
      <c r="AO46" s="80">
        <v>40437.40831018519</v>
      </c>
      <c r="AP46" s="82" t="s">
        <v>2458</v>
      </c>
      <c r="AQ46" s="78" t="b">
        <v>0</v>
      </c>
      <c r="AR46" s="78" t="b">
        <v>0</v>
      </c>
      <c r="AS46" s="78" t="b">
        <v>1</v>
      </c>
      <c r="AT46" s="78" t="s">
        <v>1517</v>
      </c>
      <c r="AU46" s="78">
        <v>27</v>
      </c>
      <c r="AV46" s="82" t="s">
        <v>2649</v>
      </c>
      <c r="AW46" s="78" t="b">
        <v>0</v>
      </c>
      <c r="AX46" s="78" t="s">
        <v>2766</v>
      </c>
      <c r="AY46" s="82" t="s">
        <v>2810</v>
      </c>
      <c r="AZ46" s="78" t="s">
        <v>66</v>
      </c>
      <c r="BA46" s="78" t="str">
        <f>REPLACE(INDEX(GroupVertices[Group],MATCH(Vertices[[#This Row],[Vertex]],GroupVertices[Vertex],0)),1,1,"")</f>
        <v>1</v>
      </c>
      <c r="BB46" s="48"/>
      <c r="BC46" s="48"/>
      <c r="BD46" s="48"/>
      <c r="BE46" s="48"/>
      <c r="BF46" s="48"/>
      <c r="BG46" s="48"/>
      <c r="BH46" s="121" t="s">
        <v>3870</v>
      </c>
      <c r="BI46" s="121" t="s">
        <v>3870</v>
      </c>
      <c r="BJ46" s="121" t="s">
        <v>4004</v>
      </c>
      <c r="BK46" s="121" t="s">
        <v>4004</v>
      </c>
      <c r="BL46" s="121">
        <v>0</v>
      </c>
      <c r="BM46" s="124">
        <v>0</v>
      </c>
      <c r="BN46" s="121">
        <v>0</v>
      </c>
      <c r="BO46" s="124">
        <v>0</v>
      </c>
      <c r="BP46" s="121">
        <v>0</v>
      </c>
      <c r="BQ46" s="124">
        <v>0</v>
      </c>
      <c r="BR46" s="121">
        <v>26</v>
      </c>
      <c r="BS46" s="124">
        <v>100</v>
      </c>
      <c r="BT46" s="121">
        <v>26</v>
      </c>
      <c r="BU46" s="2"/>
      <c r="BV46" s="3"/>
      <c r="BW46" s="3"/>
      <c r="BX46" s="3"/>
      <c r="BY46" s="3"/>
    </row>
    <row r="47" spans="1:77" ht="41.45" customHeight="1">
      <c r="A47" s="64" t="s">
        <v>235</v>
      </c>
      <c r="C47" s="65"/>
      <c r="D47" s="65" t="s">
        <v>64</v>
      </c>
      <c r="E47" s="66">
        <v>171.67406885398825</v>
      </c>
      <c r="F47" s="68">
        <v>99.98737005919672</v>
      </c>
      <c r="G47" s="100" t="s">
        <v>868</v>
      </c>
      <c r="H47" s="65"/>
      <c r="I47" s="69" t="s">
        <v>235</v>
      </c>
      <c r="J47" s="70"/>
      <c r="K47" s="70"/>
      <c r="L47" s="69" t="s">
        <v>3084</v>
      </c>
      <c r="M47" s="73">
        <v>5.209138271706541</v>
      </c>
      <c r="N47" s="74">
        <v>3963.022705078125</v>
      </c>
      <c r="O47" s="74">
        <v>6073.10595703125</v>
      </c>
      <c r="P47" s="75"/>
      <c r="Q47" s="76"/>
      <c r="R47" s="76"/>
      <c r="S47" s="86"/>
      <c r="T47" s="48">
        <v>0</v>
      </c>
      <c r="U47" s="48">
        <v>2</v>
      </c>
      <c r="V47" s="49">
        <v>384</v>
      </c>
      <c r="W47" s="49">
        <v>0.000962</v>
      </c>
      <c r="X47" s="49">
        <v>0.00031</v>
      </c>
      <c r="Y47" s="49">
        <v>0.829017</v>
      </c>
      <c r="Z47" s="49">
        <v>0</v>
      </c>
      <c r="AA47" s="49">
        <v>0</v>
      </c>
      <c r="AB47" s="71">
        <v>47</v>
      </c>
      <c r="AC47" s="71"/>
      <c r="AD47" s="72"/>
      <c r="AE47" s="78" t="s">
        <v>1640</v>
      </c>
      <c r="AF47" s="78">
        <v>975</v>
      </c>
      <c r="AG47" s="78">
        <v>5668</v>
      </c>
      <c r="AH47" s="78">
        <v>7743</v>
      </c>
      <c r="AI47" s="78">
        <v>3044</v>
      </c>
      <c r="AJ47" s="78"/>
      <c r="AK47" s="78" t="s">
        <v>1901</v>
      </c>
      <c r="AL47" s="78" t="s">
        <v>2124</v>
      </c>
      <c r="AM47" s="82" t="s">
        <v>2279</v>
      </c>
      <c r="AN47" s="78"/>
      <c r="AO47" s="80">
        <v>39817.89952546296</v>
      </c>
      <c r="AP47" s="82" t="s">
        <v>2459</v>
      </c>
      <c r="AQ47" s="78" t="b">
        <v>0</v>
      </c>
      <c r="AR47" s="78" t="b">
        <v>0</v>
      </c>
      <c r="AS47" s="78" t="b">
        <v>1</v>
      </c>
      <c r="AT47" s="78" t="s">
        <v>1518</v>
      </c>
      <c r="AU47" s="78">
        <v>199</v>
      </c>
      <c r="AV47" s="82" t="s">
        <v>2653</v>
      </c>
      <c r="AW47" s="78" t="b">
        <v>0</v>
      </c>
      <c r="AX47" s="78" t="s">
        <v>2766</v>
      </c>
      <c r="AY47" s="82" t="s">
        <v>2811</v>
      </c>
      <c r="AZ47" s="78" t="s">
        <v>66</v>
      </c>
      <c r="BA47" s="78" t="str">
        <f>REPLACE(INDEX(GroupVertices[Group],MATCH(Vertices[[#This Row],[Vertex]],GroupVertices[Vertex],0)),1,1,"")</f>
        <v>3</v>
      </c>
      <c r="BB47" s="48"/>
      <c r="BC47" s="48"/>
      <c r="BD47" s="48"/>
      <c r="BE47" s="48"/>
      <c r="BF47" s="48" t="s">
        <v>738</v>
      </c>
      <c r="BG47" s="48" t="s">
        <v>738</v>
      </c>
      <c r="BH47" s="121" t="s">
        <v>3871</v>
      </c>
      <c r="BI47" s="121" t="s">
        <v>3871</v>
      </c>
      <c r="BJ47" s="121" t="s">
        <v>4005</v>
      </c>
      <c r="BK47" s="121" t="s">
        <v>4005</v>
      </c>
      <c r="BL47" s="121">
        <v>3</v>
      </c>
      <c r="BM47" s="124">
        <v>14.285714285714286</v>
      </c>
      <c r="BN47" s="121">
        <v>0</v>
      </c>
      <c r="BO47" s="124">
        <v>0</v>
      </c>
      <c r="BP47" s="121">
        <v>0</v>
      </c>
      <c r="BQ47" s="124">
        <v>0</v>
      </c>
      <c r="BR47" s="121">
        <v>18</v>
      </c>
      <c r="BS47" s="124">
        <v>85.71428571428571</v>
      </c>
      <c r="BT47" s="121">
        <v>21</v>
      </c>
      <c r="BU47" s="2"/>
      <c r="BV47" s="3"/>
      <c r="BW47" s="3"/>
      <c r="BX47" s="3"/>
      <c r="BY47" s="3"/>
    </row>
    <row r="48" spans="1:77" ht="41.45" customHeight="1">
      <c r="A48" s="64" t="s">
        <v>429</v>
      </c>
      <c r="C48" s="65"/>
      <c r="D48" s="65" t="s">
        <v>64</v>
      </c>
      <c r="E48" s="66">
        <v>276.2847523631261</v>
      </c>
      <c r="F48" s="68">
        <v>99.85079601160076</v>
      </c>
      <c r="G48" s="100" t="s">
        <v>2690</v>
      </c>
      <c r="H48" s="65"/>
      <c r="I48" s="69" t="s">
        <v>429</v>
      </c>
      <c r="J48" s="70"/>
      <c r="K48" s="70"/>
      <c r="L48" s="69" t="s">
        <v>3085</v>
      </c>
      <c r="M48" s="73">
        <v>50.72471586718389</v>
      </c>
      <c r="N48" s="74">
        <v>3723.77392578125</v>
      </c>
      <c r="O48" s="74">
        <v>5459.044921875</v>
      </c>
      <c r="P48" s="75"/>
      <c r="Q48" s="76"/>
      <c r="R48" s="76"/>
      <c r="S48" s="86"/>
      <c r="T48" s="48">
        <v>1</v>
      </c>
      <c r="U48" s="48">
        <v>0</v>
      </c>
      <c r="V48" s="49">
        <v>0</v>
      </c>
      <c r="W48" s="49">
        <v>0.000812</v>
      </c>
      <c r="X48" s="49">
        <v>3.9E-05</v>
      </c>
      <c r="Y48" s="49">
        <v>0.502332</v>
      </c>
      <c r="Z48" s="49">
        <v>0</v>
      </c>
      <c r="AA48" s="49">
        <v>0</v>
      </c>
      <c r="AB48" s="71">
        <v>48</v>
      </c>
      <c r="AC48" s="71"/>
      <c r="AD48" s="72"/>
      <c r="AE48" s="78" t="s">
        <v>1641</v>
      </c>
      <c r="AF48" s="78">
        <v>1738</v>
      </c>
      <c r="AG48" s="78">
        <v>66959</v>
      </c>
      <c r="AH48" s="78">
        <v>9463</v>
      </c>
      <c r="AI48" s="78">
        <v>32090</v>
      </c>
      <c r="AJ48" s="78"/>
      <c r="AK48" s="78" t="s">
        <v>1902</v>
      </c>
      <c r="AL48" s="78" t="s">
        <v>2125</v>
      </c>
      <c r="AM48" s="82" t="s">
        <v>2280</v>
      </c>
      <c r="AN48" s="78"/>
      <c r="AO48" s="80">
        <v>39028.1016087963</v>
      </c>
      <c r="AP48" s="78"/>
      <c r="AQ48" s="78" t="b">
        <v>1</v>
      </c>
      <c r="AR48" s="78" t="b">
        <v>0</v>
      </c>
      <c r="AS48" s="78" t="b">
        <v>1</v>
      </c>
      <c r="AT48" s="78" t="s">
        <v>1517</v>
      </c>
      <c r="AU48" s="78">
        <v>2053</v>
      </c>
      <c r="AV48" s="82" t="s">
        <v>2649</v>
      </c>
      <c r="AW48" s="78" t="b">
        <v>0</v>
      </c>
      <c r="AX48" s="78" t="s">
        <v>2766</v>
      </c>
      <c r="AY48" s="82" t="s">
        <v>2812</v>
      </c>
      <c r="AZ48" s="78" t="s">
        <v>65</v>
      </c>
      <c r="BA48" s="78" t="str">
        <f>REPLACE(INDEX(GroupVertices[Group],MATCH(Vertices[[#This Row],[Vertex]],GroupVertices[Vertex],0)),1,1,"")</f>
        <v>3</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236</v>
      </c>
      <c r="C49" s="65"/>
      <c r="D49" s="65" t="s">
        <v>64</v>
      </c>
      <c r="E49" s="66">
        <v>171.57848878062492</v>
      </c>
      <c r="F49" s="68">
        <v>99.98749484336838</v>
      </c>
      <c r="G49" s="100" t="s">
        <v>869</v>
      </c>
      <c r="H49" s="65"/>
      <c r="I49" s="69" t="s">
        <v>236</v>
      </c>
      <c r="J49" s="70"/>
      <c r="K49" s="70"/>
      <c r="L49" s="69" t="s">
        <v>3086</v>
      </c>
      <c r="M49" s="73">
        <v>5.16755186676378</v>
      </c>
      <c r="N49" s="74">
        <v>1163.423095703125</v>
      </c>
      <c r="O49" s="74">
        <v>2878.362548828125</v>
      </c>
      <c r="P49" s="75"/>
      <c r="Q49" s="76"/>
      <c r="R49" s="76"/>
      <c r="S49" s="86"/>
      <c r="T49" s="48">
        <v>0</v>
      </c>
      <c r="U49" s="48">
        <v>1</v>
      </c>
      <c r="V49" s="49">
        <v>0</v>
      </c>
      <c r="W49" s="49">
        <v>0.001416</v>
      </c>
      <c r="X49" s="49">
        <v>0.006289</v>
      </c>
      <c r="Y49" s="49">
        <v>0.397247</v>
      </c>
      <c r="Z49" s="49">
        <v>0</v>
      </c>
      <c r="AA49" s="49">
        <v>0</v>
      </c>
      <c r="AB49" s="71">
        <v>49</v>
      </c>
      <c r="AC49" s="71"/>
      <c r="AD49" s="72"/>
      <c r="AE49" s="78" t="s">
        <v>1642</v>
      </c>
      <c r="AF49" s="78">
        <v>4817</v>
      </c>
      <c r="AG49" s="78">
        <v>5612</v>
      </c>
      <c r="AH49" s="78">
        <v>39189</v>
      </c>
      <c r="AI49" s="78">
        <v>21730</v>
      </c>
      <c r="AJ49" s="78"/>
      <c r="AK49" s="78" t="s">
        <v>1903</v>
      </c>
      <c r="AL49" s="78" t="s">
        <v>2126</v>
      </c>
      <c r="AM49" s="82" t="s">
        <v>2281</v>
      </c>
      <c r="AN49" s="78"/>
      <c r="AO49" s="80">
        <v>40956.65877314815</v>
      </c>
      <c r="AP49" s="82" t="s">
        <v>2460</v>
      </c>
      <c r="AQ49" s="78" t="b">
        <v>0</v>
      </c>
      <c r="AR49" s="78" t="b">
        <v>0</v>
      </c>
      <c r="AS49" s="78" t="b">
        <v>1</v>
      </c>
      <c r="AT49" s="78" t="s">
        <v>2641</v>
      </c>
      <c r="AU49" s="78">
        <v>965</v>
      </c>
      <c r="AV49" s="82" t="s">
        <v>2649</v>
      </c>
      <c r="AW49" s="78" t="b">
        <v>0</v>
      </c>
      <c r="AX49" s="78" t="s">
        <v>2766</v>
      </c>
      <c r="AY49" s="82" t="s">
        <v>2813</v>
      </c>
      <c r="AZ49" s="78" t="s">
        <v>66</v>
      </c>
      <c r="BA49" s="78" t="str">
        <f>REPLACE(INDEX(GroupVertices[Group],MATCH(Vertices[[#This Row],[Vertex]],GroupVertices[Vertex],0)),1,1,"")</f>
        <v>2</v>
      </c>
      <c r="BB49" s="48"/>
      <c r="BC49" s="48"/>
      <c r="BD49" s="48"/>
      <c r="BE49" s="48"/>
      <c r="BF49" s="48"/>
      <c r="BG49" s="48"/>
      <c r="BH49" s="121" t="s">
        <v>3872</v>
      </c>
      <c r="BI49" s="121" t="s">
        <v>3872</v>
      </c>
      <c r="BJ49" s="121" t="s">
        <v>4006</v>
      </c>
      <c r="BK49" s="121" t="s">
        <v>4006</v>
      </c>
      <c r="BL49" s="121">
        <v>0</v>
      </c>
      <c r="BM49" s="124">
        <v>0</v>
      </c>
      <c r="BN49" s="121">
        <v>0</v>
      </c>
      <c r="BO49" s="124">
        <v>0</v>
      </c>
      <c r="BP49" s="121">
        <v>0</v>
      </c>
      <c r="BQ49" s="124">
        <v>0</v>
      </c>
      <c r="BR49" s="121">
        <v>23</v>
      </c>
      <c r="BS49" s="124">
        <v>100</v>
      </c>
      <c r="BT49" s="121">
        <v>23</v>
      </c>
      <c r="BU49" s="2"/>
      <c r="BV49" s="3"/>
      <c r="BW49" s="3"/>
      <c r="BX49" s="3"/>
      <c r="BY49" s="3"/>
    </row>
    <row r="50" spans="1:77" ht="41.45" customHeight="1">
      <c r="A50" s="64" t="s">
        <v>348</v>
      </c>
      <c r="C50" s="65"/>
      <c r="D50" s="65" t="s">
        <v>64</v>
      </c>
      <c r="E50" s="66">
        <v>199.74388825636836</v>
      </c>
      <c r="F50" s="68">
        <v>99.95072362192595</v>
      </c>
      <c r="G50" s="100" t="s">
        <v>962</v>
      </c>
      <c r="H50" s="65"/>
      <c r="I50" s="69" t="s">
        <v>348</v>
      </c>
      <c r="J50" s="70"/>
      <c r="K50" s="70"/>
      <c r="L50" s="69" t="s">
        <v>3087</v>
      </c>
      <c r="M50" s="73">
        <v>17.422174266146516</v>
      </c>
      <c r="N50" s="74">
        <v>1881.2216796875</v>
      </c>
      <c r="O50" s="74">
        <v>2269.2080078125</v>
      </c>
      <c r="P50" s="75"/>
      <c r="Q50" s="76"/>
      <c r="R50" s="76"/>
      <c r="S50" s="86"/>
      <c r="T50" s="48">
        <v>32</v>
      </c>
      <c r="U50" s="48">
        <v>19</v>
      </c>
      <c r="V50" s="49">
        <v>28373.533333</v>
      </c>
      <c r="W50" s="49">
        <v>0.001946</v>
      </c>
      <c r="X50" s="49">
        <v>0.049763</v>
      </c>
      <c r="Y50" s="49">
        <v>13.380456</v>
      </c>
      <c r="Z50" s="49">
        <v>0.011594202898550725</v>
      </c>
      <c r="AA50" s="49">
        <v>0.10869565217391304</v>
      </c>
      <c r="AB50" s="71">
        <v>50</v>
      </c>
      <c r="AC50" s="71"/>
      <c r="AD50" s="72"/>
      <c r="AE50" s="78" t="s">
        <v>1643</v>
      </c>
      <c r="AF50" s="78">
        <v>1797</v>
      </c>
      <c r="AG50" s="78">
        <v>22114</v>
      </c>
      <c r="AH50" s="78">
        <v>8627</v>
      </c>
      <c r="AI50" s="78">
        <v>5357</v>
      </c>
      <c r="AJ50" s="78"/>
      <c r="AK50" s="78" t="s">
        <v>1904</v>
      </c>
      <c r="AL50" s="78" t="s">
        <v>1562</v>
      </c>
      <c r="AM50" s="82" t="s">
        <v>2282</v>
      </c>
      <c r="AN50" s="78"/>
      <c r="AO50" s="80">
        <v>39790.84783564815</v>
      </c>
      <c r="AP50" s="82" t="s">
        <v>2461</v>
      </c>
      <c r="AQ50" s="78" t="b">
        <v>0</v>
      </c>
      <c r="AR50" s="78" t="b">
        <v>0</v>
      </c>
      <c r="AS50" s="78" t="b">
        <v>1</v>
      </c>
      <c r="AT50" s="78" t="s">
        <v>1517</v>
      </c>
      <c r="AU50" s="78">
        <v>881</v>
      </c>
      <c r="AV50" s="82" t="s">
        <v>2649</v>
      </c>
      <c r="AW50" s="78" t="b">
        <v>1</v>
      </c>
      <c r="AX50" s="78" t="s">
        <v>2766</v>
      </c>
      <c r="AY50" s="82" t="s">
        <v>2814</v>
      </c>
      <c r="AZ50" s="78" t="s">
        <v>66</v>
      </c>
      <c r="BA50" s="78" t="str">
        <f>REPLACE(INDEX(GroupVertices[Group],MATCH(Vertices[[#This Row],[Vertex]],GroupVertices[Vertex],0)),1,1,"")</f>
        <v>2</v>
      </c>
      <c r="BB50" s="48" t="s">
        <v>661</v>
      </c>
      <c r="BC50" s="48" t="s">
        <v>661</v>
      </c>
      <c r="BD50" s="48" t="s">
        <v>713</v>
      </c>
      <c r="BE50" s="48" t="s">
        <v>713</v>
      </c>
      <c r="BF50" s="48" t="s">
        <v>3831</v>
      </c>
      <c r="BG50" s="48" t="s">
        <v>3843</v>
      </c>
      <c r="BH50" s="121" t="s">
        <v>3873</v>
      </c>
      <c r="BI50" s="121" t="s">
        <v>3970</v>
      </c>
      <c r="BJ50" s="121" t="s">
        <v>4007</v>
      </c>
      <c r="BK50" s="121" t="s">
        <v>4007</v>
      </c>
      <c r="BL50" s="121">
        <v>8</v>
      </c>
      <c r="BM50" s="124">
        <v>3.4782608695652173</v>
      </c>
      <c r="BN50" s="121">
        <v>3</v>
      </c>
      <c r="BO50" s="124">
        <v>1.3043478260869565</v>
      </c>
      <c r="BP50" s="121">
        <v>0</v>
      </c>
      <c r="BQ50" s="124">
        <v>0</v>
      </c>
      <c r="BR50" s="121">
        <v>219</v>
      </c>
      <c r="BS50" s="124">
        <v>95.21739130434783</v>
      </c>
      <c r="BT50" s="121">
        <v>230</v>
      </c>
      <c r="BU50" s="2"/>
      <c r="BV50" s="3"/>
      <c r="BW50" s="3"/>
      <c r="BX50" s="3"/>
      <c r="BY50" s="3"/>
    </row>
    <row r="51" spans="1:77" ht="41.45" customHeight="1">
      <c r="A51" s="64" t="s">
        <v>237</v>
      </c>
      <c r="C51" s="65"/>
      <c r="D51" s="65" t="s">
        <v>64</v>
      </c>
      <c r="E51" s="66">
        <v>162.0375493145356</v>
      </c>
      <c r="F51" s="68">
        <v>99.99995097764685</v>
      </c>
      <c r="G51" s="100" t="s">
        <v>870</v>
      </c>
      <c r="H51" s="65"/>
      <c r="I51" s="69" t="s">
        <v>237</v>
      </c>
      <c r="J51" s="70"/>
      <c r="K51" s="70"/>
      <c r="L51" s="69" t="s">
        <v>3088</v>
      </c>
      <c r="M51" s="73">
        <v>1.016337516227513</v>
      </c>
      <c r="N51" s="74">
        <v>4089.255126953125</v>
      </c>
      <c r="O51" s="74">
        <v>3339.364013671875</v>
      </c>
      <c r="P51" s="75"/>
      <c r="Q51" s="76"/>
      <c r="R51" s="76"/>
      <c r="S51" s="86"/>
      <c r="T51" s="48">
        <v>0</v>
      </c>
      <c r="U51" s="48">
        <v>1</v>
      </c>
      <c r="V51" s="49">
        <v>0</v>
      </c>
      <c r="W51" s="49">
        <v>0.001233</v>
      </c>
      <c r="X51" s="49">
        <v>0.002294</v>
      </c>
      <c r="Y51" s="49">
        <v>0.424314</v>
      </c>
      <c r="Z51" s="49">
        <v>0</v>
      </c>
      <c r="AA51" s="49">
        <v>0</v>
      </c>
      <c r="AB51" s="71">
        <v>51</v>
      </c>
      <c r="AC51" s="71"/>
      <c r="AD51" s="72"/>
      <c r="AE51" s="78" t="s">
        <v>1644</v>
      </c>
      <c r="AF51" s="78">
        <v>74</v>
      </c>
      <c r="AG51" s="78">
        <v>22</v>
      </c>
      <c r="AH51" s="78">
        <v>6564</v>
      </c>
      <c r="AI51" s="78">
        <v>6869</v>
      </c>
      <c r="AJ51" s="78"/>
      <c r="AK51" s="78"/>
      <c r="AL51" s="78"/>
      <c r="AM51" s="78"/>
      <c r="AN51" s="78"/>
      <c r="AO51" s="80">
        <v>40912.36027777778</v>
      </c>
      <c r="AP51" s="78"/>
      <c r="AQ51" s="78" t="b">
        <v>1</v>
      </c>
      <c r="AR51" s="78" t="b">
        <v>1</v>
      </c>
      <c r="AS51" s="78" t="b">
        <v>0</v>
      </c>
      <c r="AT51" s="78" t="s">
        <v>2642</v>
      </c>
      <c r="AU51" s="78">
        <v>1</v>
      </c>
      <c r="AV51" s="82" t="s">
        <v>2649</v>
      </c>
      <c r="AW51" s="78" t="b">
        <v>0</v>
      </c>
      <c r="AX51" s="78" t="s">
        <v>2766</v>
      </c>
      <c r="AY51" s="82" t="s">
        <v>2815</v>
      </c>
      <c r="AZ51" s="78" t="s">
        <v>66</v>
      </c>
      <c r="BA51" s="78" t="str">
        <f>REPLACE(INDEX(GroupVertices[Group],MATCH(Vertices[[#This Row],[Vertex]],GroupVertices[Vertex],0)),1,1,"")</f>
        <v>4</v>
      </c>
      <c r="BB51" s="48"/>
      <c r="BC51" s="48"/>
      <c r="BD51" s="48"/>
      <c r="BE51" s="48"/>
      <c r="BF51" s="48" t="s">
        <v>738</v>
      </c>
      <c r="BG51" s="48" t="s">
        <v>738</v>
      </c>
      <c r="BH51" s="121" t="s">
        <v>3861</v>
      </c>
      <c r="BI51" s="121" t="s">
        <v>3861</v>
      </c>
      <c r="BJ51" s="121" t="s">
        <v>3996</v>
      </c>
      <c r="BK51" s="121" t="s">
        <v>3996</v>
      </c>
      <c r="BL51" s="121">
        <v>0</v>
      </c>
      <c r="BM51" s="124">
        <v>0</v>
      </c>
      <c r="BN51" s="121">
        <v>0</v>
      </c>
      <c r="BO51" s="124">
        <v>0</v>
      </c>
      <c r="BP51" s="121">
        <v>0</v>
      </c>
      <c r="BQ51" s="124">
        <v>0</v>
      </c>
      <c r="BR51" s="121">
        <v>19</v>
      </c>
      <c r="BS51" s="124">
        <v>100</v>
      </c>
      <c r="BT51" s="121">
        <v>19</v>
      </c>
      <c r="BU51" s="2"/>
      <c r="BV51" s="3"/>
      <c r="BW51" s="3"/>
      <c r="BX51" s="3"/>
      <c r="BY51" s="3"/>
    </row>
    <row r="52" spans="1:77" ht="41.45" customHeight="1">
      <c r="A52" s="64" t="s">
        <v>238</v>
      </c>
      <c r="C52" s="65"/>
      <c r="D52" s="65" t="s">
        <v>64</v>
      </c>
      <c r="E52" s="66">
        <v>664.6573126047647</v>
      </c>
      <c r="F52" s="68">
        <v>99.34375781293754</v>
      </c>
      <c r="G52" s="100" t="s">
        <v>871</v>
      </c>
      <c r="H52" s="65"/>
      <c r="I52" s="69" t="s">
        <v>238</v>
      </c>
      <c r="J52" s="70"/>
      <c r="K52" s="70"/>
      <c r="L52" s="69" t="s">
        <v>3089</v>
      </c>
      <c r="M52" s="73">
        <v>219.70364620835124</v>
      </c>
      <c r="N52" s="74">
        <v>7218.25146484375</v>
      </c>
      <c r="O52" s="74">
        <v>4491.34619140625</v>
      </c>
      <c r="P52" s="75"/>
      <c r="Q52" s="76"/>
      <c r="R52" s="76"/>
      <c r="S52" s="86"/>
      <c r="T52" s="48">
        <v>0</v>
      </c>
      <c r="U52" s="48">
        <v>1</v>
      </c>
      <c r="V52" s="49">
        <v>0</v>
      </c>
      <c r="W52" s="49">
        <v>0.142857</v>
      </c>
      <c r="X52" s="49">
        <v>0</v>
      </c>
      <c r="Y52" s="49">
        <v>0.595237</v>
      </c>
      <c r="Z52" s="49">
        <v>0</v>
      </c>
      <c r="AA52" s="49">
        <v>0</v>
      </c>
      <c r="AB52" s="71">
        <v>52</v>
      </c>
      <c r="AC52" s="71"/>
      <c r="AD52" s="72"/>
      <c r="AE52" s="78" t="s">
        <v>1645</v>
      </c>
      <c r="AF52" s="78">
        <v>693</v>
      </c>
      <c r="AG52" s="78">
        <v>294505</v>
      </c>
      <c r="AH52" s="78">
        <v>140550</v>
      </c>
      <c r="AI52" s="78">
        <v>3259</v>
      </c>
      <c r="AJ52" s="78"/>
      <c r="AK52" s="78" t="s">
        <v>1905</v>
      </c>
      <c r="AL52" s="78" t="s">
        <v>2127</v>
      </c>
      <c r="AM52" s="82" t="s">
        <v>2283</v>
      </c>
      <c r="AN52" s="78"/>
      <c r="AO52" s="80">
        <v>39206.8990162037</v>
      </c>
      <c r="AP52" s="82" t="s">
        <v>2462</v>
      </c>
      <c r="AQ52" s="78" t="b">
        <v>0</v>
      </c>
      <c r="AR52" s="78" t="b">
        <v>0</v>
      </c>
      <c r="AS52" s="78" t="b">
        <v>1</v>
      </c>
      <c r="AT52" s="78" t="s">
        <v>1518</v>
      </c>
      <c r="AU52" s="78">
        <v>3974</v>
      </c>
      <c r="AV52" s="82" t="s">
        <v>2649</v>
      </c>
      <c r="AW52" s="78" t="b">
        <v>1</v>
      </c>
      <c r="AX52" s="78" t="s">
        <v>2766</v>
      </c>
      <c r="AY52" s="82" t="s">
        <v>2816</v>
      </c>
      <c r="AZ52" s="78" t="s">
        <v>66</v>
      </c>
      <c r="BA52" s="78" t="str">
        <f>REPLACE(INDEX(GroupVertices[Group],MATCH(Vertices[[#This Row],[Vertex]],GroupVertices[Vertex],0)),1,1,"")</f>
        <v>13</v>
      </c>
      <c r="BB52" s="48"/>
      <c r="BC52" s="48"/>
      <c r="BD52" s="48"/>
      <c r="BE52" s="48"/>
      <c r="BF52" s="48" t="s">
        <v>746</v>
      </c>
      <c r="BG52" s="48" t="s">
        <v>746</v>
      </c>
      <c r="BH52" s="121" t="s">
        <v>3874</v>
      </c>
      <c r="BI52" s="121" t="s">
        <v>3874</v>
      </c>
      <c r="BJ52" s="121" t="s">
        <v>4008</v>
      </c>
      <c r="BK52" s="121" t="s">
        <v>4008</v>
      </c>
      <c r="BL52" s="121">
        <v>0</v>
      </c>
      <c r="BM52" s="124">
        <v>0</v>
      </c>
      <c r="BN52" s="121">
        <v>0</v>
      </c>
      <c r="BO52" s="124">
        <v>0</v>
      </c>
      <c r="BP52" s="121">
        <v>0</v>
      </c>
      <c r="BQ52" s="124">
        <v>0</v>
      </c>
      <c r="BR52" s="121">
        <v>17</v>
      </c>
      <c r="BS52" s="124">
        <v>100</v>
      </c>
      <c r="BT52" s="121">
        <v>17</v>
      </c>
      <c r="BU52" s="2"/>
      <c r="BV52" s="3"/>
      <c r="BW52" s="3"/>
      <c r="BX52" s="3"/>
      <c r="BY52" s="3"/>
    </row>
    <row r="53" spans="1:77" ht="41.45" customHeight="1">
      <c r="A53" s="64" t="s">
        <v>333</v>
      </c>
      <c r="C53" s="65"/>
      <c r="D53" s="65" t="s">
        <v>64</v>
      </c>
      <c r="E53" s="66">
        <v>165.71396856497503</v>
      </c>
      <c r="F53" s="68">
        <v>99.9951512436154</v>
      </c>
      <c r="G53" s="100" t="s">
        <v>948</v>
      </c>
      <c r="H53" s="65"/>
      <c r="I53" s="69" t="s">
        <v>333</v>
      </c>
      <c r="J53" s="70"/>
      <c r="K53" s="70"/>
      <c r="L53" s="69" t="s">
        <v>3090</v>
      </c>
      <c r="M53" s="73">
        <v>2.615928877775835</v>
      </c>
      <c r="N53" s="74">
        <v>6883.65185546875</v>
      </c>
      <c r="O53" s="74">
        <v>4793.63818359375</v>
      </c>
      <c r="P53" s="75"/>
      <c r="Q53" s="76"/>
      <c r="R53" s="76"/>
      <c r="S53" s="86"/>
      <c r="T53" s="48">
        <v>5</v>
      </c>
      <c r="U53" s="48">
        <v>1</v>
      </c>
      <c r="V53" s="49">
        <v>12</v>
      </c>
      <c r="W53" s="49">
        <v>0.25</v>
      </c>
      <c r="X53" s="49">
        <v>0</v>
      </c>
      <c r="Y53" s="49">
        <v>2.619042</v>
      </c>
      <c r="Z53" s="49">
        <v>0</v>
      </c>
      <c r="AA53" s="49">
        <v>0</v>
      </c>
      <c r="AB53" s="71">
        <v>53</v>
      </c>
      <c r="AC53" s="71"/>
      <c r="AD53" s="72"/>
      <c r="AE53" s="78" t="s">
        <v>1646</v>
      </c>
      <c r="AF53" s="78">
        <v>1889</v>
      </c>
      <c r="AG53" s="78">
        <v>2176</v>
      </c>
      <c r="AH53" s="78">
        <v>8761</v>
      </c>
      <c r="AI53" s="78">
        <v>13227</v>
      </c>
      <c r="AJ53" s="78"/>
      <c r="AK53" s="78" t="s">
        <v>1906</v>
      </c>
      <c r="AL53" s="78" t="s">
        <v>2128</v>
      </c>
      <c r="AM53" s="82" t="s">
        <v>2284</v>
      </c>
      <c r="AN53" s="78"/>
      <c r="AO53" s="80">
        <v>39888.74637731481</v>
      </c>
      <c r="AP53" s="82" t="s">
        <v>2463</v>
      </c>
      <c r="AQ53" s="78" t="b">
        <v>0</v>
      </c>
      <c r="AR53" s="78" t="b">
        <v>0</v>
      </c>
      <c r="AS53" s="78" t="b">
        <v>1</v>
      </c>
      <c r="AT53" s="78" t="s">
        <v>1517</v>
      </c>
      <c r="AU53" s="78">
        <v>110</v>
      </c>
      <c r="AV53" s="82" t="s">
        <v>2659</v>
      </c>
      <c r="AW53" s="78" t="b">
        <v>0</v>
      </c>
      <c r="AX53" s="78" t="s">
        <v>2766</v>
      </c>
      <c r="AY53" s="82" t="s">
        <v>2817</v>
      </c>
      <c r="AZ53" s="78" t="s">
        <v>66</v>
      </c>
      <c r="BA53" s="78" t="str">
        <f>REPLACE(INDEX(GroupVertices[Group],MATCH(Vertices[[#This Row],[Vertex]],GroupVertices[Vertex],0)),1,1,"")</f>
        <v>13</v>
      </c>
      <c r="BB53" s="48" t="s">
        <v>687</v>
      </c>
      <c r="BC53" s="48" t="s">
        <v>687</v>
      </c>
      <c r="BD53" s="48" t="s">
        <v>718</v>
      </c>
      <c r="BE53" s="48" t="s">
        <v>718</v>
      </c>
      <c r="BF53" s="48" t="s">
        <v>777</v>
      </c>
      <c r="BG53" s="48" t="s">
        <v>777</v>
      </c>
      <c r="BH53" s="121" t="s">
        <v>3875</v>
      </c>
      <c r="BI53" s="121" t="s">
        <v>3875</v>
      </c>
      <c r="BJ53" s="121" t="s">
        <v>4009</v>
      </c>
      <c r="BK53" s="121" t="s">
        <v>4009</v>
      </c>
      <c r="BL53" s="121">
        <v>0</v>
      </c>
      <c r="BM53" s="124">
        <v>0</v>
      </c>
      <c r="BN53" s="121">
        <v>0</v>
      </c>
      <c r="BO53" s="124">
        <v>0</v>
      </c>
      <c r="BP53" s="121">
        <v>0</v>
      </c>
      <c r="BQ53" s="124">
        <v>0</v>
      </c>
      <c r="BR53" s="121">
        <v>30</v>
      </c>
      <c r="BS53" s="124">
        <v>100</v>
      </c>
      <c r="BT53" s="121">
        <v>30</v>
      </c>
      <c r="BU53" s="2"/>
      <c r="BV53" s="3"/>
      <c r="BW53" s="3"/>
      <c r="BX53" s="3"/>
      <c r="BY53" s="3"/>
    </row>
    <row r="54" spans="1:77" ht="41.45" customHeight="1">
      <c r="A54" s="64" t="s">
        <v>239</v>
      </c>
      <c r="C54" s="65"/>
      <c r="D54" s="65" t="s">
        <v>64</v>
      </c>
      <c r="E54" s="66">
        <v>162.56836007910692</v>
      </c>
      <c r="F54" s="68">
        <v>99.99925797983636</v>
      </c>
      <c r="G54" s="100" t="s">
        <v>872</v>
      </c>
      <c r="H54" s="65"/>
      <c r="I54" s="69" t="s">
        <v>239</v>
      </c>
      <c r="J54" s="70"/>
      <c r="K54" s="70"/>
      <c r="L54" s="69" t="s">
        <v>3091</v>
      </c>
      <c r="M54" s="73">
        <v>1.247290586534629</v>
      </c>
      <c r="N54" s="74">
        <v>7005.6142578125</v>
      </c>
      <c r="O54" s="74">
        <v>5622.96728515625</v>
      </c>
      <c r="P54" s="75"/>
      <c r="Q54" s="76"/>
      <c r="R54" s="76"/>
      <c r="S54" s="86"/>
      <c r="T54" s="48">
        <v>0</v>
      </c>
      <c r="U54" s="48">
        <v>1</v>
      </c>
      <c r="V54" s="49">
        <v>0</v>
      </c>
      <c r="W54" s="49">
        <v>0.142857</v>
      </c>
      <c r="X54" s="49">
        <v>0</v>
      </c>
      <c r="Y54" s="49">
        <v>0.595237</v>
      </c>
      <c r="Z54" s="49">
        <v>0</v>
      </c>
      <c r="AA54" s="49">
        <v>0</v>
      </c>
      <c r="AB54" s="71">
        <v>54</v>
      </c>
      <c r="AC54" s="71"/>
      <c r="AD54" s="72"/>
      <c r="AE54" s="78" t="s">
        <v>1647</v>
      </c>
      <c r="AF54" s="78">
        <v>481</v>
      </c>
      <c r="AG54" s="78">
        <v>333</v>
      </c>
      <c r="AH54" s="78">
        <v>9927</v>
      </c>
      <c r="AI54" s="78">
        <v>2970</v>
      </c>
      <c r="AJ54" s="78"/>
      <c r="AK54" s="78" t="s">
        <v>1907</v>
      </c>
      <c r="AL54" s="78" t="s">
        <v>2129</v>
      </c>
      <c r="AM54" s="78"/>
      <c r="AN54" s="78"/>
      <c r="AO54" s="80">
        <v>40879.78664351852</v>
      </c>
      <c r="AP54" s="82" t="s">
        <v>2464</v>
      </c>
      <c r="AQ54" s="78" t="b">
        <v>0</v>
      </c>
      <c r="AR54" s="78" t="b">
        <v>0</v>
      </c>
      <c r="AS54" s="78" t="b">
        <v>1</v>
      </c>
      <c r="AT54" s="78" t="s">
        <v>1518</v>
      </c>
      <c r="AU54" s="78">
        <v>49</v>
      </c>
      <c r="AV54" s="82" t="s">
        <v>2649</v>
      </c>
      <c r="AW54" s="78" t="b">
        <v>0</v>
      </c>
      <c r="AX54" s="78" t="s">
        <v>2766</v>
      </c>
      <c r="AY54" s="82" t="s">
        <v>2818</v>
      </c>
      <c r="AZ54" s="78" t="s">
        <v>66</v>
      </c>
      <c r="BA54" s="78" t="str">
        <f>REPLACE(INDEX(GroupVertices[Group],MATCH(Vertices[[#This Row],[Vertex]],GroupVertices[Vertex],0)),1,1,"")</f>
        <v>13</v>
      </c>
      <c r="BB54" s="48"/>
      <c r="BC54" s="48"/>
      <c r="BD54" s="48"/>
      <c r="BE54" s="48"/>
      <c r="BF54" s="48" t="s">
        <v>746</v>
      </c>
      <c r="BG54" s="48" t="s">
        <v>746</v>
      </c>
      <c r="BH54" s="121" t="s">
        <v>3874</v>
      </c>
      <c r="BI54" s="121" t="s">
        <v>3874</v>
      </c>
      <c r="BJ54" s="121" t="s">
        <v>4008</v>
      </c>
      <c r="BK54" s="121" t="s">
        <v>4008</v>
      </c>
      <c r="BL54" s="121">
        <v>0</v>
      </c>
      <c r="BM54" s="124">
        <v>0</v>
      </c>
      <c r="BN54" s="121">
        <v>0</v>
      </c>
      <c r="BO54" s="124">
        <v>0</v>
      </c>
      <c r="BP54" s="121">
        <v>0</v>
      </c>
      <c r="BQ54" s="124">
        <v>0</v>
      </c>
      <c r="BR54" s="121">
        <v>17</v>
      </c>
      <c r="BS54" s="124">
        <v>100</v>
      </c>
      <c r="BT54" s="121">
        <v>17</v>
      </c>
      <c r="BU54" s="2"/>
      <c r="BV54" s="3"/>
      <c r="BW54" s="3"/>
      <c r="BX54" s="3"/>
      <c r="BY54" s="3"/>
    </row>
    <row r="55" spans="1:77" ht="41.45" customHeight="1">
      <c r="A55" s="64" t="s">
        <v>240</v>
      </c>
      <c r="C55" s="65"/>
      <c r="D55" s="65" t="s">
        <v>64</v>
      </c>
      <c r="E55" s="66">
        <v>162.05973754585207</v>
      </c>
      <c r="F55" s="68">
        <v>99.99992200989271</v>
      </c>
      <c r="G55" s="100" t="s">
        <v>873</v>
      </c>
      <c r="H55" s="65"/>
      <c r="I55" s="69" t="s">
        <v>240</v>
      </c>
      <c r="J55" s="70"/>
      <c r="K55" s="70"/>
      <c r="L55" s="69" t="s">
        <v>3092</v>
      </c>
      <c r="M55" s="73">
        <v>1.0259915030892253</v>
      </c>
      <c r="N55" s="74">
        <v>2677.099853515625</v>
      </c>
      <c r="O55" s="74">
        <v>8804.50390625</v>
      </c>
      <c r="P55" s="75"/>
      <c r="Q55" s="76"/>
      <c r="R55" s="76"/>
      <c r="S55" s="86"/>
      <c r="T55" s="48">
        <v>0</v>
      </c>
      <c r="U55" s="48">
        <v>1</v>
      </c>
      <c r="V55" s="49">
        <v>0</v>
      </c>
      <c r="W55" s="49">
        <v>0.001172</v>
      </c>
      <c r="X55" s="49">
        <v>0.006928</v>
      </c>
      <c r="Y55" s="49">
        <v>0.525373</v>
      </c>
      <c r="Z55" s="49">
        <v>0</v>
      </c>
      <c r="AA55" s="49">
        <v>0</v>
      </c>
      <c r="AB55" s="71">
        <v>55</v>
      </c>
      <c r="AC55" s="71"/>
      <c r="AD55" s="72"/>
      <c r="AE55" s="78" t="s">
        <v>1648</v>
      </c>
      <c r="AF55" s="78">
        <v>72</v>
      </c>
      <c r="AG55" s="78">
        <v>35</v>
      </c>
      <c r="AH55" s="78">
        <v>250</v>
      </c>
      <c r="AI55" s="78">
        <v>3</v>
      </c>
      <c r="AJ55" s="78"/>
      <c r="AK55" s="78" t="s">
        <v>1908</v>
      </c>
      <c r="AL55" s="78" t="s">
        <v>2130</v>
      </c>
      <c r="AM55" s="78"/>
      <c r="AN55" s="78"/>
      <c r="AO55" s="80">
        <v>39991.336643518516</v>
      </c>
      <c r="AP55" s="82" t="s">
        <v>2465</v>
      </c>
      <c r="AQ55" s="78" t="b">
        <v>0</v>
      </c>
      <c r="AR55" s="78" t="b">
        <v>0</v>
      </c>
      <c r="AS55" s="78" t="b">
        <v>0</v>
      </c>
      <c r="AT55" s="78" t="s">
        <v>1517</v>
      </c>
      <c r="AU55" s="78">
        <v>1</v>
      </c>
      <c r="AV55" s="82" t="s">
        <v>2649</v>
      </c>
      <c r="AW55" s="78" t="b">
        <v>0</v>
      </c>
      <c r="AX55" s="78" t="s">
        <v>2766</v>
      </c>
      <c r="AY55" s="82" t="s">
        <v>2819</v>
      </c>
      <c r="AZ55" s="78" t="s">
        <v>66</v>
      </c>
      <c r="BA55" s="78" t="str">
        <f>REPLACE(INDEX(GroupVertices[Group],MATCH(Vertices[[#This Row],[Vertex]],GroupVertices[Vertex],0)),1,1,"")</f>
        <v>1</v>
      </c>
      <c r="BB55" s="48"/>
      <c r="BC55" s="48"/>
      <c r="BD55" s="48"/>
      <c r="BE55" s="48"/>
      <c r="BF55" s="48"/>
      <c r="BG55" s="48"/>
      <c r="BH55" s="121" t="s">
        <v>3863</v>
      </c>
      <c r="BI55" s="121" t="s">
        <v>3863</v>
      </c>
      <c r="BJ55" s="121" t="s">
        <v>3998</v>
      </c>
      <c r="BK55" s="121" t="s">
        <v>3998</v>
      </c>
      <c r="BL55" s="121">
        <v>0</v>
      </c>
      <c r="BM55" s="124">
        <v>0</v>
      </c>
      <c r="BN55" s="121">
        <v>0</v>
      </c>
      <c r="BO55" s="124">
        <v>0</v>
      </c>
      <c r="BP55" s="121">
        <v>0</v>
      </c>
      <c r="BQ55" s="124">
        <v>0</v>
      </c>
      <c r="BR55" s="121">
        <v>23</v>
      </c>
      <c r="BS55" s="124">
        <v>100</v>
      </c>
      <c r="BT55" s="121">
        <v>23</v>
      </c>
      <c r="BU55" s="2"/>
      <c r="BV55" s="3"/>
      <c r="BW55" s="3"/>
      <c r="BX55" s="3"/>
      <c r="BY55" s="3"/>
    </row>
    <row r="56" spans="1:77" ht="41.45" customHeight="1">
      <c r="A56" s="64" t="s">
        <v>241</v>
      </c>
      <c r="C56" s="65"/>
      <c r="D56" s="65" t="s">
        <v>64</v>
      </c>
      <c r="E56" s="66">
        <v>163.11282513987302</v>
      </c>
      <c r="F56" s="68">
        <v>99.99854715571564</v>
      </c>
      <c r="G56" s="100" t="s">
        <v>874</v>
      </c>
      <c r="H56" s="65"/>
      <c r="I56" s="69" t="s">
        <v>241</v>
      </c>
      <c r="J56" s="70"/>
      <c r="K56" s="70"/>
      <c r="L56" s="69" t="s">
        <v>3093</v>
      </c>
      <c r="M56" s="73">
        <v>1.4841845718335682</v>
      </c>
      <c r="N56" s="74">
        <v>6761.68994140625</v>
      </c>
      <c r="O56" s="74">
        <v>3964.309326171875</v>
      </c>
      <c r="P56" s="75"/>
      <c r="Q56" s="76"/>
      <c r="R56" s="76"/>
      <c r="S56" s="86"/>
      <c r="T56" s="48">
        <v>0</v>
      </c>
      <c r="U56" s="48">
        <v>1</v>
      </c>
      <c r="V56" s="49">
        <v>0</v>
      </c>
      <c r="W56" s="49">
        <v>0.142857</v>
      </c>
      <c r="X56" s="49">
        <v>0</v>
      </c>
      <c r="Y56" s="49">
        <v>0.595237</v>
      </c>
      <c r="Z56" s="49">
        <v>0</v>
      </c>
      <c r="AA56" s="49">
        <v>0</v>
      </c>
      <c r="AB56" s="71">
        <v>56</v>
      </c>
      <c r="AC56" s="71"/>
      <c r="AD56" s="72"/>
      <c r="AE56" s="78" t="s">
        <v>1649</v>
      </c>
      <c r="AF56" s="78">
        <v>4981</v>
      </c>
      <c r="AG56" s="78">
        <v>652</v>
      </c>
      <c r="AH56" s="78">
        <v>198623</v>
      </c>
      <c r="AI56" s="78">
        <v>7576</v>
      </c>
      <c r="AJ56" s="78"/>
      <c r="AK56" s="78" t="s">
        <v>1909</v>
      </c>
      <c r="AL56" s="78" t="s">
        <v>2131</v>
      </c>
      <c r="AM56" s="78"/>
      <c r="AN56" s="78"/>
      <c r="AO56" s="80">
        <v>40062.94366898148</v>
      </c>
      <c r="AP56" s="78"/>
      <c r="AQ56" s="78" t="b">
        <v>1</v>
      </c>
      <c r="AR56" s="78" t="b">
        <v>0</v>
      </c>
      <c r="AS56" s="78" t="b">
        <v>0</v>
      </c>
      <c r="AT56" s="78" t="s">
        <v>1518</v>
      </c>
      <c r="AU56" s="78">
        <v>176</v>
      </c>
      <c r="AV56" s="82" t="s">
        <v>2649</v>
      </c>
      <c r="AW56" s="78" t="b">
        <v>0</v>
      </c>
      <c r="AX56" s="78" t="s">
        <v>2766</v>
      </c>
      <c r="AY56" s="82" t="s">
        <v>2820</v>
      </c>
      <c r="AZ56" s="78" t="s">
        <v>66</v>
      </c>
      <c r="BA56" s="78" t="str">
        <f>REPLACE(INDEX(GroupVertices[Group],MATCH(Vertices[[#This Row],[Vertex]],GroupVertices[Vertex],0)),1,1,"")</f>
        <v>13</v>
      </c>
      <c r="BB56" s="48"/>
      <c r="BC56" s="48"/>
      <c r="BD56" s="48"/>
      <c r="BE56" s="48"/>
      <c r="BF56" s="48" t="s">
        <v>746</v>
      </c>
      <c r="BG56" s="48" t="s">
        <v>746</v>
      </c>
      <c r="BH56" s="121" t="s">
        <v>3874</v>
      </c>
      <c r="BI56" s="121" t="s">
        <v>3874</v>
      </c>
      <c r="BJ56" s="121" t="s">
        <v>4008</v>
      </c>
      <c r="BK56" s="121" t="s">
        <v>4008</v>
      </c>
      <c r="BL56" s="121">
        <v>0</v>
      </c>
      <c r="BM56" s="124">
        <v>0</v>
      </c>
      <c r="BN56" s="121">
        <v>0</v>
      </c>
      <c r="BO56" s="124">
        <v>0</v>
      </c>
      <c r="BP56" s="121">
        <v>0</v>
      </c>
      <c r="BQ56" s="124">
        <v>0</v>
      </c>
      <c r="BR56" s="121">
        <v>17</v>
      </c>
      <c r="BS56" s="124">
        <v>100</v>
      </c>
      <c r="BT56" s="121">
        <v>17</v>
      </c>
      <c r="BU56" s="2"/>
      <c r="BV56" s="3"/>
      <c r="BW56" s="3"/>
      <c r="BX56" s="3"/>
      <c r="BY56" s="3"/>
    </row>
    <row r="57" spans="1:77" ht="41.45" customHeight="1">
      <c r="A57" s="64" t="s">
        <v>242</v>
      </c>
      <c r="C57" s="65"/>
      <c r="D57" s="65" t="s">
        <v>64</v>
      </c>
      <c r="E57" s="66">
        <v>162.08021899014423</v>
      </c>
      <c r="F57" s="68">
        <v>99.99989527042736</v>
      </c>
      <c r="G57" s="100" t="s">
        <v>875</v>
      </c>
      <c r="H57" s="65"/>
      <c r="I57" s="69" t="s">
        <v>242</v>
      </c>
      <c r="J57" s="70"/>
      <c r="K57" s="70"/>
      <c r="L57" s="69" t="s">
        <v>3094</v>
      </c>
      <c r="M57" s="73">
        <v>1.0349028755769596</v>
      </c>
      <c r="N57" s="74">
        <v>2957.593017578125</v>
      </c>
      <c r="O57" s="74">
        <v>6427.51513671875</v>
      </c>
      <c r="P57" s="75"/>
      <c r="Q57" s="76"/>
      <c r="R57" s="76"/>
      <c r="S57" s="86"/>
      <c r="T57" s="48">
        <v>0</v>
      </c>
      <c r="U57" s="48">
        <v>1</v>
      </c>
      <c r="V57" s="49">
        <v>0</v>
      </c>
      <c r="W57" s="49">
        <v>0.001172</v>
      </c>
      <c r="X57" s="49">
        <v>0.006928</v>
      </c>
      <c r="Y57" s="49">
        <v>0.525373</v>
      </c>
      <c r="Z57" s="49">
        <v>0</v>
      </c>
      <c r="AA57" s="49">
        <v>0</v>
      </c>
      <c r="AB57" s="71">
        <v>57</v>
      </c>
      <c r="AC57" s="71"/>
      <c r="AD57" s="72"/>
      <c r="AE57" s="78" t="s">
        <v>1650</v>
      </c>
      <c r="AF57" s="78">
        <v>85</v>
      </c>
      <c r="AG57" s="78">
        <v>47</v>
      </c>
      <c r="AH57" s="78">
        <v>537</v>
      </c>
      <c r="AI57" s="78">
        <v>420</v>
      </c>
      <c r="AJ57" s="78"/>
      <c r="AK57" s="78" t="s">
        <v>1910</v>
      </c>
      <c r="AL57" s="78" t="s">
        <v>2132</v>
      </c>
      <c r="AM57" s="78"/>
      <c r="AN57" s="78"/>
      <c r="AO57" s="80">
        <v>41142.18917824074</v>
      </c>
      <c r="AP57" s="82" t="s">
        <v>2466</v>
      </c>
      <c r="AQ57" s="78" t="b">
        <v>0</v>
      </c>
      <c r="AR57" s="78" t="b">
        <v>0</v>
      </c>
      <c r="AS57" s="78" t="b">
        <v>0</v>
      </c>
      <c r="AT57" s="78" t="s">
        <v>1517</v>
      </c>
      <c r="AU57" s="78">
        <v>0</v>
      </c>
      <c r="AV57" s="82" t="s">
        <v>2655</v>
      </c>
      <c r="AW57" s="78" t="b">
        <v>0</v>
      </c>
      <c r="AX57" s="78" t="s">
        <v>2766</v>
      </c>
      <c r="AY57" s="82" t="s">
        <v>2821</v>
      </c>
      <c r="AZ57" s="78" t="s">
        <v>66</v>
      </c>
      <c r="BA57" s="78" t="str">
        <f>REPLACE(INDEX(GroupVertices[Group],MATCH(Vertices[[#This Row],[Vertex]],GroupVertices[Vertex],0)),1,1,"")</f>
        <v>1</v>
      </c>
      <c r="BB57" s="48"/>
      <c r="BC57" s="48"/>
      <c r="BD57" s="48"/>
      <c r="BE57" s="48"/>
      <c r="BF57" s="48" t="s">
        <v>741</v>
      </c>
      <c r="BG57" s="48" t="s">
        <v>741</v>
      </c>
      <c r="BH57" s="121" t="s">
        <v>3855</v>
      </c>
      <c r="BI57" s="121" t="s">
        <v>3855</v>
      </c>
      <c r="BJ57" s="121" t="s">
        <v>3990</v>
      </c>
      <c r="BK57" s="121" t="s">
        <v>3990</v>
      </c>
      <c r="BL57" s="121">
        <v>1</v>
      </c>
      <c r="BM57" s="124">
        <v>4.545454545454546</v>
      </c>
      <c r="BN57" s="121">
        <v>0</v>
      </c>
      <c r="BO57" s="124">
        <v>0</v>
      </c>
      <c r="BP57" s="121">
        <v>0</v>
      </c>
      <c r="BQ57" s="124">
        <v>0</v>
      </c>
      <c r="BR57" s="121">
        <v>21</v>
      </c>
      <c r="BS57" s="124">
        <v>95.45454545454545</v>
      </c>
      <c r="BT57" s="121">
        <v>22</v>
      </c>
      <c r="BU57" s="2"/>
      <c r="BV57" s="3"/>
      <c r="BW57" s="3"/>
      <c r="BX57" s="3"/>
      <c r="BY57" s="3"/>
    </row>
    <row r="58" spans="1:77" ht="41.45" customHeight="1">
      <c r="A58" s="64" t="s">
        <v>243</v>
      </c>
      <c r="C58" s="65"/>
      <c r="D58" s="65" t="s">
        <v>64</v>
      </c>
      <c r="E58" s="66">
        <v>164.10788197506625</v>
      </c>
      <c r="F58" s="68">
        <v>99.99724806335708</v>
      </c>
      <c r="G58" s="100" t="s">
        <v>876</v>
      </c>
      <c r="H58" s="65"/>
      <c r="I58" s="69" t="s">
        <v>243</v>
      </c>
      <c r="J58" s="70"/>
      <c r="K58" s="70"/>
      <c r="L58" s="69" t="s">
        <v>3095</v>
      </c>
      <c r="M58" s="73">
        <v>1.9171287518626636</v>
      </c>
      <c r="N58" s="74">
        <v>261.6845397949219</v>
      </c>
      <c r="O58" s="74">
        <v>7860.9423828125</v>
      </c>
      <c r="P58" s="75"/>
      <c r="Q58" s="76"/>
      <c r="R58" s="76"/>
      <c r="S58" s="86"/>
      <c r="T58" s="48">
        <v>0</v>
      </c>
      <c r="U58" s="48">
        <v>1</v>
      </c>
      <c r="V58" s="49">
        <v>0</v>
      </c>
      <c r="W58" s="49">
        <v>0.001172</v>
      </c>
      <c r="X58" s="49">
        <v>0.006928</v>
      </c>
      <c r="Y58" s="49">
        <v>0.525373</v>
      </c>
      <c r="Z58" s="49">
        <v>0</v>
      </c>
      <c r="AA58" s="49">
        <v>0</v>
      </c>
      <c r="AB58" s="71">
        <v>58</v>
      </c>
      <c r="AC58" s="71"/>
      <c r="AD58" s="72"/>
      <c r="AE58" s="78" t="s">
        <v>1651</v>
      </c>
      <c r="AF58" s="78">
        <v>620</v>
      </c>
      <c r="AG58" s="78">
        <v>1235</v>
      </c>
      <c r="AH58" s="78">
        <v>8790</v>
      </c>
      <c r="AI58" s="78">
        <v>809</v>
      </c>
      <c r="AJ58" s="78"/>
      <c r="AK58" s="78" t="s">
        <v>1911</v>
      </c>
      <c r="AL58" s="78" t="s">
        <v>2133</v>
      </c>
      <c r="AM58" s="78"/>
      <c r="AN58" s="78"/>
      <c r="AO58" s="80">
        <v>39585.787835648145</v>
      </c>
      <c r="AP58" s="82" t="s">
        <v>2467</v>
      </c>
      <c r="AQ58" s="78" t="b">
        <v>0</v>
      </c>
      <c r="AR58" s="78" t="b">
        <v>0</v>
      </c>
      <c r="AS58" s="78" t="b">
        <v>1</v>
      </c>
      <c r="AT58" s="78" t="s">
        <v>1517</v>
      </c>
      <c r="AU58" s="78">
        <v>103</v>
      </c>
      <c r="AV58" s="82" t="s">
        <v>2658</v>
      </c>
      <c r="AW58" s="78" t="b">
        <v>0</v>
      </c>
      <c r="AX58" s="78" t="s">
        <v>2766</v>
      </c>
      <c r="AY58" s="82" t="s">
        <v>2822</v>
      </c>
      <c r="AZ58" s="78" t="s">
        <v>66</v>
      </c>
      <c r="BA58" s="78" t="str">
        <f>REPLACE(INDEX(GroupVertices[Group],MATCH(Vertices[[#This Row],[Vertex]],GroupVertices[Vertex],0)),1,1,"")</f>
        <v>1</v>
      </c>
      <c r="BB58" s="48"/>
      <c r="BC58" s="48"/>
      <c r="BD58" s="48"/>
      <c r="BE58" s="48"/>
      <c r="BF58" s="48" t="s">
        <v>741</v>
      </c>
      <c r="BG58" s="48" t="s">
        <v>741</v>
      </c>
      <c r="BH58" s="121" t="s">
        <v>3855</v>
      </c>
      <c r="BI58" s="121" t="s">
        <v>3855</v>
      </c>
      <c r="BJ58" s="121" t="s">
        <v>3990</v>
      </c>
      <c r="BK58" s="121" t="s">
        <v>3990</v>
      </c>
      <c r="BL58" s="121">
        <v>1</v>
      </c>
      <c r="BM58" s="124">
        <v>4.545454545454546</v>
      </c>
      <c r="BN58" s="121">
        <v>0</v>
      </c>
      <c r="BO58" s="124">
        <v>0</v>
      </c>
      <c r="BP58" s="121">
        <v>0</v>
      </c>
      <c r="BQ58" s="124">
        <v>0</v>
      </c>
      <c r="BR58" s="121">
        <v>21</v>
      </c>
      <c r="BS58" s="124">
        <v>95.45454545454545</v>
      </c>
      <c r="BT58" s="121">
        <v>22</v>
      </c>
      <c r="BU58" s="2"/>
      <c r="BV58" s="3"/>
      <c r="BW58" s="3"/>
      <c r="BX58" s="3"/>
      <c r="BY58" s="3"/>
    </row>
    <row r="59" spans="1:77" ht="41.45" customHeight="1">
      <c r="A59" s="64" t="s">
        <v>244</v>
      </c>
      <c r="C59" s="65"/>
      <c r="D59" s="65" t="s">
        <v>64</v>
      </c>
      <c r="E59" s="66">
        <v>163.31081243469706</v>
      </c>
      <c r="F59" s="68">
        <v>99.99828867421719</v>
      </c>
      <c r="G59" s="100" t="s">
        <v>877</v>
      </c>
      <c r="H59" s="65"/>
      <c r="I59" s="69" t="s">
        <v>244</v>
      </c>
      <c r="J59" s="70"/>
      <c r="K59" s="70"/>
      <c r="L59" s="69" t="s">
        <v>3096</v>
      </c>
      <c r="M59" s="73">
        <v>1.5703278392150006</v>
      </c>
      <c r="N59" s="74">
        <v>4740.697265625</v>
      </c>
      <c r="O59" s="74">
        <v>4634.83056640625</v>
      </c>
      <c r="P59" s="75"/>
      <c r="Q59" s="76"/>
      <c r="R59" s="76"/>
      <c r="S59" s="86"/>
      <c r="T59" s="48">
        <v>0</v>
      </c>
      <c r="U59" s="48">
        <v>1</v>
      </c>
      <c r="V59" s="49">
        <v>0</v>
      </c>
      <c r="W59" s="49">
        <v>0.000709</v>
      </c>
      <c r="X59" s="49">
        <v>7E-06</v>
      </c>
      <c r="Y59" s="49">
        <v>0.504054</v>
      </c>
      <c r="Z59" s="49">
        <v>0</v>
      </c>
      <c r="AA59" s="49">
        <v>0</v>
      </c>
      <c r="AB59" s="71">
        <v>59</v>
      </c>
      <c r="AC59" s="71"/>
      <c r="AD59" s="72"/>
      <c r="AE59" s="78" t="s">
        <v>1652</v>
      </c>
      <c r="AF59" s="78">
        <v>320</v>
      </c>
      <c r="AG59" s="78">
        <v>768</v>
      </c>
      <c r="AH59" s="78">
        <v>636</v>
      </c>
      <c r="AI59" s="78">
        <v>582</v>
      </c>
      <c r="AJ59" s="78"/>
      <c r="AK59" s="78" t="s">
        <v>1912</v>
      </c>
      <c r="AL59" s="78" t="s">
        <v>2134</v>
      </c>
      <c r="AM59" s="82" t="s">
        <v>2285</v>
      </c>
      <c r="AN59" s="78"/>
      <c r="AO59" s="80">
        <v>42618.40534722222</v>
      </c>
      <c r="AP59" s="82" t="s">
        <v>2468</v>
      </c>
      <c r="AQ59" s="78" t="b">
        <v>0</v>
      </c>
      <c r="AR59" s="78" t="b">
        <v>0</v>
      </c>
      <c r="AS59" s="78" t="b">
        <v>1</v>
      </c>
      <c r="AT59" s="78" t="s">
        <v>1518</v>
      </c>
      <c r="AU59" s="78">
        <v>11</v>
      </c>
      <c r="AV59" s="82" t="s">
        <v>2649</v>
      </c>
      <c r="AW59" s="78" t="b">
        <v>0</v>
      </c>
      <c r="AX59" s="78" t="s">
        <v>2766</v>
      </c>
      <c r="AY59" s="82" t="s">
        <v>2823</v>
      </c>
      <c r="AZ59" s="78" t="s">
        <v>66</v>
      </c>
      <c r="BA59" s="78" t="str">
        <f>REPLACE(INDEX(GroupVertices[Group],MATCH(Vertices[[#This Row],[Vertex]],GroupVertices[Vertex],0)),1,1,"")</f>
        <v>3</v>
      </c>
      <c r="BB59" s="48"/>
      <c r="BC59" s="48"/>
      <c r="BD59" s="48"/>
      <c r="BE59" s="48"/>
      <c r="BF59" s="48" t="s">
        <v>738</v>
      </c>
      <c r="BG59" s="48" t="s">
        <v>738</v>
      </c>
      <c r="BH59" s="121" t="s">
        <v>3876</v>
      </c>
      <c r="BI59" s="121" t="s">
        <v>3876</v>
      </c>
      <c r="BJ59" s="121" t="s">
        <v>4010</v>
      </c>
      <c r="BK59" s="121" t="s">
        <v>4010</v>
      </c>
      <c r="BL59" s="121">
        <v>0</v>
      </c>
      <c r="BM59" s="124">
        <v>0</v>
      </c>
      <c r="BN59" s="121">
        <v>1</v>
      </c>
      <c r="BO59" s="124">
        <v>4.3478260869565215</v>
      </c>
      <c r="BP59" s="121">
        <v>0</v>
      </c>
      <c r="BQ59" s="124">
        <v>0</v>
      </c>
      <c r="BR59" s="121">
        <v>22</v>
      </c>
      <c r="BS59" s="124">
        <v>95.65217391304348</v>
      </c>
      <c r="BT59" s="121">
        <v>23</v>
      </c>
      <c r="BU59" s="2"/>
      <c r="BV59" s="3"/>
      <c r="BW59" s="3"/>
      <c r="BX59" s="3"/>
      <c r="BY59" s="3"/>
    </row>
    <row r="60" spans="1:77" ht="41.45" customHeight="1">
      <c r="A60" s="64" t="s">
        <v>342</v>
      </c>
      <c r="C60" s="65"/>
      <c r="D60" s="65" t="s">
        <v>64</v>
      </c>
      <c r="E60" s="66">
        <v>269.75970556905463</v>
      </c>
      <c r="F60" s="68">
        <v>99.85931475960552</v>
      </c>
      <c r="G60" s="100" t="s">
        <v>956</v>
      </c>
      <c r="H60" s="65"/>
      <c r="I60" s="69" t="s">
        <v>342</v>
      </c>
      <c r="J60" s="70"/>
      <c r="K60" s="70"/>
      <c r="L60" s="69" t="s">
        <v>3097</v>
      </c>
      <c r="M60" s="73">
        <v>47.88570111546651</v>
      </c>
      <c r="N60" s="74">
        <v>4790.46435546875</v>
      </c>
      <c r="O60" s="74">
        <v>5531.27099609375</v>
      </c>
      <c r="P60" s="75"/>
      <c r="Q60" s="76"/>
      <c r="R60" s="76"/>
      <c r="S60" s="86"/>
      <c r="T60" s="48">
        <v>5</v>
      </c>
      <c r="U60" s="48">
        <v>1</v>
      </c>
      <c r="V60" s="49">
        <v>1146</v>
      </c>
      <c r="W60" s="49">
        <v>0.00082</v>
      </c>
      <c r="X60" s="49">
        <v>5.5E-05</v>
      </c>
      <c r="Y60" s="49">
        <v>2.08267</v>
      </c>
      <c r="Z60" s="49">
        <v>0</v>
      </c>
      <c r="AA60" s="49">
        <v>0</v>
      </c>
      <c r="AB60" s="71">
        <v>60</v>
      </c>
      <c r="AC60" s="71"/>
      <c r="AD60" s="72"/>
      <c r="AE60" s="78" t="s">
        <v>1653</v>
      </c>
      <c r="AF60" s="78">
        <v>945</v>
      </c>
      <c r="AG60" s="78">
        <v>63136</v>
      </c>
      <c r="AH60" s="78">
        <v>9414</v>
      </c>
      <c r="AI60" s="78">
        <v>651</v>
      </c>
      <c r="AJ60" s="78"/>
      <c r="AK60" s="78" t="s">
        <v>1913</v>
      </c>
      <c r="AL60" s="78" t="s">
        <v>2135</v>
      </c>
      <c r="AM60" s="82" t="s">
        <v>2286</v>
      </c>
      <c r="AN60" s="78"/>
      <c r="AO60" s="80">
        <v>39606.82471064815</v>
      </c>
      <c r="AP60" s="82" t="s">
        <v>2469</v>
      </c>
      <c r="AQ60" s="78" t="b">
        <v>0</v>
      </c>
      <c r="AR60" s="78" t="b">
        <v>0</v>
      </c>
      <c r="AS60" s="78" t="b">
        <v>1</v>
      </c>
      <c r="AT60" s="78" t="s">
        <v>1518</v>
      </c>
      <c r="AU60" s="78">
        <v>1995</v>
      </c>
      <c r="AV60" s="82" t="s">
        <v>2660</v>
      </c>
      <c r="AW60" s="78" t="b">
        <v>1</v>
      </c>
      <c r="AX60" s="78" t="s">
        <v>2766</v>
      </c>
      <c r="AY60" s="82" t="s">
        <v>2824</v>
      </c>
      <c r="AZ60" s="78" t="s">
        <v>66</v>
      </c>
      <c r="BA60" s="78" t="str">
        <f>REPLACE(INDEX(GroupVertices[Group],MATCH(Vertices[[#This Row],[Vertex]],GroupVertices[Vertex],0)),1,1,"")</f>
        <v>3</v>
      </c>
      <c r="BB60" s="48" t="s">
        <v>688</v>
      </c>
      <c r="BC60" s="48" t="s">
        <v>688</v>
      </c>
      <c r="BD60" s="48" t="s">
        <v>725</v>
      </c>
      <c r="BE60" s="48" t="s">
        <v>725</v>
      </c>
      <c r="BF60" s="48" t="s">
        <v>738</v>
      </c>
      <c r="BG60" s="48" t="s">
        <v>738</v>
      </c>
      <c r="BH60" s="121" t="s">
        <v>3877</v>
      </c>
      <c r="BI60" s="121" t="s">
        <v>3877</v>
      </c>
      <c r="BJ60" s="121" t="s">
        <v>4011</v>
      </c>
      <c r="BK60" s="121" t="s">
        <v>4011</v>
      </c>
      <c r="BL60" s="121">
        <v>0</v>
      </c>
      <c r="BM60" s="124">
        <v>0</v>
      </c>
      <c r="BN60" s="121">
        <v>1</v>
      </c>
      <c r="BO60" s="124">
        <v>4.761904761904762</v>
      </c>
      <c r="BP60" s="121">
        <v>0</v>
      </c>
      <c r="BQ60" s="124">
        <v>0</v>
      </c>
      <c r="BR60" s="121">
        <v>20</v>
      </c>
      <c r="BS60" s="124">
        <v>95.23809523809524</v>
      </c>
      <c r="BT60" s="121">
        <v>21</v>
      </c>
      <c r="BU60" s="2"/>
      <c r="BV60" s="3"/>
      <c r="BW60" s="3"/>
      <c r="BX60" s="3"/>
      <c r="BY60" s="3"/>
    </row>
    <row r="61" spans="1:77" ht="41.45" customHeight="1">
      <c r="A61" s="64" t="s">
        <v>245</v>
      </c>
      <c r="C61" s="65"/>
      <c r="D61" s="65" t="s">
        <v>64</v>
      </c>
      <c r="E61" s="66">
        <v>162.48984787598707</v>
      </c>
      <c r="F61" s="68">
        <v>99.99936048112023</v>
      </c>
      <c r="G61" s="100" t="s">
        <v>878</v>
      </c>
      <c r="H61" s="65"/>
      <c r="I61" s="69" t="s">
        <v>245</v>
      </c>
      <c r="J61" s="70"/>
      <c r="K61" s="70"/>
      <c r="L61" s="69" t="s">
        <v>3098</v>
      </c>
      <c r="M61" s="73">
        <v>1.2131303253316474</v>
      </c>
      <c r="N61" s="74">
        <v>452.3597412109375</v>
      </c>
      <c r="O61" s="74">
        <v>5739.166015625</v>
      </c>
      <c r="P61" s="75"/>
      <c r="Q61" s="76"/>
      <c r="R61" s="76"/>
      <c r="S61" s="86"/>
      <c r="T61" s="48">
        <v>0</v>
      </c>
      <c r="U61" s="48">
        <v>1</v>
      </c>
      <c r="V61" s="49">
        <v>0</v>
      </c>
      <c r="W61" s="49">
        <v>0.001172</v>
      </c>
      <c r="X61" s="49">
        <v>0.006928</v>
      </c>
      <c r="Y61" s="49">
        <v>0.525373</v>
      </c>
      <c r="Z61" s="49">
        <v>0</v>
      </c>
      <c r="AA61" s="49">
        <v>0</v>
      </c>
      <c r="AB61" s="71">
        <v>61</v>
      </c>
      <c r="AC61" s="71"/>
      <c r="AD61" s="72"/>
      <c r="AE61" s="78" t="s">
        <v>1654</v>
      </c>
      <c r="AF61" s="78">
        <v>932</v>
      </c>
      <c r="AG61" s="78">
        <v>287</v>
      </c>
      <c r="AH61" s="78">
        <v>37677</v>
      </c>
      <c r="AI61" s="78">
        <v>10698</v>
      </c>
      <c r="AJ61" s="78"/>
      <c r="AK61" s="78"/>
      <c r="AL61" s="78"/>
      <c r="AM61" s="78"/>
      <c r="AN61" s="78"/>
      <c r="AO61" s="80">
        <v>41437.9240162037</v>
      </c>
      <c r="AP61" s="82" t="s">
        <v>2470</v>
      </c>
      <c r="AQ61" s="78" t="b">
        <v>1</v>
      </c>
      <c r="AR61" s="78" t="b">
        <v>0</v>
      </c>
      <c r="AS61" s="78" t="b">
        <v>0</v>
      </c>
      <c r="AT61" s="78" t="s">
        <v>1518</v>
      </c>
      <c r="AU61" s="78">
        <v>2</v>
      </c>
      <c r="AV61" s="82" t="s">
        <v>2649</v>
      </c>
      <c r="AW61" s="78" t="b">
        <v>0</v>
      </c>
      <c r="AX61" s="78" t="s">
        <v>2766</v>
      </c>
      <c r="AY61" s="82" t="s">
        <v>2825</v>
      </c>
      <c r="AZ61" s="78" t="s">
        <v>66</v>
      </c>
      <c r="BA61" s="78" t="str">
        <f>REPLACE(INDEX(GroupVertices[Group],MATCH(Vertices[[#This Row],[Vertex]],GroupVertices[Vertex],0)),1,1,"")</f>
        <v>1</v>
      </c>
      <c r="BB61" s="48"/>
      <c r="BC61" s="48"/>
      <c r="BD61" s="48"/>
      <c r="BE61" s="48"/>
      <c r="BF61" s="48"/>
      <c r="BG61" s="48"/>
      <c r="BH61" s="121" t="s">
        <v>3863</v>
      </c>
      <c r="BI61" s="121" t="s">
        <v>3863</v>
      </c>
      <c r="BJ61" s="121" t="s">
        <v>3998</v>
      </c>
      <c r="BK61" s="121" t="s">
        <v>3998</v>
      </c>
      <c r="BL61" s="121">
        <v>0</v>
      </c>
      <c r="BM61" s="124">
        <v>0</v>
      </c>
      <c r="BN61" s="121">
        <v>0</v>
      </c>
      <c r="BO61" s="124">
        <v>0</v>
      </c>
      <c r="BP61" s="121">
        <v>0</v>
      </c>
      <c r="BQ61" s="124">
        <v>0</v>
      </c>
      <c r="BR61" s="121">
        <v>23</v>
      </c>
      <c r="BS61" s="124">
        <v>100</v>
      </c>
      <c r="BT61" s="121">
        <v>23</v>
      </c>
      <c r="BU61" s="2"/>
      <c r="BV61" s="3"/>
      <c r="BW61" s="3"/>
      <c r="BX61" s="3"/>
      <c r="BY61" s="3"/>
    </row>
    <row r="62" spans="1:77" ht="41.45" customHeight="1">
      <c r="A62" s="64" t="s">
        <v>246</v>
      </c>
      <c r="C62" s="65"/>
      <c r="D62" s="65" t="s">
        <v>64</v>
      </c>
      <c r="E62" s="66">
        <v>164.49020226851957</v>
      </c>
      <c r="F62" s="68">
        <v>99.99674892667043</v>
      </c>
      <c r="G62" s="100" t="s">
        <v>879</v>
      </c>
      <c r="H62" s="65"/>
      <c r="I62" s="69" t="s">
        <v>246</v>
      </c>
      <c r="J62" s="70"/>
      <c r="K62" s="70"/>
      <c r="L62" s="69" t="s">
        <v>3099</v>
      </c>
      <c r="M62" s="73">
        <v>2.083474371633706</v>
      </c>
      <c r="N62" s="74">
        <v>7621.04736328125</v>
      </c>
      <c r="O62" s="74">
        <v>8516.671875</v>
      </c>
      <c r="P62" s="75"/>
      <c r="Q62" s="76"/>
      <c r="R62" s="76"/>
      <c r="S62" s="86"/>
      <c r="T62" s="48">
        <v>6</v>
      </c>
      <c r="U62" s="48">
        <v>1</v>
      </c>
      <c r="V62" s="49">
        <v>2274</v>
      </c>
      <c r="W62" s="49">
        <v>0.000653</v>
      </c>
      <c r="X62" s="49">
        <v>2E-06</v>
      </c>
      <c r="Y62" s="49">
        <v>3.195184</v>
      </c>
      <c r="Z62" s="49">
        <v>0</v>
      </c>
      <c r="AA62" s="49">
        <v>0</v>
      </c>
      <c r="AB62" s="71">
        <v>62</v>
      </c>
      <c r="AC62" s="71"/>
      <c r="AD62" s="72"/>
      <c r="AE62" s="78" t="s">
        <v>1655</v>
      </c>
      <c r="AF62" s="78">
        <v>1332</v>
      </c>
      <c r="AG62" s="78">
        <v>1459</v>
      </c>
      <c r="AH62" s="78">
        <v>4153</v>
      </c>
      <c r="AI62" s="78">
        <v>2829</v>
      </c>
      <c r="AJ62" s="78"/>
      <c r="AK62" s="78" t="s">
        <v>1914</v>
      </c>
      <c r="AL62" s="78" t="s">
        <v>2136</v>
      </c>
      <c r="AM62" s="82" t="s">
        <v>2287</v>
      </c>
      <c r="AN62" s="78"/>
      <c r="AO62" s="80">
        <v>41040.3247337963</v>
      </c>
      <c r="AP62" s="82" t="s">
        <v>2471</v>
      </c>
      <c r="AQ62" s="78" t="b">
        <v>0</v>
      </c>
      <c r="AR62" s="78" t="b">
        <v>0</v>
      </c>
      <c r="AS62" s="78" t="b">
        <v>0</v>
      </c>
      <c r="AT62" s="78" t="s">
        <v>1518</v>
      </c>
      <c r="AU62" s="78">
        <v>70</v>
      </c>
      <c r="AV62" s="82" t="s">
        <v>2649</v>
      </c>
      <c r="AW62" s="78" t="b">
        <v>0</v>
      </c>
      <c r="AX62" s="78" t="s">
        <v>2766</v>
      </c>
      <c r="AY62" s="82" t="s">
        <v>2826</v>
      </c>
      <c r="AZ62" s="78" t="s">
        <v>66</v>
      </c>
      <c r="BA62" s="78" t="str">
        <f>REPLACE(INDEX(GroupVertices[Group],MATCH(Vertices[[#This Row],[Vertex]],GroupVertices[Vertex],0)),1,1,"")</f>
        <v>5</v>
      </c>
      <c r="BB62" s="48"/>
      <c r="BC62" s="48"/>
      <c r="BD62" s="48"/>
      <c r="BE62" s="48"/>
      <c r="BF62" s="48" t="s">
        <v>747</v>
      </c>
      <c r="BG62" s="48" t="s">
        <v>747</v>
      </c>
      <c r="BH62" s="121" t="s">
        <v>3878</v>
      </c>
      <c r="BI62" s="121" t="s">
        <v>3878</v>
      </c>
      <c r="BJ62" s="121" t="s">
        <v>4012</v>
      </c>
      <c r="BK62" s="121" t="s">
        <v>4012</v>
      </c>
      <c r="BL62" s="121">
        <v>0</v>
      </c>
      <c r="BM62" s="124">
        <v>0</v>
      </c>
      <c r="BN62" s="121">
        <v>0</v>
      </c>
      <c r="BO62" s="124">
        <v>0</v>
      </c>
      <c r="BP62" s="121">
        <v>0</v>
      </c>
      <c r="BQ62" s="124">
        <v>0</v>
      </c>
      <c r="BR62" s="121">
        <v>46</v>
      </c>
      <c r="BS62" s="124">
        <v>100</v>
      </c>
      <c r="BT62" s="121">
        <v>46</v>
      </c>
      <c r="BU62" s="2"/>
      <c r="BV62" s="3"/>
      <c r="BW62" s="3"/>
      <c r="BX62" s="3"/>
      <c r="BY62" s="3"/>
    </row>
    <row r="63" spans="1:77" ht="41.45" customHeight="1">
      <c r="A63" s="64" t="s">
        <v>430</v>
      </c>
      <c r="C63" s="65"/>
      <c r="D63" s="65" t="s">
        <v>64</v>
      </c>
      <c r="E63" s="66">
        <v>575.9538841625235</v>
      </c>
      <c r="F63" s="68">
        <v>99.45956420910677</v>
      </c>
      <c r="G63" s="100" t="s">
        <v>2691</v>
      </c>
      <c r="H63" s="65"/>
      <c r="I63" s="69" t="s">
        <v>430</v>
      </c>
      <c r="J63" s="70"/>
      <c r="K63" s="70"/>
      <c r="L63" s="69" t="s">
        <v>3100</v>
      </c>
      <c r="M63" s="73">
        <v>181.1092345783476</v>
      </c>
      <c r="N63" s="74">
        <v>7991.5341796875</v>
      </c>
      <c r="O63" s="74">
        <v>9065.6943359375</v>
      </c>
      <c r="P63" s="75"/>
      <c r="Q63" s="76"/>
      <c r="R63" s="76"/>
      <c r="S63" s="86"/>
      <c r="T63" s="48">
        <v>1</v>
      </c>
      <c r="U63" s="48">
        <v>0</v>
      </c>
      <c r="V63" s="49">
        <v>0</v>
      </c>
      <c r="W63" s="49">
        <v>0.00058</v>
      </c>
      <c r="X63" s="49">
        <v>0</v>
      </c>
      <c r="Y63" s="49">
        <v>0.537986</v>
      </c>
      <c r="Z63" s="49">
        <v>0</v>
      </c>
      <c r="AA63" s="49">
        <v>0</v>
      </c>
      <c r="AB63" s="71">
        <v>63</v>
      </c>
      <c r="AC63" s="71"/>
      <c r="AD63" s="72"/>
      <c r="AE63" s="78" t="s">
        <v>1656</v>
      </c>
      <c r="AF63" s="78">
        <v>864</v>
      </c>
      <c r="AG63" s="78">
        <v>242534</v>
      </c>
      <c r="AH63" s="78">
        <v>10596</v>
      </c>
      <c r="AI63" s="78">
        <v>3326</v>
      </c>
      <c r="AJ63" s="78"/>
      <c r="AK63" s="78" t="s">
        <v>1915</v>
      </c>
      <c r="AL63" s="78" t="s">
        <v>2137</v>
      </c>
      <c r="AM63" s="82" t="s">
        <v>2288</v>
      </c>
      <c r="AN63" s="78"/>
      <c r="AO63" s="80">
        <v>40809.70841435185</v>
      </c>
      <c r="AP63" s="78"/>
      <c r="AQ63" s="78" t="b">
        <v>1</v>
      </c>
      <c r="AR63" s="78" t="b">
        <v>0</v>
      </c>
      <c r="AS63" s="78" t="b">
        <v>0</v>
      </c>
      <c r="AT63" s="78" t="s">
        <v>1518</v>
      </c>
      <c r="AU63" s="78">
        <v>2149</v>
      </c>
      <c r="AV63" s="82" t="s">
        <v>2649</v>
      </c>
      <c r="AW63" s="78" t="b">
        <v>1</v>
      </c>
      <c r="AX63" s="78" t="s">
        <v>2766</v>
      </c>
      <c r="AY63" s="82" t="s">
        <v>2827</v>
      </c>
      <c r="AZ63" s="78" t="s">
        <v>65</v>
      </c>
      <c r="BA63" s="78" t="str">
        <f>REPLACE(INDEX(GroupVertices[Group],MATCH(Vertices[[#This Row],[Vertex]],GroupVertices[Vertex],0)),1,1,"")</f>
        <v>5</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247</v>
      </c>
      <c r="C64" s="65"/>
      <c r="D64" s="65" t="s">
        <v>64</v>
      </c>
      <c r="E64" s="66">
        <v>488.8889712636538</v>
      </c>
      <c r="F64" s="68">
        <v>99.57323144804752</v>
      </c>
      <c r="G64" s="100" t="s">
        <v>880</v>
      </c>
      <c r="H64" s="65"/>
      <c r="I64" s="69" t="s">
        <v>247</v>
      </c>
      <c r="J64" s="70"/>
      <c r="K64" s="70"/>
      <c r="L64" s="69" t="s">
        <v>3101</v>
      </c>
      <c r="M64" s="73">
        <v>143.22773274736272</v>
      </c>
      <c r="N64" s="74">
        <v>8126.7666015625</v>
      </c>
      <c r="O64" s="74">
        <v>8747.8671875</v>
      </c>
      <c r="P64" s="75"/>
      <c r="Q64" s="76"/>
      <c r="R64" s="76"/>
      <c r="S64" s="86"/>
      <c r="T64" s="48">
        <v>0</v>
      </c>
      <c r="U64" s="48">
        <v>1</v>
      </c>
      <c r="V64" s="49">
        <v>0</v>
      </c>
      <c r="W64" s="49">
        <v>0.00058</v>
      </c>
      <c r="X64" s="49">
        <v>0</v>
      </c>
      <c r="Y64" s="49">
        <v>0.537986</v>
      </c>
      <c r="Z64" s="49">
        <v>0</v>
      </c>
      <c r="AA64" s="49">
        <v>0</v>
      </c>
      <c r="AB64" s="71">
        <v>64</v>
      </c>
      <c r="AC64" s="71"/>
      <c r="AD64" s="72"/>
      <c r="AE64" s="78" t="s">
        <v>1657</v>
      </c>
      <c r="AF64" s="78">
        <v>2895</v>
      </c>
      <c r="AG64" s="78">
        <v>191523</v>
      </c>
      <c r="AH64" s="78">
        <v>29092</v>
      </c>
      <c r="AI64" s="78">
        <v>866</v>
      </c>
      <c r="AJ64" s="78"/>
      <c r="AK64" s="78" t="s">
        <v>1916</v>
      </c>
      <c r="AL64" s="78" t="s">
        <v>2109</v>
      </c>
      <c r="AM64" s="82" t="s">
        <v>2289</v>
      </c>
      <c r="AN64" s="78"/>
      <c r="AO64" s="80">
        <v>39405.71055555555</v>
      </c>
      <c r="AP64" s="82" t="s">
        <v>2472</v>
      </c>
      <c r="AQ64" s="78" t="b">
        <v>0</v>
      </c>
      <c r="AR64" s="78" t="b">
        <v>0</v>
      </c>
      <c r="AS64" s="78" t="b">
        <v>1</v>
      </c>
      <c r="AT64" s="78" t="s">
        <v>1518</v>
      </c>
      <c r="AU64" s="78">
        <v>2111</v>
      </c>
      <c r="AV64" s="82" t="s">
        <v>2650</v>
      </c>
      <c r="AW64" s="78" t="b">
        <v>1</v>
      </c>
      <c r="AX64" s="78" t="s">
        <v>2766</v>
      </c>
      <c r="AY64" s="82" t="s">
        <v>2828</v>
      </c>
      <c r="AZ64" s="78" t="s">
        <v>66</v>
      </c>
      <c r="BA64" s="78" t="str">
        <f>REPLACE(INDEX(GroupVertices[Group],MATCH(Vertices[[#This Row],[Vertex]],GroupVertices[Vertex],0)),1,1,"")</f>
        <v>5</v>
      </c>
      <c r="BB64" s="48"/>
      <c r="BC64" s="48"/>
      <c r="BD64" s="48"/>
      <c r="BE64" s="48"/>
      <c r="BF64" s="48" t="s">
        <v>738</v>
      </c>
      <c r="BG64" s="48" t="s">
        <v>738</v>
      </c>
      <c r="BH64" s="121" t="s">
        <v>3879</v>
      </c>
      <c r="BI64" s="121" t="s">
        <v>3879</v>
      </c>
      <c r="BJ64" s="121" t="s">
        <v>4013</v>
      </c>
      <c r="BK64" s="121" t="s">
        <v>4013</v>
      </c>
      <c r="BL64" s="121">
        <v>0</v>
      </c>
      <c r="BM64" s="124">
        <v>0</v>
      </c>
      <c r="BN64" s="121">
        <v>0</v>
      </c>
      <c r="BO64" s="124">
        <v>0</v>
      </c>
      <c r="BP64" s="121">
        <v>0</v>
      </c>
      <c r="BQ64" s="124">
        <v>0</v>
      </c>
      <c r="BR64" s="121">
        <v>22</v>
      </c>
      <c r="BS64" s="124">
        <v>100</v>
      </c>
      <c r="BT64" s="121">
        <v>22</v>
      </c>
      <c r="BU64" s="2"/>
      <c r="BV64" s="3"/>
      <c r="BW64" s="3"/>
      <c r="BX64" s="3"/>
      <c r="BY64" s="3"/>
    </row>
    <row r="65" spans="1:77" ht="41.45" customHeight="1">
      <c r="A65" s="64" t="s">
        <v>248</v>
      </c>
      <c r="C65" s="65"/>
      <c r="D65" s="65" t="s">
        <v>64</v>
      </c>
      <c r="E65" s="66">
        <v>168.66158975601908</v>
      </c>
      <c r="F65" s="68">
        <v>99.99130298889287</v>
      </c>
      <c r="G65" s="100" t="s">
        <v>881</v>
      </c>
      <c r="H65" s="65"/>
      <c r="I65" s="69" t="s">
        <v>248</v>
      </c>
      <c r="J65" s="70"/>
      <c r="K65" s="70"/>
      <c r="L65" s="69" t="s">
        <v>3102</v>
      </c>
      <c r="M65" s="73">
        <v>3.8984239016356086</v>
      </c>
      <c r="N65" s="74">
        <v>6063.50537109375</v>
      </c>
      <c r="O65" s="74">
        <v>352.9058837890625</v>
      </c>
      <c r="P65" s="75"/>
      <c r="Q65" s="76"/>
      <c r="R65" s="76"/>
      <c r="S65" s="86"/>
      <c r="T65" s="48">
        <v>0</v>
      </c>
      <c r="U65" s="48">
        <v>1</v>
      </c>
      <c r="V65" s="49">
        <v>0</v>
      </c>
      <c r="W65" s="49">
        <v>0.090909</v>
      </c>
      <c r="X65" s="49">
        <v>0</v>
      </c>
      <c r="Y65" s="49">
        <v>0.617116</v>
      </c>
      <c r="Z65" s="49">
        <v>0</v>
      </c>
      <c r="AA65" s="49">
        <v>0</v>
      </c>
      <c r="AB65" s="71">
        <v>65</v>
      </c>
      <c r="AC65" s="71"/>
      <c r="AD65" s="72"/>
      <c r="AE65" s="78" t="s">
        <v>1658</v>
      </c>
      <c r="AF65" s="78">
        <v>793</v>
      </c>
      <c r="AG65" s="78">
        <v>3903</v>
      </c>
      <c r="AH65" s="78">
        <v>11207</v>
      </c>
      <c r="AI65" s="78">
        <v>690</v>
      </c>
      <c r="AJ65" s="78"/>
      <c r="AK65" s="78" t="s">
        <v>1917</v>
      </c>
      <c r="AL65" s="78" t="s">
        <v>2099</v>
      </c>
      <c r="AM65" s="82" t="s">
        <v>2290</v>
      </c>
      <c r="AN65" s="78"/>
      <c r="AO65" s="80">
        <v>40059.429143518515</v>
      </c>
      <c r="AP65" s="82" t="s">
        <v>2473</v>
      </c>
      <c r="AQ65" s="78" t="b">
        <v>0</v>
      </c>
      <c r="AR65" s="78" t="b">
        <v>0</v>
      </c>
      <c r="AS65" s="78" t="b">
        <v>0</v>
      </c>
      <c r="AT65" s="78" t="s">
        <v>1518</v>
      </c>
      <c r="AU65" s="78">
        <v>218</v>
      </c>
      <c r="AV65" s="82" t="s">
        <v>2661</v>
      </c>
      <c r="AW65" s="78" t="b">
        <v>0</v>
      </c>
      <c r="AX65" s="78" t="s">
        <v>2766</v>
      </c>
      <c r="AY65" s="82" t="s">
        <v>2829</v>
      </c>
      <c r="AZ65" s="78" t="s">
        <v>66</v>
      </c>
      <c r="BA65" s="78" t="str">
        <f>REPLACE(INDEX(GroupVertices[Group],MATCH(Vertices[[#This Row],[Vertex]],GroupVertices[Vertex],0)),1,1,"")</f>
        <v>9</v>
      </c>
      <c r="BB65" s="48"/>
      <c r="BC65" s="48"/>
      <c r="BD65" s="48"/>
      <c r="BE65" s="48"/>
      <c r="BF65" s="48"/>
      <c r="BG65" s="48"/>
      <c r="BH65" s="121" t="s">
        <v>3880</v>
      </c>
      <c r="BI65" s="121" t="s">
        <v>3880</v>
      </c>
      <c r="BJ65" s="121" t="s">
        <v>4014</v>
      </c>
      <c r="BK65" s="121" t="s">
        <v>4014</v>
      </c>
      <c r="BL65" s="121">
        <v>0</v>
      </c>
      <c r="BM65" s="124">
        <v>0</v>
      </c>
      <c r="BN65" s="121">
        <v>1</v>
      </c>
      <c r="BO65" s="124">
        <v>4.545454545454546</v>
      </c>
      <c r="BP65" s="121">
        <v>0</v>
      </c>
      <c r="BQ65" s="124">
        <v>0</v>
      </c>
      <c r="BR65" s="121">
        <v>21</v>
      </c>
      <c r="BS65" s="124">
        <v>95.45454545454545</v>
      </c>
      <c r="BT65" s="121">
        <v>22</v>
      </c>
      <c r="BU65" s="2"/>
      <c r="BV65" s="3"/>
      <c r="BW65" s="3"/>
      <c r="BX65" s="3"/>
      <c r="BY65" s="3"/>
    </row>
    <row r="66" spans="1:77" ht="41.45" customHeight="1">
      <c r="A66" s="64" t="s">
        <v>281</v>
      </c>
      <c r="C66" s="65"/>
      <c r="D66" s="65" t="s">
        <v>64</v>
      </c>
      <c r="E66" s="66">
        <v>244.12376446339064</v>
      </c>
      <c r="F66" s="68">
        <v>99.89278365707646</v>
      </c>
      <c r="G66" s="100" t="s">
        <v>911</v>
      </c>
      <c r="H66" s="65"/>
      <c r="I66" s="69" t="s">
        <v>281</v>
      </c>
      <c r="J66" s="70"/>
      <c r="K66" s="70"/>
      <c r="L66" s="69" t="s">
        <v>3103</v>
      </c>
      <c r="M66" s="73">
        <v>36.73163321831897</v>
      </c>
      <c r="N66" s="74">
        <v>5860.36279296875</v>
      </c>
      <c r="O66" s="74">
        <v>1199.8800048828125</v>
      </c>
      <c r="P66" s="75"/>
      <c r="Q66" s="76"/>
      <c r="R66" s="76"/>
      <c r="S66" s="86"/>
      <c r="T66" s="48">
        <v>6</v>
      </c>
      <c r="U66" s="48">
        <v>1</v>
      </c>
      <c r="V66" s="49">
        <v>30</v>
      </c>
      <c r="W66" s="49">
        <v>0.166667</v>
      </c>
      <c r="X66" s="49">
        <v>0</v>
      </c>
      <c r="Y66" s="49">
        <v>3.29729</v>
      </c>
      <c r="Z66" s="49">
        <v>0</v>
      </c>
      <c r="AA66" s="49">
        <v>0.16666666666666666</v>
      </c>
      <c r="AB66" s="71">
        <v>66</v>
      </c>
      <c r="AC66" s="71"/>
      <c r="AD66" s="72"/>
      <c r="AE66" s="78" t="s">
        <v>1659</v>
      </c>
      <c r="AF66" s="78">
        <v>668</v>
      </c>
      <c r="AG66" s="78">
        <v>48116</v>
      </c>
      <c r="AH66" s="78">
        <v>11715</v>
      </c>
      <c r="AI66" s="78">
        <v>3435</v>
      </c>
      <c r="AJ66" s="78"/>
      <c r="AK66" s="78" t="s">
        <v>1918</v>
      </c>
      <c r="AL66" s="78" t="s">
        <v>2138</v>
      </c>
      <c r="AM66" s="82" t="s">
        <v>2291</v>
      </c>
      <c r="AN66" s="78"/>
      <c r="AO66" s="80">
        <v>40752.306226851855</v>
      </c>
      <c r="AP66" s="82" t="s">
        <v>2474</v>
      </c>
      <c r="AQ66" s="78" t="b">
        <v>0</v>
      </c>
      <c r="AR66" s="78" t="b">
        <v>0</v>
      </c>
      <c r="AS66" s="78" t="b">
        <v>1</v>
      </c>
      <c r="AT66" s="78" t="s">
        <v>1518</v>
      </c>
      <c r="AU66" s="78">
        <v>841</v>
      </c>
      <c r="AV66" s="82" t="s">
        <v>2661</v>
      </c>
      <c r="AW66" s="78" t="b">
        <v>1</v>
      </c>
      <c r="AX66" s="78" t="s">
        <v>2766</v>
      </c>
      <c r="AY66" s="82" t="s">
        <v>2830</v>
      </c>
      <c r="AZ66" s="78" t="s">
        <v>66</v>
      </c>
      <c r="BA66" s="78" t="str">
        <f>REPLACE(INDEX(GroupVertices[Group],MATCH(Vertices[[#This Row],[Vertex]],GroupVertices[Vertex],0)),1,1,"")</f>
        <v>9</v>
      </c>
      <c r="BB66" s="48" t="s">
        <v>671</v>
      </c>
      <c r="BC66" s="48" t="s">
        <v>671</v>
      </c>
      <c r="BD66" s="48" t="s">
        <v>718</v>
      </c>
      <c r="BE66" s="48" t="s">
        <v>718</v>
      </c>
      <c r="BF66" s="48" t="s">
        <v>758</v>
      </c>
      <c r="BG66" s="48" t="s">
        <v>758</v>
      </c>
      <c r="BH66" s="121" t="s">
        <v>3881</v>
      </c>
      <c r="BI66" s="121" t="s">
        <v>3881</v>
      </c>
      <c r="BJ66" s="121" t="s">
        <v>4015</v>
      </c>
      <c r="BK66" s="121" t="s">
        <v>4015</v>
      </c>
      <c r="BL66" s="121">
        <v>0</v>
      </c>
      <c r="BM66" s="124">
        <v>0</v>
      </c>
      <c r="BN66" s="121">
        <v>2</v>
      </c>
      <c r="BO66" s="124">
        <v>6.0606060606060606</v>
      </c>
      <c r="BP66" s="121">
        <v>0</v>
      </c>
      <c r="BQ66" s="124">
        <v>0</v>
      </c>
      <c r="BR66" s="121">
        <v>31</v>
      </c>
      <c r="BS66" s="124">
        <v>93.93939393939394</v>
      </c>
      <c r="BT66" s="121">
        <v>33</v>
      </c>
      <c r="BU66" s="2"/>
      <c r="BV66" s="3"/>
      <c r="BW66" s="3"/>
      <c r="BX66" s="3"/>
      <c r="BY66" s="3"/>
    </row>
    <row r="67" spans="1:77" ht="41.45" customHeight="1">
      <c r="A67" s="64" t="s">
        <v>249</v>
      </c>
      <c r="C67" s="65"/>
      <c r="D67" s="65" t="s">
        <v>64</v>
      </c>
      <c r="E67" s="66">
        <v>162.23724339638397</v>
      </c>
      <c r="F67" s="68">
        <v>99.99969026785962</v>
      </c>
      <c r="G67" s="100" t="s">
        <v>882</v>
      </c>
      <c r="H67" s="65"/>
      <c r="I67" s="69" t="s">
        <v>249</v>
      </c>
      <c r="J67" s="70"/>
      <c r="K67" s="70"/>
      <c r="L67" s="69" t="s">
        <v>3104</v>
      </c>
      <c r="M67" s="73">
        <v>1.1032233979829233</v>
      </c>
      <c r="N67" s="74">
        <v>7846.84326171875</v>
      </c>
      <c r="O67" s="74">
        <v>1094.0081787109375</v>
      </c>
      <c r="P67" s="75"/>
      <c r="Q67" s="76"/>
      <c r="R67" s="76"/>
      <c r="S67" s="86"/>
      <c r="T67" s="48">
        <v>0</v>
      </c>
      <c r="U67" s="48">
        <v>2</v>
      </c>
      <c r="V67" s="49">
        <v>2</v>
      </c>
      <c r="W67" s="49">
        <v>0.5</v>
      </c>
      <c r="X67" s="49">
        <v>0</v>
      </c>
      <c r="Y67" s="49">
        <v>1.459457</v>
      </c>
      <c r="Z67" s="49">
        <v>0</v>
      </c>
      <c r="AA67" s="49">
        <v>0</v>
      </c>
      <c r="AB67" s="71">
        <v>67</v>
      </c>
      <c r="AC67" s="71"/>
      <c r="AD67" s="72"/>
      <c r="AE67" s="78" t="s">
        <v>1660</v>
      </c>
      <c r="AF67" s="78">
        <v>273</v>
      </c>
      <c r="AG67" s="78">
        <v>139</v>
      </c>
      <c r="AH67" s="78">
        <v>536</v>
      </c>
      <c r="AI67" s="78">
        <v>377</v>
      </c>
      <c r="AJ67" s="78"/>
      <c r="AK67" s="78" t="s">
        <v>1919</v>
      </c>
      <c r="AL67" s="78" t="s">
        <v>2099</v>
      </c>
      <c r="AM67" s="78"/>
      <c r="AN67" s="78"/>
      <c r="AO67" s="80">
        <v>42595.352951388886</v>
      </c>
      <c r="AP67" s="82" t="s">
        <v>2475</v>
      </c>
      <c r="AQ67" s="78" t="b">
        <v>0</v>
      </c>
      <c r="AR67" s="78" t="b">
        <v>0</v>
      </c>
      <c r="AS67" s="78" t="b">
        <v>0</v>
      </c>
      <c r="AT67" s="78" t="s">
        <v>1518</v>
      </c>
      <c r="AU67" s="78">
        <v>1</v>
      </c>
      <c r="AV67" s="82" t="s">
        <v>2649</v>
      </c>
      <c r="AW67" s="78" t="b">
        <v>0</v>
      </c>
      <c r="AX67" s="78" t="s">
        <v>2766</v>
      </c>
      <c r="AY67" s="82" t="s">
        <v>2831</v>
      </c>
      <c r="AZ67" s="78" t="s">
        <v>66</v>
      </c>
      <c r="BA67" s="78" t="str">
        <f>REPLACE(INDEX(GroupVertices[Group],MATCH(Vertices[[#This Row],[Vertex]],GroupVertices[Vertex],0)),1,1,"")</f>
        <v>24</v>
      </c>
      <c r="BB67" s="48" t="s">
        <v>658</v>
      </c>
      <c r="BC67" s="48" t="s">
        <v>658</v>
      </c>
      <c r="BD67" s="48" t="s">
        <v>711</v>
      </c>
      <c r="BE67" s="48" t="s">
        <v>711</v>
      </c>
      <c r="BF67" s="48" t="s">
        <v>3519</v>
      </c>
      <c r="BG67" s="48" t="s">
        <v>3844</v>
      </c>
      <c r="BH67" s="121" t="s">
        <v>3882</v>
      </c>
      <c r="BI67" s="121" t="s">
        <v>3971</v>
      </c>
      <c r="BJ67" s="121" t="s">
        <v>4016</v>
      </c>
      <c r="BK67" s="121" t="s">
        <v>4098</v>
      </c>
      <c r="BL67" s="121">
        <v>1</v>
      </c>
      <c r="BM67" s="124">
        <v>1.4492753623188406</v>
      </c>
      <c r="BN67" s="121">
        <v>2</v>
      </c>
      <c r="BO67" s="124">
        <v>2.898550724637681</v>
      </c>
      <c r="BP67" s="121">
        <v>0</v>
      </c>
      <c r="BQ67" s="124">
        <v>0</v>
      </c>
      <c r="BR67" s="121">
        <v>66</v>
      </c>
      <c r="BS67" s="124">
        <v>95.65217391304348</v>
      </c>
      <c r="BT67" s="121">
        <v>69</v>
      </c>
      <c r="BU67" s="2"/>
      <c r="BV67" s="3"/>
      <c r="BW67" s="3"/>
      <c r="BX67" s="3"/>
      <c r="BY67" s="3"/>
    </row>
    <row r="68" spans="1:77" ht="41.45" customHeight="1">
      <c r="A68" s="64" t="s">
        <v>431</v>
      </c>
      <c r="C68" s="65"/>
      <c r="D68" s="65" t="s">
        <v>64</v>
      </c>
      <c r="E68" s="66">
        <v>162.2116415910188</v>
      </c>
      <c r="F68" s="68">
        <v>99.99972369219132</v>
      </c>
      <c r="G68" s="100" t="s">
        <v>2692</v>
      </c>
      <c r="H68" s="65"/>
      <c r="I68" s="69" t="s">
        <v>431</v>
      </c>
      <c r="J68" s="70"/>
      <c r="K68" s="70"/>
      <c r="L68" s="69" t="s">
        <v>3105</v>
      </c>
      <c r="M68" s="73">
        <v>1.0920841823732552</v>
      </c>
      <c r="N68" s="74">
        <v>7557.7236328125</v>
      </c>
      <c r="O68" s="74">
        <v>1094.0081787109375</v>
      </c>
      <c r="P68" s="75"/>
      <c r="Q68" s="76"/>
      <c r="R68" s="76"/>
      <c r="S68" s="86"/>
      <c r="T68" s="48">
        <v>1</v>
      </c>
      <c r="U68" s="48">
        <v>0</v>
      </c>
      <c r="V68" s="49">
        <v>0</v>
      </c>
      <c r="W68" s="49">
        <v>0.333333</v>
      </c>
      <c r="X68" s="49">
        <v>0</v>
      </c>
      <c r="Y68" s="49">
        <v>0.770269</v>
      </c>
      <c r="Z68" s="49">
        <v>0</v>
      </c>
      <c r="AA68" s="49">
        <v>0</v>
      </c>
      <c r="AB68" s="71">
        <v>68</v>
      </c>
      <c r="AC68" s="71"/>
      <c r="AD68" s="72"/>
      <c r="AE68" s="78" t="s">
        <v>1661</v>
      </c>
      <c r="AF68" s="78">
        <v>122</v>
      </c>
      <c r="AG68" s="78">
        <v>124</v>
      </c>
      <c r="AH68" s="78">
        <v>612</v>
      </c>
      <c r="AI68" s="78">
        <v>1</v>
      </c>
      <c r="AJ68" s="78"/>
      <c r="AK68" s="78" t="s">
        <v>1920</v>
      </c>
      <c r="AL68" s="78" t="s">
        <v>2119</v>
      </c>
      <c r="AM68" s="82" t="s">
        <v>2292</v>
      </c>
      <c r="AN68" s="78"/>
      <c r="AO68" s="80">
        <v>40702.54917824074</v>
      </c>
      <c r="AP68" s="78"/>
      <c r="AQ68" s="78" t="b">
        <v>1</v>
      </c>
      <c r="AR68" s="78" t="b">
        <v>0</v>
      </c>
      <c r="AS68" s="78" t="b">
        <v>0</v>
      </c>
      <c r="AT68" s="78" t="s">
        <v>1518</v>
      </c>
      <c r="AU68" s="78">
        <v>5</v>
      </c>
      <c r="AV68" s="82" t="s">
        <v>2649</v>
      </c>
      <c r="AW68" s="78" t="b">
        <v>0</v>
      </c>
      <c r="AX68" s="78" t="s">
        <v>2766</v>
      </c>
      <c r="AY68" s="82" t="s">
        <v>2832</v>
      </c>
      <c r="AZ68" s="78" t="s">
        <v>65</v>
      </c>
      <c r="BA68" s="78" t="str">
        <f>REPLACE(INDEX(GroupVertices[Group],MATCH(Vertices[[#This Row],[Vertex]],GroupVertices[Vertex],0)),1,1,"")</f>
        <v>24</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432</v>
      </c>
      <c r="C69" s="65"/>
      <c r="D69" s="65" t="s">
        <v>64</v>
      </c>
      <c r="E69" s="66">
        <v>163.08039618641047</v>
      </c>
      <c r="F69" s="68">
        <v>99.99858949320246</v>
      </c>
      <c r="G69" s="100" t="s">
        <v>2693</v>
      </c>
      <c r="H69" s="65"/>
      <c r="I69" s="69" t="s">
        <v>432</v>
      </c>
      <c r="J69" s="70"/>
      <c r="K69" s="70"/>
      <c r="L69" s="69" t="s">
        <v>3106</v>
      </c>
      <c r="M69" s="73">
        <v>1.4700748987279888</v>
      </c>
      <c r="N69" s="74">
        <v>7557.7236328125</v>
      </c>
      <c r="O69" s="74">
        <v>599.9400024414062</v>
      </c>
      <c r="P69" s="75"/>
      <c r="Q69" s="76"/>
      <c r="R69" s="76"/>
      <c r="S69" s="86"/>
      <c r="T69" s="48">
        <v>1</v>
      </c>
      <c r="U69" s="48">
        <v>0</v>
      </c>
      <c r="V69" s="49">
        <v>0</v>
      </c>
      <c r="W69" s="49">
        <v>0.333333</v>
      </c>
      <c r="X69" s="49">
        <v>0</v>
      </c>
      <c r="Y69" s="49">
        <v>0.770269</v>
      </c>
      <c r="Z69" s="49">
        <v>0</v>
      </c>
      <c r="AA69" s="49">
        <v>0</v>
      </c>
      <c r="AB69" s="71">
        <v>69</v>
      </c>
      <c r="AC69" s="71"/>
      <c r="AD69" s="72"/>
      <c r="AE69" s="78" t="s">
        <v>1662</v>
      </c>
      <c r="AF69" s="78">
        <v>744</v>
      </c>
      <c r="AG69" s="78">
        <v>633</v>
      </c>
      <c r="AH69" s="78">
        <v>1907</v>
      </c>
      <c r="AI69" s="78">
        <v>728</v>
      </c>
      <c r="AJ69" s="78"/>
      <c r="AK69" s="78" t="s">
        <v>1921</v>
      </c>
      <c r="AL69" s="78" t="s">
        <v>2119</v>
      </c>
      <c r="AM69" s="82" t="s">
        <v>2293</v>
      </c>
      <c r="AN69" s="78"/>
      <c r="AO69" s="80">
        <v>39703.30332175926</v>
      </c>
      <c r="AP69" s="82" t="s">
        <v>2476</v>
      </c>
      <c r="AQ69" s="78" t="b">
        <v>0</v>
      </c>
      <c r="AR69" s="78" t="b">
        <v>0</v>
      </c>
      <c r="AS69" s="78" t="b">
        <v>1</v>
      </c>
      <c r="AT69" s="78" t="s">
        <v>1518</v>
      </c>
      <c r="AU69" s="78">
        <v>100</v>
      </c>
      <c r="AV69" s="82" t="s">
        <v>2649</v>
      </c>
      <c r="AW69" s="78" t="b">
        <v>0</v>
      </c>
      <c r="AX69" s="78" t="s">
        <v>2766</v>
      </c>
      <c r="AY69" s="82" t="s">
        <v>2833</v>
      </c>
      <c r="AZ69" s="78" t="s">
        <v>65</v>
      </c>
      <c r="BA69" s="78" t="str">
        <f>REPLACE(INDEX(GroupVertices[Group],MATCH(Vertices[[#This Row],[Vertex]],GroupVertices[Vertex],0)),1,1,"")</f>
        <v>24</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250</v>
      </c>
      <c r="C70" s="65"/>
      <c r="D70" s="65" t="s">
        <v>64</v>
      </c>
      <c r="E70" s="66">
        <v>235.56422753629977</v>
      </c>
      <c r="F70" s="68">
        <v>99.9039585253066</v>
      </c>
      <c r="G70" s="100" t="s">
        <v>883</v>
      </c>
      <c r="H70" s="65"/>
      <c r="I70" s="69" t="s">
        <v>250</v>
      </c>
      <c r="J70" s="70"/>
      <c r="K70" s="70"/>
      <c r="L70" s="69" t="s">
        <v>3107</v>
      </c>
      <c r="M70" s="73">
        <v>33.007422132819976</v>
      </c>
      <c r="N70" s="74">
        <v>9804.087890625</v>
      </c>
      <c r="O70" s="74">
        <v>6119.72314453125</v>
      </c>
      <c r="P70" s="75"/>
      <c r="Q70" s="76"/>
      <c r="R70" s="76"/>
      <c r="S70" s="86"/>
      <c r="T70" s="48">
        <v>0</v>
      </c>
      <c r="U70" s="48">
        <v>2</v>
      </c>
      <c r="V70" s="49">
        <v>0.666667</v>
      </c>
      <c r="W70" s="49">
        <v>0.166667</v>
      </c>
      <c r="X70" s="49">
        <v>0</v>
      </c>
      <c r="Y70" s="49">
        <v>0.846845</v>
      </c>
      <c r="Z70" s="49">
        <v>0</v>
      </c>
      <c r="AA70" s="49">
        <v>0</v>
      </c>
      <c r="AB70" s="71">
        <v>70</v>
      </c>
      <c r="AC70" s="71"/>
      <c r="AD70" s="72"/>
      <c r="AE70" s="78" t="s">
        <v>1663</v>
      </c>
      <c r="AF70" s="78">
        <v>173</v>
      </c>
      <c r="AG70" s="78">
        <v>43101</v>
      </c>
      <c r="AH70" s="78">
        <v>324708</v>
      </c>
      <c r="AI70" s="78">
        <v>6</v>
      </c>
      <c r="AJ70" s="78"/>
      <c r="AK70" s="78" t="s">
        <v>1922</v>
      </c>
      <c r="AL70" s="78" t="s">
        <v>2139</v>
      </c>
      <c r="AM70" s="82" t="s">
        <v>2294</v>
      </c>
      <c r="AN70" s="78"/>
      <c r="AO70" s="80">
        <v>39792.42878472222</v>
      </c>
      <c r="AP70" s="82" t="s">
        <v>2477</v>
      </c>
      <c r="AQ70" s="78" t="b">
        <v>0</v>
      </c>
      <c r="AR70" s="78" t="b">
        <v>0</v>
      </c>
      <c r="AS70" s="78" t="b">
        <v>1</v>
      </c>
      <c r="AT70" s="78" t="s">
        <v>1518</v>
      </c>
      <c r="AU70" s="78">
        <v>1635</v>
      </c>
      <c r="AV70" s="82" t="s">
        <v>2649</v>
      </c>
      <c r="AW70" s="78" t="b">
        <v>1</v>
      </c>
      <c r="AX70" s="78" t="s">
        <v>2766</v>
      </c>
      <c r="AY70" s="82" t="s">
        <v>2834</v>
      </c>
      <c r="AZ70" s="78" t="s">
        <v>66</v>
      </c>
      <c r="BA70" s="78" t="str">
        <f>REPLACE(INDEX(GroupVertices[Group],MATCH(Vertices[[#This Row],[Vertex]],GroupVertices[Vertex],0)),1,1,"")</f>
        <v>14</v>
      </c>
      <c r="BB70" s="48" t="s">
        <v>659</v>
      </c>
      <c r="BC70" s="48" t="s">
        <v>659</v>
      </c>
      <c r="BD70" s="48" t="s">
        <v>712</v>
      </c>
      <c r="BE70" s="48" t="s">
        <v>712</v>
      </c>
      <c r="BF70" s="48" t="s">
        <v>750</v>
      </c>
      <c r="BG70" s="48" t="s">
        <v>750</v>
      </c>
      <c r="BH70" s="121" t="s">
        <v>3883</v>
      </c>
      <c r="BI70" s="121" t="s">
        <v>3883</v>
      </c>
      <c r="BJ70" s="121" t="s">
        <v>4017</v>
      </c>
      <c r="BK70" s="121" t="s">
        <v>4017</v>
      </c>
      <c r="BL70" s="121">
        <v>0</v>
      </c>
      <c r="BM70" s="124">
        <v>0</v>
      </c>
      <c r="BN70" s="121">
        <v>0</v>
      </c>
      <c r="BO70" s="124">
        <v>0</v>
      </c>
      <c r="BP70" s="121">
        <v>0</v>
      </c>
      <c r="BQ70" s="124">
        <v>0</v>
      </c>
      <c r="BR70" s="121">
        <v>24</v>
      </c>
      <c r="BS70" s="124">
        <v>100</v>
      </c>
      <c r="BT70" s="121">
        <v>24</v>
      </c>
      <c r="BU70" s="2"/>
      <c r="BV70" s="3"/>
      <c r="BW70" s="3"/>
      <c r="BX70" s="3"/>
      <c r="BY70" s="3"/>
    </row>
    <row r="71" spans="1:77" ht="41.45" customHeight="1">
      <c r="A71" s="64" t="s">
        <v>433</v>
      </c>
      <c r="C71" s="65"/>
      <c r="D71" s="65" t="s">
        <v>64</v>
      </c>
      <c r="E71" s="66">
        <v>172.48649947757653</v>
      </c>
      <c r="F71" s="68">
        <v>99.98630939373759</v>
      </c>
      <c r="G71" s="100" t="s">
        <v>2694</v>
      </c>
      <c r="H71" s="65"/>
      <c r="I71" s="69" t="s">
        <v>433</v>
      </c>
      <c r="J71" s="70"/>
      <c r="K71" s="70"/>
      <c r="L71" s="69" t="s">
        <v>3108</v>
      </c>
      <c r="M71" s="73">
        <v>5.562622713720005</v>
      </c>
      <c r="N71" s="74">
        <v>9333.3642578125</v>
      </c>
      <c r="O71" s="74">
        <v>5975.873046875</v>
      </c>
      <c r="P71" s="75"/>
      <c r="Q71" s="76"/>
      <c r="R71" s="76"/>
      <c r="S71" s="86"/>
      <c r="T71" s="48">
        <v>3</v>
      </c>
      <c r="U71" s="48">
        <v>0</v>
      </c>
      <c r="V71" s="49">
        <v>3</v>
      </c>
      <c r="W71" s="49">
        <v>0.2</v>
      </c>
      <c r="X71" s="49">
        <v>0</v>
      </c>
      <c r="Y71" s="49">
        <v>1.229727</v>
      </c>
      <c r="Z71" s="49">
        <v>0</v>
      </c>
      <c r="AA71" s="49">
        <v>0</v>
      </c>
      <c r="AB71" s="71">
        <v>71</v>
      </c>
      <c r="AC71" s="71"/>
      <c r="AD71" s="72"/>
      <c r="AE71" s="78" t="s">
        <v>1664</v>
      </c>
      <c r="AF71" s="78">
        <v>1497</v>
      </c>
      <c r="AG71" s="78">
        <v>6144</v>
      </c>
      <c r="AH71" s="78">
        <v>27298</v>
      </c>
      <c r="AI71" s="78">
        <v>21918</v>
      </c>
      <c r="AJ71" s="78"/>
      <c r="AK71" s="78" t="s">
        <v>1923</v>
      </c>
      <c r="AL71" s="78" t="s">
        <v>2140</v>
      </c>
      <c r="AM71" s="82" t="s">
        <v>2295</v>
      </c>
      <c r="AN71" s="78"/>
      <c r="AO71" s="80">
        <v>39990.66763888889</v>
      </c>
      <c r="AP71" s="82" t="s">
        <v>2478</v>
      </c>
      <c r="AQ71" s="78" t="b">
        <v>0</v>
      </c>
      <c r="AR71" s="78" t="b">
        <v>0</v>
      </c>
      <c r="AS71" s="78" t="b">
        <v>1</v>
      </c>
      <c r="AT71" s="78" t="s">
        <v>1517</v>
      </c>
      <c r="AU71" s="78">
        <v>268</v>
      </c>
      <c r="AV71" s="82" t="s">
        <v>2658</v>
      </c>
      <c r="AW71" s="78" t="b">
        <v>0</v>
      </c>
      <c r="AX71" s="78" t="s">
        <v>2766</v>
      </c>
      <c r="AY71" s="82" t="s">
        <v>2835</v>
      </c>
      <c r="AZ71" s="78" t="s">
        <v>65</v>
      </c>
      <c r="BA71" s="78" t="str">
        <f>REPLACE(INDEX(GroupVertices[Group],MATCH(Vertices[[#This Row],[Vertex]],GroupVertices[Vertex],0)),1,1,"")</f>
        <v>14</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434</v>
      </c>
      <c r="C72" s="65"/>
      <c r="D72" s="65" t="s">
        <v>64</v>
      </c>
      <c r="E72" s="66">
        <v>162.7185573372493</v>
      </c>
      <c r="F72" s="68">
        <v>99.99906189042375</v>
      </c>
      <c r="G72" s="100" t="s">
        <v>2695</v>
      </c>
      <c r="H72" s="65"/>
      <c r="I72" s="69" t="s">
        <v>434</v>
      </c>
      <c r="J72" s="70"/>
      <c r="K72" s="70"/>
      <c r="L72" s="69" t="s">
        <v>3109</v>
      </c>
      <c r="M72" s="73">
        <v>1.3126406514446813</v>
      </c>
      <c r="N72" s="74">
        <v>9518.154296875</v>
      </c>
      <c r="O72" s="74">
        <v>6932.69921875</v>
      </c>
      <c r="P72" s="75"/>
      <c r="Q72" s="76"/>
      <c r="R72" s="76"/>
      <c r="S72" s="86"/>
      <c r="T72" s="48">
        <v>3</v>
      </c>
      <c r="U72" s="48">
        <v>0</v>
      </c>
      <c r="V72" s="49">
        <v>3</v>
      </c>
      <c r="W72" s="49">
        <v>0.2</v>
      </c>
      <c r="X72" s="49">
        <v>0</v>
      </c>
      <c r="Y72" s="49">
        <v>1.229727</v>
      </c>
      <c r="Z72" s="49">
        <v>0</v>
      </c>
      <c r="AA72" s="49">
        <v>0</v>
      </c>
      <c r="AB72" s="71">
        <v>72</v>
      </c>
      <c r="AC72" s="71"/>
      <c r="AD72" s="72"/>
      <c r="AE72" s="78" t="s">
        <v>1665</v>
      </c>
      <c r="AF72" s="78">
        <v>122</v>
      </c>
      <c r="AG72" s="78">
        <v>421</v>
      </c>
      <c r="AH72" s="78">
        <v>65</v>
      </c>
      <c r="AI72" s="78">
        <v>3</v>
      </c>
      <c r="AJ72" s="78"/>
      <c r="AK72" s="78" t="s">
        <v>1924</v>
      </c>
      <c r="AL72" s="78" t="s">
        <v>2141</v>
      </c>
      <c r="AM72" s="82" t="s">
        <v>2296</v>
      </c>
      <c r="AN72" s="78"/>
      <c r="AO72" s="80">
        <v>40645.57818287037</v>
      </c>
      <c r="AP72" s="78"/>
      <c r="AQ72" s="78" t="b">
        <v>0</v>
      </c>
      <c r="AR72" s="78" t="b">
        <v>0</v>
      </c>
      <c r="AS72" s="78" t="b">
        <v>0</v>
      </c>
      <c r="AT72" s="78" t="s">
        <v>1518</v>
      </c>
      <c r="AU72" s="78">
        <v>31</v>
      </c>
      <c r="AV72" s="82" t="s">
        <v>2662</v>
      </c>
      <c r="AW72" s="78" t="b">
        <v>0</v>
      </c>
      <c r="AX72" s="78" t="s">
        <v>2766</v>
      </c>
      <c r="AY72" s="82" t="s">
        <v>2836</v>
      </c>
      <c r="AZ72" s="78" t="s">
        <v>65</v>
      </c>
      <c r="BA72" s="78" t="str">
        <f>REPLACE(INDEX(GroupVertices[Group],MATCH(Vertices[[#This Row],[Vertex]],GroupVertices[Vertex],0)),1,1,"")</f>
        <v>14</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251</v>
      </c>
      <c r="C73" s="65"/>
      <c r="D73" s="65" t="s">
        <v>64</v>
      </c>
      <c r="E73" s="66">
        <v>364.670718418839</v>
      </c>
      <c r="F73" s="68">
        <v>99.73540407714455</v>
      </c>
      <c r="G73" s="100" t="s">
        <v>884</v>
      </c>
      <c r="H73" s="65"/>
      <c r="I73" s="69" t="s">
        <v>251</v>
      </c>
      <c r="J73" s="70"/>
      <c r="K73" s="70"/>
      <c r="L73" s="69" t="s">
        <v>3110</v>
      </c>
      <c r="M73" s="73">
        <v>89.18100122362765</v>
      </c>
      <c r="N73" s="74">
        <v>9211.3837890625</v>
      </c>
      <c r="O73" s="74">
        <v>7328.6787109375</v>
      </c>
      <c r="P73" s="75"/>
      <c r="Q73" s="76"/>
      <c r="R73" s="76"/>
      <c r="S73" s="86"/>
      <c r="T73" s="48">
        <v>0</v>
      </c>
      <c r="U73" s="48">
        <v>2</v>
      </c>
      <c r="V73" s="49">
        <v>0.666667</v>
      </c>
      <c r="W73" s="49">
        <v>0.166667</v>
      </c>
      <c r="X73" s="49">
        <v>0</v>
      </c>
      <c r="Y73" s="49">
        <v>0.846845</v>
      </c>
      <c r="Z73" s="49">
        <v>0</v>
      </c>
      <c r="AA73" s="49">
        <v>0</v>
      </c>
      <c r="AB73" s="71">
        <v>73</v>
      </c>
      <c r="AC73" s="71"/>
      <c r="AD73" s="72"/>
      <c r="AE73" s="78" t="s">
        <v>1666</v>
      </c>
      <c r="AF73" s="78">
        <v>57</v>
      </c>
      <c r="AG73" s="78">
        <v>118744</v>
      </c>
      <c r="AH73" s="78">
        <v>62838</v>
      </c>
      <c r="AI73" s="78">
        <v>27</v>
      </c>
      <c r="AJ73" s="78"/>
      <c r="AK73" s="78" t="s">
        <v>1925</v>
      </c>
      <c r="AL73" s="78" t="s">
        <v>2142</v>
      </c>
      <c r="AM73" s="82" t="s">
        <v>2297</v>
      </c>
      <c r="AN73" s="78"/>
      <c r="AO73" s="80">
        <v>39889.49364583333</v>
      </c>
      <c r="AP73" s="82" t="s">
        <v>2479</v>
      </c>
      <c r="AQ73" s="78" t="b">
        <v>0</v>
      </c>
      <c r="AR73" s="78" t="b">
        <v>0</v>
      </c>
      <c r="AS73" s="78" t="b">
        <v>0</v>
      </c>
      <c r="AT73" s="78" t="s">
        <v>1518</v>
      </c>
      <c r="AU73" s="78">
        <v>1489</v>
      </c>
      <c r="AV73" s="82" t="s">
        <v>2649</v>
      </c>
      <c r="AW73" s="78" t="b">
        <v>1</v>
      </c>
      <c r="AX73" s="78" t="s">
        <v>2766</v>
      </c>
      <c r="AY73" s="82" t="s">
        <v>2837</v>
      </c>
      <c r="AZ73" s="78" t="s">
        <v>66</v>
      </c>
      <c r="BA73" s="78" t="str">
        <f>REPLACE(INDEX(GroupVertices[Group],MATCH(Vertices[[#This Row],[Vertex]],GroupVertices[Vertex],0)),1,1,"")</f>
        <v>14</v>
      </c>
      <c r="BB73" s="48" t="s">
        <v>659</v>
      </c>
      <c r="BC73" s="48" t="s">
        <v>659</v>
      </c>
      <c r="BD73" s="48" t="s">
        <v>712</v>
      </c>
      <c r="BE73" s="48" t="s">
        <v>712</v>
      </c>
      <c r="BF73" s="48" t="s">
        <v>750</v>
      </c>
      <c r="BG73" s="48" t="s">
        <v>750</v>
      </c>
      <c r="BH73" s="121" t="s">
        <v>3883</v>
      </c>
      <c r="BI73" s="121" t="s">
        <v>3883</v>
      </c>
      <c r="BJ73" s="121" t="s">
        <v>4017</v>
      </c>
      <c r="BK73" s="121" t="s">
        <v>4017</v>
      </c>
      <c r="BL73" s="121">
        <v>0</v>
      </c>
      <c r="BM73" s="124">
        <v>0</v>
      </c>
      <c r="BN73" s="121">
        <v>0</v>
      </c>
      <c r="BO73" s="124">
        <v>0</v>
      </c>
      <c r="BP73" s="121">
        <v>0</v>
      </c>
      <c r="BQ73" s="124">
        <v>0</v>
      </c>
      <c r="BR73" s="121">
        <v>24</v>
      </c>
      <c r="BS73" s="124">
        <v>100</v>
      </c>
      <c r="BT73" s="121">
        <v>24</v>
      </c>
      <c r="BU73" s="2"/>
      <c r="BV73" s="3"/>
      <c r="BW73" s="3"/>
      <c r="BX73" s="3"/>
      <c r="BY73" s="3"/>
    </row>
    <row r="74" spans="1:77" ht="41.45" customHeight="1">
      <c r="A74" s="64" t="s">
        <v>252</v>
      </c>
      <c r="C74" s="65"/>
      <c r="D74" s="65" t="s">
        <v>64</v>
      </c>
      <c r="E74" s="66">
        <v>181.26791871783226</v>
      </c>
      <c r="F74" s="68">
        <v>99.97484484796608</v>
      </c>
      <c r="G74" s="100" t="s">
        <v>885</v>
      </c>
      <c r="H74" s="65"/>
      <c r="I74" s="69" t="s">
        <v>252</v>
      </c>
      <c r="J74" s="70"/>
      <c r="K74" s="70"/>
      <c r="L74" s="69" t="s">
        <v>3111</v>
      </c>
      <c r="M74" s="73">
        <v>9.383373667836121</v>
      </c>
      <c r="N74" s="74">
        <v>8985.4560546875</v>
      </c>
      <c r="O74" s="74">
        <v>6158.83935546875</v>
      </c>
      <c r="P74" s="75"/>
      <c r="Q74" s="76"/>
      <c r="R74" s="76"/>
      <c r="S74" s="86"/>
      <c r="T74" s="48">
        <v>0</v>
      </c>
      <c r="U74" s="48">
        <v>2</v>
      </c>
      <c r="V74" s="49">
        <v>0.666667</v>
      </c>
      <c r="W74" s="49">
        <v>0.166667</v>
      </c>
      <c r="X74" s="49">
        <v>0</v>
      </c>
      <c r="Y74" s="49">
        <v>0.846845</v>
      </c>
      <c r="Z74" s="49">
        <v>0</v>
      </c>
      <c r="AA74" s="49">
        <v>0</v>
      </c>
      <c r="AB74" s="71">
        <v>74</v>
      </c>
      <c r="AC74" s="71"/>
      <c r="AD74" s="72"/>
      <c r="AE74" s="78" t="s">
        <v>1667</v>
      </c>
      <c r="AF74" s="78">
        <v>21</v>
      </c>
      <c r="AG74" s="78">
        <v>11289</v>
      </c>
      <c r="AH74" s="78">
        <v>59211</v>
      </c>
      <c r="AI74" s="78">
        <v>0</v>
      </c>
      <c r="AJ74" s="78"/>
      <c r="AK74" s="78" t="s">
        <v>1926</v>
      </c>
      <c r="AL74" s="78" t="s">
        <v>2142</v>
      </c>
      <c r="AM74" s="82" t="s">
        <v>2298</v>
      </c>
      <c r="AN74" s="78"/>
      <c r="AO74" s="80">
        <v>39889.475949074076</v>
      </c>
      <c r="AP74" s="82" t="s">
        <v>2480</v>
      </c>
      <c r="AQ74" s="78" t="b">
        <v>0</v>
      </c>
      <c r="AR74" s="78" t="b">
        <v>0</v>
      </c>
      <c r="AS74" s="78" t="b">
        <v>0</v>
      </c>
      <c r="AT74" s="78" t="s">
        <v>1518</v>
      </c>
      <c r="AU74" s="78">
        <v>373</v>
      </c>
      <c r="AV74" s="82" t="s">
        <v>2649</v>
      </c>
      <c r="AW74" s="78" t="b">
        <v>1</v>
      </c>
      <c r="AX74" s="78" t="s">
        <v>2766</v>
      </c>
      <c r="AY74" s="82" t="s">
        <v>2838</v>
      </c>
      <c r="AZ74" s="78" t="s">
        <v>66</v>
      </c>
      <c r="BA74" s="78" t="str">
        <f>REPLACE(INDEX(GroupVertices[Group],MATCH(Vertices[[#This Row],[Vertex]],GroupVertices[Vertex],0)),1,1,"")</f>
        <v>14</v>
      </c>
      <c r="BB74" s="48" t="s">
        <v>659</v>
      </c>
      <c r="BC74" s="48" t="s">
        <v>659</v>
      </c>
      <c r="BD74" s="48" t="s">
        <v>712</v>
      </c>
      <c r="BE74" s="48" t="s">
        <v>712</v>
      </c>
      <c r="BF74" s="48" t="s">
        <v>750</v>
      </c>
      <c r="BG74" s="48" t="s">
        <v>750</v>
      </c>
      <c r="BH74" s="121" t="s">
        <v>3883</v>
      </c>
      <c r="BI74" s="121" t="s">
        <v>3883</v>
      </c>
      <c r="BJ74" s="121" t="s">
        <v>4017</v>
      </c>
      <c r="BK74" s="121" t="s">
        <v>4017</v>
      </c>
      <c r="BL74" s="121">
        <v>0</v>
      </c>
      <c r="BM74" s="124">
        <v>0</v>
      </c>
      <c r="BN74" s="121">
        <v>0</v>
      </c>
      <c r="BO74" s="124">
        <v>0</v>
      </c>
      <c r="BP74" s="121">
        <v>0</v>
      </c>
      <c r="BQ74" s="124">
        <v>0</v>
      </c>
      <c r="BR74" s="121">
        <v>24</v>
      </c>
      <c r="BS74" s="124">
        <v>100</v>
      </c>
      <c r="BT74" s="121">
        <v>24</v>
      </c>
      <c r="BU74" s="2"/>
      <c r="BV74" s="3"/>
      <c r="BW74" s="3"/>
      <c r="BX74" s="3"/>
      <c r="BY74" s="3"/>
    </row>
    <row r="75" spans="1:77" ht="41.45" customHeight="1">
      <c r="A75" s="64" t="s">
        <v>253</v>
      </c>
      <c r="C75" s="65"/>
      <c r="D75" s="65" t="s">
        <v>64</v>
      </c>
      <c r="E75" s="66">
        <v>162.28503343306565</v>
      </c>
      <c r="F75" s="68">
        <v>99.9996278757738</v>
      </c>
      <c r="G75" s="100" t="s">
        <v>886</v>
      </c>
      <c r="H75" s="65"/>
      <c r="I75" s="69" t="s">
        <v>253</v>
      </c>
      <c r="J75" s="70"/>
      <c r="K75" s="70"/>
      <c r="L75" s="69" t="s">
        <v>3112</v>
      </c>
      <c r="M75" s="73">
        <v>1.1240166004543035</v>
      </c>
      <c r="N75" s="74">
        <v>7745.77734375</v>
      </c>
      <c r="O75" s="74">
        <v>9232.2021484375</v>
      </c>
      <c r="P75" s="75"/>
      <c r="Q75" s="76"/>
      <c r="R75" s="76"/>
      <c r="S75" s="86"/>
      <c r="T75" s="48">
        <v>0</v>
      </c>
      <c r="U75" s="48">
        <v>1</v>
      </c>
      <c r="V75" s="49">
        <v>0</v>
      </c>
      <c r="W75" s="49">
        <v>0.00058</v>
      </c>
      <c r="X75" s="49">
        <v>0</v>
      </c>
      <c r="Y75" s="49">
        <v>0.537986</v>
      </c>
      <c r="Z75" s="49">
        <v>0</v>
      </c>
      <c r="AA75" s="49">
        <v>0</v>
      </c>
      <c r="AB75" s="71">
        <v>75</v>
      </c>
      <c r="AC75" s="71"/>
      <c r="AD75" s="72"/>
      <c r="AE75" s="78" t="s">
        <v>1668</v>
      </c>
      <c r="AF75" s="78">
        <v>411</v>
      </c>
      <c r="AG75" s="78">
        <v>167</v>
      </c>
      <c r="AH75" s="78">
        <v>346</v>
      </c>
      <c r="AI75" s="78">
        <v>202</v>
      </c>
      <c r="AJ75" s="78"/>
      <c r="AK75" s="78" t="s">
        <v>1927</v>
      </c>
      <c r="AL75" s="78" t="s">
        <v>2143</v>
      </c>
      <c r="AM75" s="78"/>
      <c r="AN75" s="78"/>
      <c r="AO75" s="80">
        <v>40863.959548611114</v>
      </c>
      <c r="AP75" s="82" t="s">
        <v>2481</v>
      </c>
      <c r="AQ75" s="78" t="b">
        <v>0</v>
      </c>
      <c r="AR75" s="78" t="b">
        <v>0</v>
      </c>
      <c r="AS75" s="78" t="b">
        <v>0</v>
      </c>
      <c r="AT75" s="78" t="s">
        <v>1518</v>
      </c>
      <c r="AU75" s="78">
        <v>4</v>
      </c>
      <c r="AV75" s="82" t="s">
        <v>2659</v>
      </c>
      <c r="AW75" s="78" t="b">
        <v>0</v>
      </c>
      <c r="AX75" s="78" t="s">
        <v>2766</v>
      </c>
      <c r="AY75" s="82" t="s">
        <v>2839</v>
      </c>
      <c r="AZ75" s="78" t="s">
        <v>66</v>
      </c>
      <c r="BA75" s="78" t="str">
        <f>REPLACE(INDEX(GroupVertices[Group],MATCH(Vertices[[#This Row],[Vertex]],GroupVertices[Vertex],0)),1,1,"")</f>
        <v>5</v>
      </c>
      <c r="BB75" s="48"/>
      <c r="BC75" s="48"/>
      <c r="BD75" s="48"/>
      <c r="BE75" s="48"/>
      <c r="BF75" s="48" t="s">
        <v>738</v>
      </c>
      <c r="BG75" s="48" t="s">
        <v>738</v>
      </c>
      <c r="BH75" s="121" t="s">
        <v>3879</v>
      </c>
      <c r="BI75" s="121" t="s">
        <v>3879</v>
      </c>
      <c r="BJ75" s="121" t="s">
        <v>4013</v>
      </c>
      <c r="BK75" s="121" t="s">
        <v>4013</v>
      </c>
      <c r="BL75" s="121">
        <v>0</v>
      </c>
      <c r="BM75" s="124">
        <v>0</v>
      </c>
      <c r="BN75" s="121">
        <v>0</v>
      </c>
      <c r="BO75" s="124">
        <v>0</v>
      </c>
      <c r="BP75" s="121">
        <v>0</v>
      </c>
      <c r="BQ75" s="124">
        <v>0</v>
      </c>
      <c r="BR75" s="121">
        <v>22</v>
      </c>
      <c r="BS75" s="124">
        <v>100</v>
      </c>
      <c r="BT75" s="121">
        <v>22</v>
      </c>
      <c r="BU75" s="2"/>
      <c r="BV75" s="3"/>
      <c r="BW75" s="3"/>
      <c r="BX75" s="3"/>
      <c r="BY75" s="3"/>
    </row>
    <row r="76" spans="1:77" ht="41.45" customHeight="1">
      <c r="A76" s="64" t="s">
        <v>254</v>
      </c>
      <c r="C76" s="65"/>
      <c r="D76" s="65" t="s">
        <v>64</v>
      </c>
      <c r="E76" s="66">
        <v>162.72709127237104</v>
      </c>
      <c r="F76" s="68">
        <v>99.99905074897985</v>
      </c>
      <c r="G76" s="100" t="s">
        <v>887</v>
      </c>
      <c r="H76" s="65"/>
      <c r="I76" s="69" t="s">
        <v>254</v>
      </c>
      <c r="J76" s="70"/>
      <c r="K76" s="70"/>
      <c r="L76" s="69" t="s">
        <v>3113</v>
      </c>
      <c r="M76" s="73">
        <v>1.3163537233145706</v>
      </c>
      <c r="N76" s="74">
        <v>5928.7333984375</v>
      </c>
      <c r="O76" s="74">
        <v>6132.53515625</v>
      </c>
      <c r="P76" s="75"/>
      <c r="Q76" s="76"/>
      <c r="R76" s="76"/>
      <c r="S76" s="86"/>
      <c r="T76" s="48">
        <v>1</v>
      </c>
      <c r="U76" s="48">
        <v>4</v>
      </c>
      <c r="V76" s="49">
        <v>1144</v>
      </c>
      <c r="W76" s="49">
        <v>0.001441</v>
      </c>
      <c r="X76" s="49">
        <v>0.008821</v>
      </c>
      <c r="Y76" s="49">
        <v>1.643928</v>
      </c>
      <c r="Z76" s="49">
        <v>0.2</v>
      </c>
      <c r="AA76" s="49">
        <v>0</v>
      </c>
      <c r="AB76" s="71">
        <v>76</v>
      </c>
      <c r="AC76" s="71"/>
      <c r="AD76" s="72"/>
      <c r="AE76" s="78" t="s">
        <v>1669</v>
      </c>
      <c r="AF76" s="78">
        <v>1496</v>
      </c>
      <c r="AG76" s="78">
        <v>426</v>
      </c>
      <c r="AH76" s="78">
        <v>968</v>
      </c>
      <c r="AI76" s="78">
        <v>2878</v>
      </c>
      <c r="AJ76" s="78"/>
      <c r="AK76" s="78" t="s">
        <v>1928</v>
      </c>
      <c r="AL76" s="78"/>
      <c r="AM76" s="82" t="s">
        <v>2299</v>
      </c>
      <c r="AN76" s="78"/>
      <c r="AO76" s="80">
        <v>39946.89472222222</v>
      </c>
      <c r="AP76" s="82" t="s">
        <v>2482</v>
      </c>
      <c r="AQ76" s="78" t="b">
        <v>0</v>
      </c>
      <c r="AR76" s="78" t="b">
        <v>0</v>
      </c>
      <c r="AS76" s="78" t="b">
        <v>0</v>
      </c>
      <c r="AT76" s="78" t="s">
        <v>1517</v>
      </c>
      <c r="AU76" s="78">
        <v>31</v>
      </c>
      <c r="AV76" s="82" t="s">
        <v>2649</v>
      </c>
      <c r="AW76" s="78" t="b">
        <v>0</v>
      </c>
      <c r="AX76" s="78" t="s">
        <v>2766</v>
      </c>
      <c r="AY76" s="82" t="s">
        <v>2840</v>
      </c>
      <c r="AZ76" s="78" t="s">
        <v>66</v>
      </c>
      <c r="BA76" s="78" t="str">
        <f>REPLACE(INDEX(GroupVertices[Group],MATCH(Vertices[[#This Row],[Vertex]],GroupVertices[Vertex],0)),1,1,"")</f>
        <v>7</v>
      </c>
      <c r="BB76" s="48" t="s">
        <v>660</v>
      </c>
      <c r="BC76" s="48" t="s">
        <v>660</v>
      </c>
      <c r="BD76" s="48" t="s">
        <v>711</v>
      </c>
      <c r="BE76" s="48" t="s">
        <v>711</v>
      </c>
      <c r="BF76" s="48" t="s">
        <v>751</v>
      </c>
      <c r="BG76" s="48" t="s">
        <v>751</v>
      </c>
      <c r="BH76" s="121" t="s">
        <v>3884</v>
      </c>
      <c r="BI76" s="121" t="s">
        <v>3972</v>
      </c>
      <c r="BJ76" s="121" t="s">
        <v>3715</v>
      </c>
      <c r="BK76" s="121" t="s">
        <v>3715</v>
      </c>
      <c r="BL76" s="121">
        <v>5</v>
      </c>
      <c r="BM76" s="124">
        <v>12.820512820512821</v>
      </c>
      <c r="BN76" s="121">
        <v>0</v>
      </c>
      <c r="BO76" s="124">
        <v>0</v>
      </c>
      <c r="BP76" s="121">
        <v>0</v>
      </c>
      <c r="BQ76" s="124">
        <v>0</v>
      </c>
      <c r="BR76" s="121">
        <v>34</v>
      </c>
      <c r="BS76" s="124">
        <v>87.17948717948718</v>
      </c>
      <c r="BT76" s="121">
        <v>39</v>
      </c>
      <c r="BU76" s="2"/>
      <c r="BV76" s="3"/>
      <c r="BW76" s="3"/>
      <c r="BX76" s="3"/>
      <c r="BY76" s="3"/>
    </row>
    <row r="77" spans="1:77" ht="41.45" customHeight="1">
      <c r="A77" s="64" t="s">
        <v>435</v>
      </c>
      <c r="C77" s="65"/>
      <c r="D77" s="65" t="s">
        <v>64</v>
      </c>
      <c r="E77" s="66">
        <v>162.60420260661817</v>
      </c>
      <c r="F77" s="68">
        <v>99.99921118577198</v>
      </c>
      <c r="G77" s="100" t="s">
        <v>2696</v>
      </c>
      <c r="H77" s="65"/>
      <c r="I77" s="69" t="s">
        <v>435</v>
      </c>
      <c r="J77" s="70"/>
      <c r="K77" s="70"/>
      <c r="L77" s="69" t="s">
        <v>3114</v>
      </c>
      <c r="M77" s="73">
        <v>1.2628854883881644</v>
      </c>
      <c r="N77" s="74">
        <v>6354.14013671875</v>
      </c>
      <c r="O77" s="74">
        <v>6381.677734375</v>
      </c>
      <c r="P77" s="75"/>
      <c r="Q77" s="76"/>
      <c r="R77" s="76"/>
      <c r="S77" s="86"/>
      <c r="T77" s="48">
        <v>1</v>
      </c>
      <c r="U77" s="48">
        <v>0</v>
      </c>
      <c r="V77" s="49">
        <v>0</v>
      </c>
      <c r="W77" s="49">
        <v>0.001129</v>
      </c>
      <c r="X77" s="49">
        <v>0.001115</v>
      </c>
      <c r="Y77" s="49">
        <v>0.429468</v>
      </c>
      <c r="Z77" s="49">
        <v>0</v>
      </c>
      <c r="AA77" s="49">
        <v>0</v>
      </c>
      <c r="AB77" s="71">
        <v>77</v>
      </c>
      <c r="AC77" s="71"/>
      <c r="AD77" s="72"/>
      <c r="AE77" s="78" t="s">
        <v>1670</v>
      </c>
      <c r="AF77" s="78">
        <v>313</v>
      </c>
      <c r="AG77" s="78">
        <v>354</v>
      </c>
      <c r="AH77" s="78">
        <v>1267</v>
      </c>
      <c r="AI77" s="78">
        <v>271</v>
      </c>
      <c r="AJ77" s="78"/>
      <c r="AK77" s="78" t="s">
        <v>1929</v>
      </c>
      <c r="AL77" s="78"/>
      <c r="AM77" s="78"/>
      <c r="AN77" s="78"/>
      <c r="AO77" s="80">
        <v>41079.63652777778</v>
      </c>
      <c r="AP77" s="78"/>
      <c r="AQ77" s="78" t="b">
        <v>0</v>
      </c>
      <c r="AR77" s="78" t="b">
        <v>0</v>
      </c>
      <c r="AS77" s="78" t="b">
        <v>1</v>
      </c>
      <c r="AT77" s="78" t="s">
        <v>1518</v>
      </c>
      <c r="AU77" s="78">
        <v>21</v>
      </c>
      <c r="AV77" s="82" t="s">
        <v>2649</v>
      </c>
      <c r="AW77" s="78" t="b">
        <v>0</v>
      </c>
      <c r="AX77" s="78" t="s">
        <v>2766</v>
      </c>
      <c r="AY77" s="82" t="s">
        <v>2841</v>
      </c>
      <c r="AZ77" s="78" t="s">
        <v>65</v>
      </c>
      <c r="BA77" s="78" t="str">
        <f>REPLACE(INDEX(GroupVertices[Group],MATCH(Vertices[[#This Row],[Vertex]],GroupVertices[Vertex],0)),1,1,"")</f>
        <v>7</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255</v>
      </c>
      <c r="C78" s="65"/>
      <c r="D78" s="65" t="s">
        <v>64</v>
      </c>
      <c r="E78" s="66">
        <v>162.00853393512173</v>
      </c>
      <c r="F78" s="68">
        <v>99.99998885855611</v>
      </c>
      <c r="G78" s="100" t="s">
        <v>888</v>
      </c>
      <c r="H78" s="65"/>
      <c r="I78" s="69" t="s">
        <v>255</v>
      </c>
      <c r="J78" s="70"/>
      <c r="K78" s="70"/>
      <c r="L78" s="69" t="s">
        <v>3115</v>
      </c>
      <c r="M78" s="73">
        <v>1.0037130718698892</v>
      </c>
      <c r="N78" s="74">
        <v>8160.32763671875</v>
      </c>
      <c r="O78" s="74">
        <v>8384.08984375</v>
      </c>
      <c r="P78" s="75"/>
      <c r="Q78" s="76"/>
      <c r="R78" s="76"/>
      <c r="S78" s="86"/>
      <c r="T78" s="48">
        <v>0</v>
      </c>
      <c r="U78" s="48">
        <v>1</v>
      </c>
      <c r="V78" s="49">
        <v>0</v>
      </c>
      <c r="W78" s="49">
        <v>0.00058</v>
      </c>
      <c r="X78" s="49">
        <v>0</v>
      </c>
      <c r="Y78" s="49">
        <v>0.537986</v>
      </c>
      <c r="Z78" s="49">
        <v>0</v>
      </c>
      <c r="AA78" s="49">
        <v>0</v>
      </c>
      <c r="AB78" s="71">
        <v>78</v>
      </c>
      <c r="AC78" s="71"/>
      <c r="AD78" s="72"/>
      <c r="AE78" s="78" t="s">
        <v>1671</v>
      </c>
      <c r="AF78" s="78">
        <v>142</v>
      </c>
      <c r="AG78" s="78">
        <v>5</v>
      </c>
      <c r="AH78" s="78">
        <v>1</v>
      </c>
      <c r="AI78" s="78">
        <v>0</v>
      </c>
      <c r="AJ78" s="78"/>
      <c r="AK78" s="78"/>
      <c r="AL78" s="78"/>
      <c r="AM78" s="78"/>
      <c r="AN78" s="78"/>
      <c r="AO78" s="80">
        <v>43456.61094907407</v>
      </c>
      <c r="AP78" s="78"/>
      <c r="AQ78" s="78" t="b">
        <v>1</v>
      </c>
      <c r="AR78" s="78" t="b">
        <v>0</v>
      </c>
      <c r="AS78" s="78" t="b">
        <v>0</v>
      </c>
      <c r="AT78" s="78" t="s">
        <v>1518</v>
      </c>
      <c r="AU78" s="78">
        <v>0</v>
      </c>
      <c r="AV78" s="78"/>
      <c r="AW78" s="78" t="b">
        <v>0</v>
      </c>
      <c r="AX78" s="78" t="s">
        <v>2766</v>
      </c>
      <c r="AY78" s="82" t="s">
        <v>2842</v>
      </c>
      <c r="AZ78" s="78" t="s">
        <v>66</v>
      </c>
      <c r="BA78" s="78" t="str">
        <f>REPLACE(INDEX(GroupVertices[Group],MATCH(Vertices[[#This Row],[Vertex]],GroupVertices[Vertex],0)),1,1,"")</f>
        <v>5</v>
      </c>
      <c r="BB78" s="48"/>
      <c r="BC78" s="48"/>
      <c r="BD78" s="48"/>
      <c r="BE78" s="48"/>
      <c r="BF78" s="48" t="s">
        <v>738</v>
      </c>
      <c r="BG78" s="48" t="s">
        <v>738</v>
      </c>
      <c r="BH78" s="121" t="s">
        <v>3879</v>
      </c>
      <c r="BI78" s="121" t="s">
        <v>3879</v>
      </c>
      <c r="BJ78" s="121" t="s">
        <v>4013</v>
      </c>
      <c r="BK78" s="121" t="s">
        <v>4013</v>
      </c>
      <c r="BL78" s="121">
        <v>0</v>
      </c>
      <c r="BM78" s="124">
        <v>0</v>
      </c>
      <c r="BN78" s="121">
        <v>0</v>
      </c>
      <c r="BO78" s="124">
        <v>0</v>
      </c>
      <c r="BP78" s="121">
        <v>0</v>
      </c>
      <c r="BQ78" s="124">
        <v>0</v>
      </c>
      <c r="BR78" s="121">
        <v>22</v>
      </c>
      <c r="BS78" s="124">
        <v>100</v>
      </c>
      <c r="BT78" s="121">
        <v>22</v>
      </c>
      <c r="BU78" s="2"/>
      <c r="BV78" s="3"/>
      <c r="BW78" s="3"/>
      <c r="BX78" s="3"/>
      <c r="BY78" s="3"/>
    </row>
    <row r="79" spans="1:77" ht="41.45" customHeight="1">
      <c r="A79" s="64" t="s">
        <v>256</v>
      </c>
      <c r="C79" s="65"/>
      <c r="D79" s="65" t="s">
        <v>64</v>
      </c>
      <c r="E79" s="66">
        <v>165.00735873689612</v>
      </c>
      <c r="F79" s="68">
        <v>99.99607375517019</v>
      </c>
      <c r="G79" s="100" t="s">
        <v>889</v>
      </c>
      <c r="H79" s="65"/>
      <c r="I79" s="69" t="s">
        <v>256</v>
      </c>
      <c r="J79" s="70"/>
      <c r="K79" s="70"/>
      <c r="L79" s="69" t="s">
        <v>3116</v>
      </c>
      <c r="M79" s="73">
        <v>2.3084865269489985</v>
      </c>
      <c r="N79" s="74">
        <v>1962.389404296875</v>
      </c>
      <c r="O79" s="74">
        <v>2886.2060546875</v>
      </c>
      <c r="P79" s="75"/>
      <c r="Q79" s="76"/>
      <c r="R79" s="76"/>
      <c r="S79" s="86"/>
      <c r="T79" s="48">
        <v>0</v>
      </c>
      <c r="U79" s="48">
        <v>3</v>
      </c>
      <c r="V79" s="49">
        <v>13</v>
      </c>
      <c r="W79" s="49">
        <v>0.001447</v>
      </c>
      <c r="X79" s="49">
        <v>0.00953</v>
      </c>
      <c r="Y79" s="49">
        <v>0.955443</v>
      </c>
      <c r="Z79" s="49">
        <v>0.3333333333333333</v>
      </c>
      <c r="AA79" s="49">
        <v>0</v>
      </c>
      <c r="AB79" s="71">
        <v>79</v>
      </c>
      <c r="AC79" s="71"/>
      <c r="AD79" s="72"/>
      <c r="AE79" s="78" t="s">
        <v>1672</v>
      </c>
      <c r="AF79" s="78">
        <v>409</v>
      </c>
      <c r="AG79" s="78">
        <v>1762</v>
      </c>
      <c r="AH79" s="78">
        <v>4588</v>
      </c>
      <c r="AI79" s="78">
        <v>3023</v>
      </c>
      <c r="AJ79" s="78"/>
      <c r="AK79" s="78" t="s">
        <v>1930</v>
      </c>
      <c r="AL79" s="78" t="s">
        <v>2111</v>
      </c>
      <c r="AM79" s="82" t="s">
        <v>2300</v>
      </c>
      <c r="AN79" s="78"/>
      <c r="AO79" s="80">
        <v>39863.70107638889</v>
      </c>
      <c r="AP79" s="82" t="s">
        <v>2483</v>
      </c>
      <c r="AQ79" s="78" t="b">
        <v>1</v>
      </c>
      <c r="AR79" s="78" t="b">
        <v>0</v>
      </c>
      <c r="AS79" s="78" t="b">
        <v>1</v>
      </c>
      <c r="AT79" s="78" t="s">
        <v>1517</v>
      </c>
      <c r="AU79" s="78">
        <v>39</v>
      </c>
      <c r="AV79" s="82" t="s">
        <v>2649</v>
      </c>
      <c r="AW79" s="78" t="b">
        <v>0</v>
      </c>
      <c r="AX79" s="78" t="s">
        <v>2766</v>
      </c>
      <c r="AY79" s="82" t="s">
        <v>2843</v>
      </c>
      <c r="AZ79" s="78" t="s">
        <v>66</v>
      </c>
      <c r="BA79" s="78" t="str">
        <f>REPLACE(INDEX(GroupVertices[Group],MATCH(Vertices[[#This Row],[Vertex]],GroupVertices[Vertex],0)),1,1,"")</f>
        <v>2</v>
      </c>
      <c r="BB79" s="48" t="s">
        <v>661</v>
      </c>
      <c r="BC79" s="48" t="s">
        <v>661</v>
      </c>
      <c r="BD79" s="48" t="s">
        <v>713</v>
      </c>
      <c r="BE79" s="48" t="s">
        <v>713</v>
      </c>
      <c r="BF79" s="48" t="s">
        <v>738</v>
      </c>
      <c r="BG79" s="48" t="s">
        <v>738</v>
      </c>
      <c r="BH79" s="121" t="s">
        <v>3885</v>
      </c>
      <c r="BI79" s="121" t="s">
        <v>3885</v>
      </c>
      <c r="BJ79" s="121" t="s">
        <v>4018</v>
      </c>
      <c r="BK79" s="121" t="s">
        <v>4018</v>
      </c>
      <c r="BL79" s="121">
        <v>0</v>
      </c>
      <c r="BM79" s="124">
        <v>0</v>
      </c>
      <c r="BN79" s="121">
        <v>0</v>
      </c>
      <c r="BO79" s="124">
        <v>0</v>
      </c>
      <c r="BP79" s="121">
        <v>0</v>
      </c>
      <c r="BQ79" s="124">
        <v>0</v>
      </c>
      <c r="BR79" s="121">
        <v>12</v>
      </c>
      <c r="BS79" s="124">
        <v>100</v>
      </c>
      <c r="BT79" s="121">
        <v>12</v>
      </c>
      <c r="BU79" s="2"/>
      <c r="BV79" s="3"/>
      <c r="BW79" s="3"/>
      <c r="BX79" s="3"/>
      <c r="BY79" s="3"/>
    </row>
    <row r="80" spans="1:77" ht="41.45" customHeight="1">
      <c r="A80" s="64" t="s">
        <v>436</v>
      </c>
      <c r="C80" s="65"/>
      <c r="D80" s="65" t="s">
        <v>64</v>
      </c>
      <c r="E80" s="66">
        <v>315.14829290746485</v>
      </c>
      <c r="F80" s="68">
        <v>99.80005787608724</v>
      </c>
      <c r="G80" s="100" t="s">
        <v>2697</v>
      </c>
      <c r="H80" s="65"/>
      <c r="I80" s="69" t="s">
        <v>436</v>
      </c>
      <c r="J80" s="70"/>
      <c r="K80" s="70"/>
      <c r="L80" s="69" t="s">
        <v>3117</v>
      </c>
      <c r="M80" s="73">
        <v>67.63404516265989</v>
      </c>
      <c r="N80" s="74">
        <v>1856.199951171875</v>
      </c>
      <c r="O80" s="74">
        <v>3137.0634765625</v>
      </c>
      <c r="P80" s="75"/>
      <c r="Q80" s="76"/>
      <c r="R80" s="76"/>
      <c r="S80" s="86"/>
      <c r="T80" s="48">
        <v>2</v>
      </c>
      <c r="U80" s="48">
        <v>0</v>
      </c>
      <c r="V80" s="49">
        <v>0</v>
      </c>
      <c r="W80" s="49">
        <v>0.001418</v>
      </c>
      <c r="X80" s="49">
        <v>0.007493</v>
      </c>
      <c r="Y80" s="49">
        <v>0.667956</v>
      </c>
      <c r="Z80" s="49">
        <v>0.5</v>
      </c>
      <c r="AA80" s="49">
        <v>0</v>
      </c>
      <c r="AB80" s="71">
        <v>80</v>
      </c>
      <c r="AC80" s="71"/>
      <c r="AD80" s="72"/>
      <c r="AE80" s="78" t="s">
        <v>1673</v>
      </c>
      <c r="AF80" s="78">
        <v>2085</v>
      </c>
      <c r="AG80" s="78">
        <v>89729</v>
      </c>
      <c r="AH80" s="78">
        <v>29017</v>
      </c>
      <c r="AI80" s="78">
        <v>2829</v>
      </c>
      <c r="AJ80" s="78"/>
      <c r="AK80" s="78" t="s">
        <v>1931</v>
      </c>
      <c r="AL80" s="78" t="s">
        <v>2144</v>
      </c>
      <c r="AM80" s="82" t="s">
        <v>2301</v>
      </c>
      <c r="AN80" s="78"/>
      <c r="AO80" s="80">
        <v>40021.18046296296</v>
      </c>
      <c r="AP80" s="82" t="s">
        <v>2484</v>
      </c>
      <c r="AQ80" s="78" t="b">
        <v>0</v>
      </c>
      <c r="AR80" s="78" t="b">
        <v>0</v>
      </c>
      <c r="AS80" s="78" t="b">
        <v>1</v>
      </c>
      <c r="AT80" s="78" t="s">
        <v>1517</v>
      </c>
      <c r="AU80" s="78">
        <v>1458</v>
      </c>
      <c r="AV80" s="82" t="s">
        <v>2649</v>
      </c>
      <c r="AW80" s="78" t="b">
        <v>1</v>
      </c>
      <c r="AX80" s="78" t="s">
        <v>2766</v>
      </c>
      <c r="AY80" s="82" t="s">
        <v>2844</v>
      </c>
      <c r="AZ80" s="78" t="s">
        <v>65</v>
      </c>
      <c r="BA80" s="78" t="str">
        <f>REPLACE(INDEX(GroupVertices[Group],MATCH(Vertices[[#This Row],[Vertex]],GroupVertices[Vertex],0)),1,1,"")</f>
        <v>2</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257</v>
      </c>
      <c r="C81" s="65"/>
      <c r="D81" s="65" t="s">
        <v>64</v>
      </c>
      <c r="E81" s="66">
        <v>162.68954195783544</v>
      </c>
      <c r="F81" s="68">
        <v>99.99909977133301</v>
      </c>
      <c r="G81" s="100" t="s">
        <v>890</v>
      </c>
      <c r="H81" s="65"/>
      <c r="I81" s="69" t="s">
        <v>257</v>
      </c>
      <c r="J81" s="70"/>
      <c r="K81" s="70"/>
      <c r="L81" s="69" t="s">
        <v>3118</v>
      </c>
      <c r="M81" s="73">
        <v>1.3000162070870576</v>
      </c>
      <c r="N81" s="74">
        <v>5366.5849609375</v>
      </c>
      <c r="O81" s="74">
        <v>1294.349365234375</v>
      </c>
      <c r="P81" s="75"/>
      <c r="Q81" s="76"/>
      <c r="R81" s="76"/>
      <c r="S81" s="86"/>
      <c r="T81" s="48">
        <v>0</v>
      </c>
      <c r="U81" s="48">
        <v>1</v>
      </c>
      <c r="V81" s="49">
        <v>0</v>
      </c>
      <c r="W81" s="49">
        <v>0.090909</v>
      </c>
      <c r="X81" s="49">
        <v>0</v>
      </c>
      <c r="Y81" s="49">
        <v>0.617116</v>
      </c>
      <c r="Z81" s="49">
        <v>0</v>
      </c>
      <c r="AA81" s="49">
        <v>0</v>
      </c>
      <c r="AB81" s="71">
        <v>81</v>
      </c>
      <c r="AC81" s="71"/>
      <c r="AD81" s="72"/>
      <c r="AE81" s="78" t="s">
        <v>1674</v>
      </c>
      <c r="AF81" s="78">
        <v>833</v>
      </c>
      <c r="AG81" s="78">
        <v>404</v>
      </c>
      <c r="AH81" s="78">
        <v>2780</v>
      </c>
      <c r="AI81" s="78">
        <v>3756</v>
      </c>
      <c r="AJ81" s="78"/>
      <c r="AK81" s="78" t="s">
        <v>1932</v>
      </c>
      <c r="AL81" s="78" t="s">
        <v>2110</v>
      </c>
      <c r="AM81" s="78"/>
      <c r="AN81" s="78"/>
      <c r="AO81" s="80">
        <v>42139.3287037037</v>
      </c>
      <c r="AP81" s="82" t="s">
        <v>2485</v>
      </c>
      <c r="AQ81" s="78" t="b">
        <v>0</v>
      </c>
      <c r="AR81" s="78" t="b">
        <v>0</v>
      </c>
      <c r="AS81" s="78" t="b">
        <v>0</v>
      </c>
      <c r="AT81" s="78" t="s">
        <v>1518</v>
      </c>
      <c r="AU81" s="78">
        <v>15</v>
      </c>
      <c r="AV81" s="82" t="s">
        <v>2649</v>
      </c>
      <c r="AW81" s="78" t="b">
        <v>0</v>
      </c>
      <c r="AX81" s="78" t="s">
        <v>2766</v>
      </c>
      <c r="AY81" s="82" t="s">
        <v>2845</v>
      </c>
      <c r="AZ81" s="78" t="s">
        <v>66</v>
      </c>
      <c r="BA81" s="78" t="str">
        <f>REPLACE(INDEX(GroupVertices[Group],MATCH(Vertices[[#This Row],[Vertex]],GroupVertices[Vertex],0)),1,1,"")</f>
        <v>9</v>
      </c>
      <c r="BB81" s="48"/>
      <c r="BC81" s="48"/>
      <c r="BD81" s="48"/>
      <c r="BE81" s="48"/>
      <c r="BF81" s="48"/>
      <c r="BG81" s="48"/>
      <c r="BH81" s="121" t="s">
        <v>3880</v>
      </c>
      <c r="BI81" s="121" t="s">
        <v>3880</v>
      </c>
      <c r="BJ81" s="121" t="s">
        <v>4014</v>
      </c>
      <c r="BK81" s="121" t="s">
        <v>4014</v>
      </c>
      <c r="BL81" s="121">
        <v>0</v>
      </c>
      <c r="BM81" s="124">
        <v>0</v>
      </c>
      <c r="BN81" s="121">
        <v>1</v>
      </c>
      <c r="BO81" s="124">
        <v>4.545454545454546</v>
      </c>
      <c r="BP81" s="121">
        <v>0</v>
      </c>
      <c r="BQ81" s="124">
        <v>0</v>
      </c>
      <c r="BR81" s="121">
        <v>21</v>
      </c>
      <c r="BS81" s="124">
        <v>95.45454545454545</v>
      </c>
      <c r="BT81" s="121">
        <v>22</v>
      </c>
      <c r="BU81" s="2"/>
      <c r="BV81" s="3"/>
      <c r="BW81" s="3"/>
      <c r="BX81" s="3"/>
      <c r="BY81" s="3"/>
    </row>
    <row r="82" spans="1:77" ht="41.45" customHeight="1">
      <c r="A82" s="64" t="s">
        <v>258</v>
      </c>
      <c r="C82" s="65"/>
      <c r="D82" s="65" t="s">
        <v>64</v>
      </c>
      <c r="E82" s="66">
        <v>162.20140086887272</v>
      </c>
      <c r="F82" s="68">
        <v>99.999737061924</v>
      </c>
      <c r="G82" s="100" t="s">
        <v>891</v>
      </c>
      <c r="H82" s="65"/>
      <c r="I82" s="69" t="s">
        <v>258</v>
      </c>
      <c r="J82" s="70"/>
      <c r="K82" s="70"/>
      <c r="L82" s="69" t="s">
        <v>3119</v>
      </c>
      <c r="M82" s="73">
        <v>1.087628496129388</v>
      </c>
      <c r="N82" s="74">
        <v>298.3475341796875</v>
      </c>
      <c r="O82" s="74">
        <v>6195.294921875</v>
      </c>
      <c r="P82" s="75"/>
      <c r="Q82" s="76"/>
      <c r="R82" s="76"/>
      <c r="S82" s="86"/>
      <c r="T82" s="48">
        <v>0</v>
      </c>
      <c r="U82" s="48">
        <v>1</v>
      </c>
      <c r="V82" s="49">
        <v>0</v>
      </c>
      <c r="W82" s="49">
        <v>0.001172</v>
      </c>
      <c r="X82" s="49">
        <v>0.006928</v>
      </c>
      <c r="Y82" s="49">
        <v>0.525373</v>
      </c>
      <c r="Z82" s="49">
        <v>0</v>
      </c>
      <c r="AA82" s="49">
        <v>0</v>
      </c>
      <c r="AB82" s="71">
        <v>82</v>
      </c>
      <c r="AC82" s="71"/>
      <c r="AD82" s="72"/>
      <c r="AE82" s="78" t="s">
        <v>1675</v>
      </c>
      <c r="AF82" s="78">
        <v>214</v>
      </c>
      <c r="AG82" s="78">
        <v>118</v>
      </c>
      <c r="AH82" s="78">
        <v>2342</v>
      </c>
      <c r="AI82" s="78">
        <v>1535</v>
      </c>
      <c r="AJ82" s="78"/>
      <c r="AK82" s="78"/>
      <c r="AL82" s="78"/>
      <c r="AM82" s="78"/>
      <c r="AN82" s="78"/>
      <c r="AO82" s="80">
        <v>41278.94934027778</v>
      </c>
      <c r="AP82" s="82" t="s">
        <v>2486</v>
      </c>
      <c r="AQ82" s="78" t="b">
        <v>1</v>
      </c>
      <c r="AR82" s="78" t="b">
        <v>0</v>
      </c>
      <c r="AS82" s="78" t="b">
        <v>0</v>
      </c>
      <c r="AT82" s="78" t="s">
        <v>1517</v>
      </c>
      <c r="AU82" s="78">
        <v>0</v>
      </c>
      <c r="AV82" s="82" t="s">
        <v>2649</v>
      </c>
      <c r="AW82" s="78" t="b">
        <v>0</v>
      </c>
      <c r="AX82" s="78" t="s">
        <v>2766</v>
      </c>
      <c r="AY82" s="82" t="s">
        <v>2846</v>
      </c>
      <c r="AZ82" s="78" t="s">
        <v>66</v>
      </c>
      <c r="BA82" s="78" t="str">
        <f>REPLACE(INDEX(GroupVertices[Group],MATCH(Vertices[[#This Row],[Vertex]],GroupVertices[Vertex],0)),1,1,"")</f>
        <v>1</v>
      </c>
      <c r="BB82" s="48"/>
      <c r="BC82" s="48"/>
      <c r="BD82" s="48"/>
      <c r="BE82" s="48"/>
      <c r="BF82" s="48"/>
      <c r="BG82" s="48"/>
      <c r="BH82" s="121" t="s">
        <v>3863</v>
      </c>
      <c r="BI82" s="121" t="s">
        <v>3863</v>
      </c>
      <c r="BJ82" s="121" t="s">
        <v>3998</v>
      </c>
      <c r="BK82" s="121" t="s">
        <v>3998</v>
      </c>
      <c r="BL82" s="121">
        <v>0</v>
      </c>
      <c r="BM82" s="124">
        <v>0</v>
      </c>
      <c r="BN82" s="121">
        <v>0</v>
      </c>
      <c r="BO82" s="124">
        <v>0</v>
      </c>
      <c r="BP82" s="121">
        <v>0</v>
      </c>
      <c r="BQ82" s="124">
        <v>0</v>
      </c>
      <c r="BR82" s="121">
        <v>23</v>
      </c>
      <c r="BS82" s="124">
        <v>100</v>
      </c>
      <c r="BT82" s="121">
        <v>23</v>
      </c>
      <c r="BU82" s="2"/>
      <c r="BV82" s="3"/>
      <c r="BW82" s="3"/>
      <c r="BX82" s="3"/>
      <c r="BY82" s="3"/>
    </row>
    <row r="83" spans="1:77" ht="41.45" customHeight="1">
      <c r="A83" s="64" t="s">
        <v>259</v>
      </c>
      <c r="C83" s="65"/>
      <c r="D83" s="65" t="s">
        <v>64</v>
      </c>
      <c r="E83" s="66">
        <v>162.2577248406761</v>
      </c>
      <c r="F83" s="68">
        <v>99.99966352839427</v>
      </c>
      <c r="G83" s="100" t="s">
        <v>870</v>
      </c>
      <c r="H83" s="65"/>
      <c r="I83" s="69" t="s">
        <v>259</v>
      </c>
      <c r="J83" s="70"/>
      <c r="K83" s="70"/>
      <c r="L83" s="69" t="s">
        <v>3120</v>
      </c>
      <c r="M83" s="73">
        <v>1.1121347704706577</v>
      </c>
      <c r="N83" s="74">
        <v>8053.685546875</v>
      </c>
      <c r="O83" s="74">
        <v>8047.8125</v>
      </c>
      <c r="P83" s="75"/>
      <c r="Q83" s="76"/>
      <c r="R83" s="76"/>
      <c r="S83" s="86"/>
      <c r="T83" s="48">
        <v>0</v>
      </c>
      <c r="U83" s="48">
        <v>1</v>
      </c>
      <c r="V83" s="49">
        <v>0</v>
      </c>
      <c r="W83" s="49">
        <v>0.00058</v>
      </c>
      <c r="X83" s="49">
        <v>0</v>
      </c>
      <c r="Y83" s="49">
        <v>0.537986</v>
      </c>
      <c r="Z83" s="49">
        <v>0</v>
      </c>
      <c r="AA83" s="49">
        <v>0</v>
      </c>
      <c r="AB83" s="71">
        <v>83</v>
      </c>
      <c r="AC83" s="71"/>
      <c r="AD83" s="72"/>
      <c r="AE83" s="78" t="s">
        <v>1676</v>
      </c>
      <c r="AF83" s="78">
        <v>1048</v>
      </c>
      <c r="AG83" s="78">
        <v>151</v>
      </c>
      <c r="AH83" s="78">
        <v>23475</v>
      </c>
      <c r="AI83" s="78">
        <v>14675</v>
      </c>
      <c r="AJ83" s="78"/>
      <c r="AK83" s="78"/>
      <c r="AL83" s="78"/>
      <c r="AM83" s="78"/>
      <c r="AN83" s="78"/>
      <c r="AO83" s="80">
        <v>42395.62265046296</v>
      </c>
      <c r="AP83" s="78"/>
      <c r="AQ83" s="78" t="b">
        <v>0</v>
      </c>
      <c r="AR83" s="78" t="b">
        <v>1</v>
      </c>
      <c r="AS83" s="78" t="b">
        <v>0</v>
      </c>
      <c r="AT83" s="78" t="s">
        <v>1518</v>
      </c>
      <c r="AU83" s="78">
        <v>69</v>
      </c>
      <c r="AV83" s="82" t="s">
        <v>2649</v>
      </c>
      <c r="AW83" s="78" t="b">
        <v>0</v>
      </c>
      <c r="AX83" s="78" t="s">
        <v>2766</v>
      </c>
      <c r="AY83" s="82" t="s">
        <v>2847</v>
      </c>
      <c r="AZ83" s="78" t="s">
        <v>66</v>
      </c>
      <c r="BA83" s="78" t="str">
        <f>REPLACE(INDEX(GroupVertices[Group],MATCH(Vertices[[#This Row],[Vertex]],GroupVertices[Vertex],0)),1,1,"")</f>
        <v>5</v>
      </c>
      <c r="BB83" s="48"/>
      <c r="BC83" s="48"/>
      <c r="BD83" s="48"/>
      <c r="BE83" s="48"/>
      <c r="BF83" s="48" t="s">
        <v>738</v>
      </c>
      <c r="BG83" s="48" t="s">
        <v>738</v>
      </c>
      <c r="BH83" s="121" t="s">
        <v>3879</v>
      </c>
      <c r="BI83" s="121" t="s">
        <v>3879</v>
      </c>
      <c r="BJ83" s="121" t="s">
        <v>4013</v>
      </c>
      <c r="BK83" s="121" t="s">
        <v>4013</v>
      </c>
      <c r="BL83" s="121">
        <v>0</v>
      </c>
      <c r="BM83" s="124">
        <v>0</v>
      </c>
      <c r="BN83" s="121">
        <v>0</v>
      </c>
      <c r="BO83" s="124">
        <v>0</v>
      </c>
      <c r="BP83" s="121">
        <v>0</v>
      </c>
      <c r="BQ83" s="124">
        <v>0</v>
      </c>
      <c r="BR83" s="121">
        <v>22</v>
      </c>
      <c r="BS83" s="124">
        <v>100</v>
      </c>
      <c r="BT83" s="121">
        <v>22</v>
      </c>
      <c r="BU83" s="2"/>
      <c r="BV83" s="3"/>
      <c r="BW83" s="3"/>
      <c r="BX83" s="3"/>
      <c r="BY83" s="3"/>
    </row>
    <row r="84" spans="1:77" ht="41.45" customHeight="1">
      <c r="A84" s="64" t="s">
        <v>260</v>
      </c>
      <c r="C84" s="65"/>
      <c r="D84" s="65" t="s">
        <v>64</v>
      </c>
      <c r="E84" s="66">
        <v>162.0068271480974</v>
      </c>
      <c r="F84" s="68">
        <v>99.99999108684489</v>
      </c>
      <c r="G84" s="100" t="s">
        <v>892</v>
      </c>
      <c r="H84" s="65"/>
      <c r="I84" s="69" t="s">
        <v>260</v>
      </c>
      <c r="J84" s="70"/>
      <c r="K84" s="70"/>
      <c r="L84" s="69" t="s">
        <v>3121</v>
      </c>
      <c r="M84" s="73">
        <v>1.0029704574959115</v>
      </c>
      <c r="N84" s="74">
        <v>194.9122772216797</v>
      </c>
      <c r="O84" s="74">
        <v>6768.58349609375</v>
      </c>
      <c r="P84" s="75"/>
      <c r="Q84" s="76"/>
      <c r="R84" s="76"/>
      <c r="S84" s="86"/>
      <c r="T84" s="48">
        <v>0</v>
      </c>
      <c r="U84" s="48">
        <v>1</v>
      </c>
      <c r="V84" s="49">
        <v>0</v>
      </c>
      <c r="W84" s="49">
        <v>0.001172</v>
      </c>
      <c r="X84" s="49">
        <v>0.006928</v>
      </c>
      <c r="Y84" s="49">
        <v>0.525373</v>
      </c>
      <c r="Z84" s="49">
        <v>0</v>
      </c>
      <c r="AA84" s="49">
        <v>0</v>
      </c>
      <c r="AB84" s="71">
        <v>84</v>
      </c>
      <c r="AC84" s="71"/>
      <c r="AD84" s="72"/>
      <c r="AE84" s="78" t="s">
        <v>1677</v>
      </c>
      <c r="AF84" s="78">
        <v>25</v>
      </c>
      <c r="AG84" s="78">
        <v>4</v>
      </c>
      <c r="AH84" s="78">
        <v>1</v>
      </c>
      <c r="AI84" s="78">
        <v>1</v>
      </c>
      <c r="AJ84" s="78"/>
      <c r="AK84" s="78"/>
      <c r="AL84" s="78"/>
      <c r="AM84" s="78"/>
      <c r="AN84" s="78"/>
      <c r="AO84" s="80">
        <v>43481.94798611111</v>
      </c>
      <c r="AP84" s="78"/>
      <c r="AQ84" s="78" t="b">
        <v>1</v>
      </c>
      <c r="AR84" s="78" t="b">
        <v>0</v>
      </c>
      <c r="AS84" s="78" t="b">
        <v>0</v>
      </c>
      <c r="AT84" s="78" t="s">
        <v>1517</v>
      </c>
      <c r="AU84" s="78">
        <v>0</v>
      </c>
      <c r="AV84" s="78"/>
      <c r="AW84" s="78" t="b">
        <v>0</v>
      </c>
      <c r="AX84" s="78" t="s">
        <v>2766</v>
      </c>
      <c r="AY84" s="82" t="s">
        <v>2848</v>
      </c>
      <c r="AZ84" s="78" t="s">
        <v>66</v>
      </c>
      <c r="BA84" s="78" t="str">
        <f>REPLACE(INDEX(GroupVertices[Group],MATCH(Vertices[[#This Row],[Vertex]],GroupVertices[Vertex],0)),1,1,"")</f>
        <v>1</v>
      </c>
      <c r="BB84" s="48"/>
      <c r="BC84" s="48"/>
      <c r="BD84" s="48"/>
      <c r="BE84" s="48"/>
      <c r="BF84" s="48" t="s">
        <v>746</v>
      </c>
      <c r="BG84" s="48" t="s">
        <v>746</v>
      </c>
      <c r="BH84" s="121" t="s">
        <v>3886</v>
      </c>
      <c r="BI84" s="121" t="s">
        <v>3886</v>
      </c>
      <c r="BJ84" s="121" t="s">
        <v>4019</v>
      </c>
      <c r="BK84" s="121" t="s">
        <v>4019</v>
      </c>
      <c r="BL84" s="121">
        <v>1</v>
      </c>
      <c r="BM84" s="124">
        <v>4.3478260869565215</v>
      </c>
      <c r="BN84" s="121">
        <v>0</v>
      </c>
      <c r="BO84" s="124">
        <v>0</v>
      </c>
      <c r="BP84" s="121">
        <v>0</v>
      </c>
      <c r="BQ84" s="124">
        <v>0</v>
      </c>
      <c r="BR84" s="121">
        <v>22</v>
      </c>
      <c r="BS84" s="124">
        <v>95.65217391304348</v>
      </c>
      <c r="BT84" s="121">
        <v>23</v>
      </c>
      <c r="BU84" s="2"/>
      <c r="BV84" s="3"/>
      <c r="BW84" s="3"/>
      <c r="BX84" s="3"/>
      <c r="BY84" s="3"/>
    </row>
    <row r="85" spans="1:77" ht="41.45" customHeight="1">
      <c r="A85" s="64" t="s">
        <v>261</v>
      </c>
      <c r="C85" s="65"/>
      <c r="D85" s="65" t="s">
        <v>64</v>
      </c>
      <c r="E85" s="66">
        <v>163.28691741635623</v>
      </c>
      <c r="F85" s="68">
        <v>99.99831987026012</v>
      </c>
      <c r="G85" s="100" t="s">
        <v>893</v>
      </c>
      <c r="H85" s="65"/>
      <c r="I85" s="69" t="s">
        <v>261</v>
      </c>
      <c r="J85" s="70"/>
      <c r="K85" s="70"/>
      <c r="L85" s="69" t="s">
        <v>3122</v>
      </c>
      <c r="M85" s="73">
        <v>1.5599312379793104</v>
      </c>
      <c r="N85" s="74">
        <v>7910.18994140625</v>
      </c>
      <c r="O85" s="74">
        <v>5308.29296875</v>
      </c>
      <c r="P85" s="75"/>
      <c r="Q85" s="76"/>
      <c r="R85" s="76"/>
      <c r="S85" s="86"/>
      <c r="T85" s="48">
        <v>0</v>
      </c>
      <c r="U85" s="48">
        <v>1</v>
      </c>
      <c r="V85" s="49">
        <v>0</v>
      </c>
      <c r="W85" s="49">
        <v>0.2</v>
      </c>
      <c r="X85" s="49">
        <v>0</v>
      </c>
      <c r="Y85" s="49">
        <v>0.610686</v>
      </c>
      <c r="Z85" s="49">
        <v>0</v>
      </c>
      <c r="AA85" s="49">
        <v>0</v>
      </c>
      <c r="AB85" s="71">
        <v>85</v>
      </c>
      <c r="AC85" s="71"/>
      <c r="AD85" s="72"/>
      <c r="AE85" s="78" t="s">
        <v>1678</v>
      </c>
      <c r="AF85" s="78">
        <v>683</v>
      </c>
      <c r="AG85" s="78">
        <v>754</v>
      </c>
      <c r="AH85" s="78">
        <v>164648</v>
      </c>
      <c r="AI85" s="78">
        <v>2083</v>
      </c>
      <c r="AJ85" s="78"/>
      <c r="AK85" s="78" t="s">
        <v>1933</v>
      </c>
      <c r="AL85" s="78"/>
      <c r="AM85" s="78"/>
      <c r="AN85" s="78"/>
      <c r="AO85" s="80">
        <v>40914.675891203704</v>
      </c>
      <c r="AP85" s="78"/>
      <c r="AQ85" s="78" t="b">
        <v>1</v>
      </c>
      <c r="AR85" s="78" t="b">
        <v>0</v>
      </c>
      <c r="AS85" s="78" t="b">
        <v>0</v>
      </c>
      <c r="AT85" s="78" t="s">
        <v>1518</v>
      </c>
      <c r="AU85" s="78">
        <v>233</v>
      </c>
      <c r="AV85" s="82" t="s">
        <v>2649</v>
      </c>
      <c r="AW85" s="78" t="b">
        <v>0</v>
      </c>
      <c r="AX85" s="78" t="s">
        <v>2766</v>
      </c>
      <c r="AY85" s="82" t="s">
        <v>2849</v>
      </c>
      <c r="AZ85" s="78" t="s">
        <v>66</v>
      </c>
      <c r="BA85" s="78" t="str">
        <f>REPLACE(INDEX(GroupVertices[Group],MATCH(Vertices[[#This Row],[Vertex]],GroupVertices[Vertex],0)),1,1,"")</f>
        <v>18</v>
      </c>
      <c r="BB85" s="48"/>
      <c r="BC85" s="48"/>
      <c r="BD85" s="48"/>
      <c r="BE85" s="48"/>
      <c r="BF85" s="48"/>
      <c r="BG85" s="48"/>
      <c r="BH85" s="121" t="s">
        <v>3887</v>
      </c>
      <c r="BI85" s="121" t="s">
        <v>3887</v>
      </c>
      <c r="BJ85" s="121" t="s">
        <v>4020</v>
      </c>
      <c r="BK85" s="121" t="s">
        <v>4020</v>
      </c>
      <c r="BL85" s="121">
        <v>0</v>
      </c>
      <c r="BM85" s="124">
        <v>0</v>
      </c>
      <c r="BN85" s="121">
        <v>0</v>
      </c>
      <c r="BO85" s="124">
        <v>0</v>
      </c>
      <c r="BP85" s="121">
        <v>0</v>
      </c>
      <c r="BQ85" s="124">
        <v>0</v>
      </c>
      <c r="BR85" s="121">
        <v>21</v>
      </c>
      <c r="BS85" s="124">
        <v>100</v>
      </c>
      <c r="BT85" s="121">
        <v>21</v>
      </c>
      <c r="BU85" s="2"/>
      <c r="BV85" s="3"/>
      <c r="BW85" s="3"/>
      <c r="BX85" s="3"/>
      <c r="BY85" s="3"/>
    </row>
    <row r="86" spans="1:77" ht="41.45" customHeight="1">
      <c r="A86" s="64" t="s">
        <v>269</v>
      </c>
      <c r="C86" s="65"/>
      <c r="D86" s="65" t="s">
        <v>64</v>
      </c>
      <c r="E86" s="66">
        <v>164.78888999777996</v>
      </c>
      <c r="F86" s="68">
        <v>99.99635897613399</v>
      </c>
      <c r="G86" s="100" t="s">
        <v>901</v>
      </c>
      <c r="H86" s="65"/>
      <c r="I86" s="69" t="s">
        <v>269</v>
      </c>
      <c r="J86" s="70"/>
      <c r="K86" s="70"/>
      <c r="L86" s="69" t="s">
        <v>3123</v>
      </c>
      <c r="M86" s="73">
        <v>2.2134318870798317</v>
      </c>
      <c r="N86" s="74">
        <v>7910.18994140625</v>
      </c>
      <c r="O86" s="74">
        <v>4678.94384765625</v>
      </c>
      <c r="P86" s="75"/>
      <c r="Q86" s="76"/>
      <c r="R86" s="76"/>
      <c r="S86" s="86"/>
      <c r="T86" s="48">
        <v>4</v>
      </c>
      <c r="U86" s="48">
        <v>1</v>
      </c>
      <c r="V86" s="49">
        <v>6</v>
      </c>
      <c r="W86" s="49">
        <v>0.333333</v>
      </c>
      <c r="X86" s="49">
        <v>0</v>
      </c>
      <c r="Y86" s="49">
        <v>2.167935</v>
      </c>
      <c r="Z86" s="49">
        <v>0</v>
      </c>
      <c r="AA86" s="49">
        <v>0</v>
      </c>
      <c r="AB86" s="71">
        <v>86</v>
      </c>
      <c r="AC86" s="71"/>
      <c r="AD86" s="72"/>
      <c r="AE86" s="78" t="s">
        <v>1679</v>
      </c>
      <c r="AF86" s="78">
        <v>444</v>
      </c>
      <c r="AG86" s="78">
        <v>1634</v>
      </c>
      <c r="AH86" s="78">
        <v>10277</v>
      </c>
      <c r="AI86" s="78">
        <v>27490</v>
      </c>
      <c r="AJ86" s="78"/>
      <c r="AK86" s="78" t="s">
        <v>1934</v>
      </c>
      <c r="AL86" s="78" t="s">
        <v>2109</v>
      </c>
      <c r="AM86" s="82" t="s">
        <v>2302</v>
      </c>
      <c r="AN86" s="78"/>
      <c r="AO86" s="80">
        <v>42035.915138888886</v>
      </c>
      <c r="AP86" s="82" t="s">
        <v>2487</v>
      </c>
      <c r="AQ86" s="78" t="b">
        <v>0</v>
      </c>
      <c r="AR86" s="78" t="b">
        <v>0</v>
      </c>
      <c r="AS86" s="78" t="b">
        <v>1</v>
      </c>
      <c r="AT86" s="78" t="s">
        <v>1518</v>
      </c>
      <c r="AU86" s="78">
        <v>82</v>
      </c>
      <c r="AV86" s="82" t="s">
        <v>2651</v>
      </c>
      <c r="AW86" s="78" t="b">
        <v>0</v>
      </c>
      <c r="AX86" s="78" t="s">
        <v>2766</v>
      </c>
      <c r="AY86" s="82" t="s">
        <v>2850</v>
      </c>
      <c r="AZ86" s="78" t="s">
        <v>66</v>
      </c>
      <c r="BA86" s="78" t="str">
        <f>REPLACE(INDEX(GroupVertices[Group],MATCH(Vertices[[#This Row],[Vertex]],GroupVertices[Vertex],0)),1,1,"")</f>
        <v>18</v>
      </c>
      <c r="BB86" s="48" t="s">
        <v>664</v>
      </c>
      <c r="BC86" s="48" t="s">
        <v>664</v>
      </c>
      <c r="BD86" s="48" t="s">
        <v>711</v>
      </c>
      <c r="BE86" s="48" t="s">
        <v>711</v>
      </c>
      <c r="BF86" s="48" t="s">
        <v>753</v>
      </c>
      <c r="BG86" s="48" t="s">
        <v>753</v>
      </c>
      <c r="BH86" s="121" t="s">
        <v>3888</v>
      </c>
      <c r="BI86" s="121" t="s">
        <v>3888</v>
      </c>
      <c r="BJ86" s="121" t="s">
        <v>4021</v>
      </c>
      <c r="BK86" s="121" t="s">
        <v>4021</v>
      </c>
      <c r="BL86" s="121">
        <v>1</v>
      </c>
      <c r="BM86" s="124">
        <v>2.857142857142857</v>
      </c>
      <c r="BN86" s="121">
        <v>0</v>
      </c>
      <c r="BO86" s="124">
        <v>0</v>
      </c>
      <c r="BP86" s="121">
        <v>0</v>
      </c>
      <c r="BQ86" s="124">
        <v>0</v>
      </c>
      <c r="BR86" s="121">
        <v>34</v>
      </c>
      <c r="BS86" s="124">
        <v>97.14285714285714</v>
      </c>
      <c r="BT86" s="121">
        <v>35</v>
      </c>
      <c r="BU86" s="2"/>
      <c r="BV86" s="3"/>
      <c r="BW86" s="3"/>
      <c r="BX86" s="3"/>
      <c r="BY86" s="3"/>
    </row>
    <row r="87" spans="1:77" ht="41.45" customHeight="1">
      <c r="A87" s="64" t="s">
        <v>262</v>
      </c>
      <c r="C87" s="65"/>
      <c r="D87" s="65" t="s">
        <v>64</v>
      </c>
      <c r="E87" s="66">
        <v>201.81422091689902</v>
      </c>
      <c r="F87" s="68">
        <v>99.94802070763619</v>
      </c>
      <c r="G87" s="100" t="s">
        <v>894</v>
      </c>
      <c r="H87" s="65"/>
      <c r="I87" s="69" t="s">
        <v>262</v>
      </c>
      <c r="J87" s="70"/>
      <c r="K87" s="70"/>
      <c r="L87" s="69" t="s">
        <v>3124</v>
      </c>
      <c r="M87" s="73">
        <v>18.322965501781667</v>
      </c>
      <c r="N87" s="74">
        <v>7050.9521484375</v>
      </c>
      <c r="O87" s="74">
        <v>667.580322265625</v>
      </c>
      <c r="P87" s="75"/>
      <c r="Q87" s="76"/>
      <c r="R87" s="76"/>
      <c r="S87" s="86"/>
      <c r="T87" s="48">
        <v>0</v>
      </c>
      <c r="U87" s="48">
        <v>1</v>
      </c>
      <c r="V87" s="49">
        <v>0</v>
      </c>
      <c r="W87" s="49">
        <v>0.2</v>
      </c>
      <c r="X87" s="49">
        <v>0</v>
      </c>
      <c r="Y87" s="49">
        <v>0.610686</v>
      </c>
      <c r="Z87" s="49">
        <v>0</v>
      </c>
      <c r="AA87" s="49">
        <v>0</v>
      </c>
      <c r="AB87" s="71">
        <v>87</v>
      </c>
      <c r="AC87" s="71"/>
      <c r="AD87" s="72"/>
      <c r="AE87" s="78" t="s">
        <v>1680</v>
      </c>
      <c r="AF87" s="78">
        <v>529</v>
      </c>
      <c r="AG87" s="78">
        <v>23327</v>
      </c>
      <c r="AH87" s="78">
        <v>1683</v>
      </c>
      <c r="AI87" s="78">
        <v>2085</v>
      </c>
      <c r="AJ87" s="78"/>
      <c r="AK87" s="78" t="s">
        <v>1935</v>
      </c>
      <c r="AL87" s="78" t="s">
        <v>2109</v>
      </c>
      <c r="AM87" s="82" t="s">
        <v>2303</v>
      </c>
      <c r="AN87" s="78"/>
      <c r="AO87" s="80">
        <v>43102.67936342592</v>
      </c>
      <c r="AP87" s="82" t="s">
        <v>2488</v>
      </c>
      <c r="AQ87" s="78" t="b">
        <v>1</v>
      </c>
      <c r="AR87" s="78" t="b">
        <v>0</v>
      </c>
      <c r="AS87" s="78" t="b">
        <v>0</v>
      </c>
      <c r="AT87" s="78" t="s">
        <v>1518</v>
      </c>
      <c r="AU87" s="78">
        <v>120</v>
      </c>
      <c r="AV87" s="78"/>
      <c r="AW87" s="78" t="b">
        <v>1</v>
      </c>
      <c r="AX87" s="78" t="s">
        <v>2766</v>
      </c>
      <c r="AY87" s="82" t="s">
        <v>2851</v>
      </c>
      <c r="AZ87" s="78" t="s">
        <v>66</v>
      </c>
      <c r="BA87" s="78" t="str">
        <f>REPLACE(INDEX(GroupVertices[Group],MATCH(Vertices[[#This Row],[Vertex]],GroupVertices[Vertex],0)),1,1,"")</f>
        <v>17</v>
      </c>
      <c r="BB87" s="48"/>
      <c r="BC87" s="48"/>
      <c r="BD87" s="48"/>
      <c r="BE87" s="48"/>
      <c r="BF87" s="48" t="s">
        <v>742</v>
      </c>
      <c r="BG87" s="48" t="s">
        <v>742</v>
      </c>
      <c r="BH87" s="121" t="s">
        <v>3859</v>
      </c>
      <c r="BI87" s="121" t="s">
        <v>3859</v>
      </c>
      <c r="BJ87" s="121" t="s">
        <v>3994</v>
      </c>
      <c r="BK87" s="121" t="s">
        <v>3994</v>
      </c>
      <c r="BL87" s="121">
        <v>1</v>
      </c>
      <c r="BM87" s="124">
        <v>4.545454545454546</v>
      </c>
      <c r="BN87" s="121">
        <v>0</v>
      </c>
      <c r="BO87" s="124">
        <v>0</v>
      </c>
      <c r="BP87" s="121">
        <v>0</v>
      </c>
      <c r="BQ87" s="124">
        <v>0</v>
      </c>
      <c r="BR87" s="121">
        <v>21</v>
      </c>
      <c r="BS87" s="124">
        <v>95.45454545454545</v>
      </c>
      <c r="BT87" s="121">
        <v>22</v>
      </c>
      <c r="BU87" s="2"/>
      <c r="BV87" s="3"/>
      <c r="BW87" s="3"/>
      <c r="BX87" s="3"/>
      <c r="BY87" s="3"/>
    </row>
    <row r="88" spans="1:77" ht="41.45" customHeight="1">
      <c r="A88" s="64" t="s">
        <v>263</v>
      </c>
      <c r="C88" s="65"/>
      <c r="D88" s="65" t="s">
        <v>64</v>
      </c>
      <c r="E88" s="66">
        <v>168.27073552744403</v>
      </c>
      <c r="F88" s="68">
        <v>99.99181326702342</v>
      </c>
      <c r="G88" s="100" t="s">
        <v>895</v>
      </c>
      <c r="H88" s="65"/>
      <c r="I88" s="69" t="s">
        <v>263</v>
      </c>
      <c r="J88" s="70"/>
      <c r="K88" s="70"/>
      <c r="L88" s="69" t="s">
        <v>3125</v>
      </c>
      <c r="M88" s="73">
        <v>3.7283652099946774</v>
      </c>
      <c r="N88" s="74">
        <v>8898.5576171875</v>
      </c>
      <c r="O88" s="74">
        <v>8009.0029296875</v>
      </c>
      <c r="P88" s="75"/>
      <c r="Q88" s="76"/>
      <c r="R88" s="76"/>
      <c r="S88" s="86"/>
      <c r="T88" s="48">
        <v>1</v>
      </c>
      <c r="U88" s="48">
        <v>1</v>
      </c>
      <c r="V88" s="49">
        <v>0</v>
      </c>
      <c r="W88" s="49">
        <v>0</v>
      </c>
      <c r="X88" s="49">
        <v>0</v>
      </c>
      <c r="Y88" s="49">
        <v>0.999998</v>
      </c>
      <c r="Z88" s="49">
        <v>0</v>
      </c>
      <c r="AA88" s="49" t="s">
        <v>4633</v>
      </c>
      <c r="AB88" s="71">
        <v>88</v>
      </c>
      <c r="AC88" s="71"/>
      <c r="AD88" s="72"/>
      <c r="AE88" s="78" t="s">
        <v>1681</v>
      </c>
      <c r="AF88" s="78">
        <v>3607</v>
      </c>
      <c r="AG88" s="78">
        <v>3674</v>
      </c>
      <c r="AH88" s="78">
        <v>49239</v>
      </c>
      <c r="AI88" s="78">
        <v>313</v>
      </c>
      <c r="AJ88" s="78"/>
      <c r="AK88" s="78" t="s">
        <v>1936</v>
      </c>
      <c r="AL88" s="78" t="s">
        <v>2145</v>
      </c>
      <c r="AM88" s="82" t="s">
        <v>2304</v>
      </c>
      <c r="AN88" s="78"/>
      <c r="AO88" s="80">
        <v>40253.58673611111</v>
      </c>
      <c r="AP88" s="82" t="s">
        <v>2489</v>
      </c>
      <c r="AQ88" s="78" t="b">
        <v>1</v>
      </c>
      <c r="AR88" s="78" t="b">
        <v>0</v>
      </c>
      <c r="AS88" s="78" t="b">
        <v>0</v>
      </c>
      <c r="AT88" s="78" t="s">
        <v>1520</v>
      </c>
      <c r="AU88" s="78">
        <v>751</v>
      </c>
      <c r="AV88" s="82" t="s">
        <v>2649</v>
      </c>
      <c r="AW88" s="78" t="b">
        <v>0</v>
      </c>
      <c r="AX88" s="78" t="s">
        <v>2766</v>
      </c>
      <c r="AY88" s="82" t="s">
        <v>2852</v>
      </c>
      <c r="AZ88" s="78" t="s">
        <v>66</v>
      </c>
      <c r="BA88" s="78" t="str">
        <f>REPLACE(INDEX(GroupVertices[Group],MATCH(Vertices[[#This Row],[Vertex]],GroupVertices[Vertex],0)),1,1,"")</f>
        <v>6</v>
      </c>
      <c r="BB88" s="48" t="s">
        <v>662</v>
      </c>
      <c r="BC88" s="48" t="s">
        <v>662</v>
      </c>
      <c r="BD88" s="48" t="s">
        <v>714</v>
      </c>
      <c r="BE88" s="48" t="s">
        <v>714</v>
      </c>
      <c r="BF88" s="48" t="s">
        <v>3832</v>
      </c>
      <c r="BG88" s="48" t="s">
        <v>3832</v>
      </c>
      <c r="BH88" s="121" t="s">
        <v>3889</v>
      </c>
      <c r="BI88" s="121" t="s">
        <v>3889</v>
      </c>
      <c r="BJ88" s="121" t="s">
        <v>4022</v>
      </c>
      <c r="BK88" s="121" t="s">
        <v>4022</v>
      </c>
      <c r="BL88" s="121">
        <v>0</v>
      </c>
      <c r="BM88" s="124">
        <v>0</v>
      </c>
      <c r="BN88" s="121">
        <v>2</v>
      </c>
      <c r="BO88" s="124">
        <v>7.142857142857143</v>
      </c>
      <c r="BP88" s="121">
        <v>0</v>
      </c>
      <c r="BQ88" s="124">
        <v>0</v>
      </c>
      <c r="BR88" s="121">
        <v>26</v>
      </c>
      <c r="BS88" s="124">
        <v>92.85714285714286</v>
      </c>
      <c r="BT88" s="121">
        <v>28</v>
      </c>
      <c r="BU88" s="2"/>
      <c r="BV88" s="3"/>
      <c r="BW88" s="3"/>
      <c r="BX88" s="3"/>
      <c r="BY88" s="3"/>
    </row>
    <row r="89" spans="1:77" ht="41.45" customHeight="1">
      <c r="A89" s="64" t="s">
        <v>264</v>
      </c>
      <c r="C89" s="65"/>
      <c r="D89" s="65" t="s">
        <v>64</v>
      </c>
      <c r="E89" s="66">
        <v>163.7016666632721</v>
      </c>
      <c r="F89" s="68">
        <v>99.99777839608664</v>
      </c>
      <c r="G89" s="100" t="s">
        <v>896</v>
      </c>
      <c r="H89" s="65"/>
      <c r="I89" s="69" t="s">
        <v>264</v>
      </c>
      <c r="J89" s="70"/>
      <c r="K89" s="70"/>
      <c r="L89" s="69" t="s">
        <v>3126</v>
      </c>
      <c r="M89" s="73">
        <v>1.7403865308559316</v>
      </c>
      <c r="N89" s="74">
        <v>7578.83935546875</v>
      </c>
      <c r="O89" s="74">
        <v>4678.94384765625</v>
      </c>
      <c r="P89" s="75"/>
      <c r="Q89" s="76"/>
      <c r="R89" s="76"/>
      <c r="S89" s="86"/>
      <c r="T89" s="48">
        <v>0</v>
      </c>
      <c r="U89" s="48">
        <v>1</v>
      </c>
      <c r="V89" s="49">
        <v>0</v>
      </c>
      <c r="W89" s="49">
        <v>0.2</v>
      </c>
      <c r="X89" s="49">
        <v>0</v>
      </c>
      <c r="Y89" s="49">
        <v>0.610686</v>
      </c>
      <c r="Z89" s="49">
        <v>0</v>
      </c>
      <c r="AA89" s="49">
        <v>0</v>
      </c>
      <c r="AB89" s="71">
        <v>89</v>
      </c>
      <c r="AC89" s="71"/>
      <c r="AD89" s="72"/>
      <c r="AE89" s="78" t="s">
        <v>1682</v>
      </c>
      <c r="AF89" s="78">
        <v>1726</v>
      </c>
      <c r="AG89" s="78">
        <v>997</v>
      </c>
      <c r="AH89" s="78">
        <v>25209</v>
      </c>
      <c r="AI89" s="78">
        <v>11753</v>
      </c>
      <c r="AJ89" s="78"/>
      <c r="AK89" s="78" t="s">
        <v>1937</v>
      </c>
      <c r="AL89" s="78" t="s">
        <v>2146</v>
      </c>
      <c r="AM89" s="78"/>
      <c r="AN89" s="78"/>
      <c r="AO89" s="80">
        <v>41049.7953587963</v>
      </c>
      <c r="AP89" s="82" t="s">
        <v>2490</v>
      </c>
      <c r="AQ89" s="78" t="b">
        <v>0</v>
      </c>
      <c r="AR89" s="78" t="b">
        <v>0</v>
      </c>
      <c r="AS89" s="78" t="b">
        <v>0</v>
      </c>
      <c r="AT89" s="78" t="s">
        <v>1518</v>
      </c>
      <c r="AU89" s="78">
        <v>47</v>
      </c>
      <c r="AV89" s="82" t="s">
        <v>2649</v>
      </c>
      <c r="AW89" s="78" t="b">
        <v>0</v>
      </c>
      <c r="AX89" s="78" t="s">
        <v>2766</v>
      </c>
      <c r="AY89" s="82" t="s">
        <v>2853</v>
      </c>
      <c r="AZ89" s="78" t="s">
        <v>66</v>
      </c>
      <c r="BA89" s="78" t="str">
        <f>REPLACE(INDEX(GroupVertices[Group],MATCH(Vertices[[#This Row],[Vertex]],GroupVertices[Vertex],0)),1,1,"")</f>
        <v>18</v>
      </c>
      <c r="BB89" s="48"/>
      <c r="BC89" s="48"/>
      <c r="BD89" s="48"/>
      <c r="BE89" s="48"/>
      <c r="BF89" s="48"/>
      <c r="BG89" s="48"/>
      <c r="BH89" s="121" t="s">
        <v>3887</v>
      </c>
      <c r="BI89" s="121" t="s">
        <v>3887</v>
      </c>
      <c r="BJ89" s="121" t="s">
        <v>4020</v>
      </c>
      <c r="BK89" s="121" t="s">
        <v>4020</v>
      </c>
      <c r="BL89" s="121">
        <v>0</v>
      </c>
      <c r="BM89" s="124">
        <v>0</v>
      </c>
      <c r="BN89" s="121">
        <v>0</v>
      </c>
      <c r="BO89" s="124">
        <v>0</v>
      </c>
      <c r="BP89" s="121">
        <v>0</v>
      </c>
      <c r="BQ89" s="124">
        <v>0</v>
      </c>
      <c r="BR89" s="121">
        <v>21</v>
      </c>
      <c r="BS89" s="124">
        <v>100</v>
      </c>
      <c r="BT89" s="121">
        <v>21</v>
      </c>
      <c r="BU89" s="2"/>
      <c r="BV89" s="3"/>
      <c r="BW89" s="3"/>
      <c r="BX89" s="3"/>
      <c r="BY89" s="3"/>
    </row>
    <row r="90" spans="1:77" ht="41.45" customHeight="1">
      <c r="A90" s="64" t="s">
        <v>265</v>
      </c>
      <c r="C90" s="65"/>
      <c r="D90" s="65" t="s">
        <v>64</v>
      </c>
      <c r="E90" s="66">
        <v>162.96774824280368</v>
      </c>
      <c r="F90" s="68">
        <v>99.99873656026192</v>
      </c>
      <c r="G90" s="100" t="s">
        <v>897</v>
      </c>
      <c r="H90" s="65"/>
      <c r="I90" s="69" t="s">
        <v>265</v>
      </c>
      <c r="J90" s="70"/>
      <c r="K90" s="70"/>
      <c r="L90" s="69" t="s">
        <v>3127</v>
      </c>
      <c r="M90" s="73">
        <v>1.4210623500454496</v>
      </c>
      <c r="N90" s="74">
        <v>8995.2021484375</v>
      </c>
      <c r="O90" s="74">
        <v>2670.3212890625</v>
      </c>
      <c r="P90" s="75"/>
      <c r="Q90" s="76"/>
      <c r="R90" s="76"/>
      <c r="S90" s="86"/>
      <c r="T90" s="48">
        <v>0</v>
      </c>
      <c r="U90" s="48">
        <v>1</v>
      </c>
      <c r="V90" s="49">
        <v>0</v>
      </c>
      <c r="W90" s="49">
        <v>1</v>
      </c>
      <c r="X90" s="49">
        <v>0</v>
      </c>
      <c r="Y90" s="49">
        <v>0.999998</v>
      </c>
      <c r="Z90" s="49">
        <v>0</v>
      </c>
      <c r="AA90" s="49">
        <v>0</v>
      </c>
      <c r="AB90" s="71">
        <v>90</v>
      </c>
      <c r="AC90" s="71"/>
      <c r="AD90" s="72"/>
      <c r="AE90" s="78" t="s">
        <v>1683</v>
      </c>
      <c r="AF90" s="78">
        <v>213</v>
      </c>
      <c r="AG90" s="78">
        <v>567</v>
      </c>
      <c r="AH90" s="78">
        <v>831</v>
      </c>
      <c r="AI90" s="78">
        <v>405</v>
      </c>
      <c r="AJ90" s="78"/>
      <c r="AK90" s="78" t="s">
        <v>1938</v>
      </c>
      <c r="AL90" s="78" t="s">
        <v>2147</v>
      </c>
      <c r="AM90" s="82" t="s">
        <v>2305</v>
      </c>
      <c r="AN90" s="78"/>
      <c r="AO90" s="80">
        <v>39558.92113425926</v>
      </c>
      <c r="AP90" s="82" t="s">
        <v>2491</v>
      </c>
      <c r="AQ90" s="78" t="b">
        <v>1</v>
      </c>
      <c r="AR90" s="78" t="b">
        <v>0</v>
      </c>
      <c r="AS90" s="78" t="b">
        <v>1</v>
      </c>
      <c r="AT90" s="78" t="s">
        <v>1517</v>
      </c>
      <c r="AU90" s="78">
        <v>21</v>
      </c>
      <c r="AV90" s="82" t="s">
        <v>2649</v>
      </c>
      <c r="AW90" s="78" t="b">
        <v>0</v>
      </c>
      <c r="AX90" s="78" t="s">
        <v>2766</v>
      </c>
      <c r="AY90" s="82" t="s">
        <v>2854</v>
      </c>
      <c r="AZ90" s="78" t="s">
        <v>66</v>
      </c>
      <c r="BA90" s="78" t="str">
        <f>REPLACE(INDEX(GroupVertices[Group],MATCH(Vertices[[#This Row],[Vertex]],GroupVertices[Vertex],0)),1,1,"")</f>
        <v>29</v>
      </c>
      <c r="BB90" s="48" t="s">
        <v>663</v>
      </c>
      <c r="BC90" s="48" t="s">
        <v>663</v>
      </c>
      <c r="BD90" s="48" t="s">
        <v>715</v>
      </c>
      <c r="BE90" s="48" t="s">
        <v>715</v>
      </c>
      <c r="BF90" s="48" t="s">
        <v>738</v>
      </c>
      <c r="BG90" s="48" t="s">
        <v>738</v>
      </c>
      <c r="BH90" s="121" t="s">
        <v>3890</v>
      </c>
      <c r="BI90" s="121" t="s">
        <v>3890</v>
      </c>
      <c r="BJ90" s="121" t="s">
        <v>4023</v>
      </c>
      <c r="BK90" s="121" t="s">
        <v>4023</v>
      </c>
      <c r="BL90" s="121">
        <v>2</v>
      </c>
      <c r="BM90" s="124">
        <v>5.882352941176471</v>
      </c>
      <c r="BN90" s="121">
        <v>1</v>
      </c>
      <c r="BO90" s="124">
        <v>2.9411764705882355</v>
      </c>
      <c r="BP90" s="121">
        <v>0</v>
      </c>
      <c r="BQ90" s="124">
        <v>0</v>
      </c>
      <c r="BR90" s="121">
        <v>31</v>
      </c>
      <c r="BS90" s="124">
        <v>91.17647058823529</v>
      </c>
      <c r="BT90" s="121">
        <v>34</v>
      </c>
      <c r="BU90" s="2"/>
      <c r="BV90" s="3"/>
      <c r="BW90" s="3"/>
      <c r="BX90" s="3"/>
      <c r="BY90" s="3"/>
    </row>
    <row r="91" spans="1:77" ht="41.45" customHeight="1">
      <c r="A91" s="64" t="s">
        <v>437</v>
      </c>
      <c r="C91" s="65"/>
      <c r="D91" s="65" t="s">
        <v>64</v>
      </c>
      <c r="E91" s="66">
        <v>183.05151115827292</v>
      </c>
      <c r="F91" s="68">
        <v>99.97251628619131</v>
      </c>
      <c r="G91" s="100" t="s">
        <v>2698</v>
      </c>
      <c r="H91" s="65"/>
      <c r="I91" s="69" t="s">
        <v>437</v>
      </c>
      <c r="J91" s="70"/>
      <c r="K91" s="70"/>
      <c r="L91" s="69" t="s">
        <v>3128</v>
      </c>
      <c r="M91" s="73">
        <v>10.159405688642991</v>
      </c>
      <c r="N91" s="74">
        <v>8995.2021484375</v>
      </c>
      <c r="O91" s="74">
        <v>2270.361083984375</v>
      </c>
      <c r="P91" s="75"/>
      <c r="Q91" s="76"/>
      <c r="R91" s="76"/>
      <c r="S91" s="86"/>
      <c r="T91" s="48">
        <v>1</v>
      </c>
      <c r="U91" s="48">
        <v>0</v>
      </c>
      <c r="V91" s="49">
        <v>0</v>
      </c>
      <c r="W91" s="49">
        <v>1</v>
      </c>
      <c r="X91" s="49">
        <v>0</v>
      </c>
      <c r="Y91" s="49">
        <v>0.999998</v>
      </c>
      <c r="Z91" s="49">
        <v>0</v>
      </c>
      <c r="AA91" s="49">
        <v>0</v>
      </c>
      <c r="AB91" s="71">
        <v>91</v>
      </c>
      <c r="AC91" s="71"/>
      <c r="AD91" s="72"/>
      <c r="AE91" s="78" t="s">
        <v>1684</v>
      </c>
      <c r="AF91" s="78">
        <v>812</v>
      </c>
      <c r="AG91" s="78">
        <v>12334</v>
      </c>
      <c r="AH91" s="78">
        <v>1833</v>
      </c>
      <c r="AI91" s="78">
        <v>7203</v>
      </c>
      <c r="AJ91" s="78"/>
      <c r="AK91" s="78" t="s">
        <v>1939</v>
      </c>
      <c r="AL91" s="78"/>
      <c r="AM91" s="78"/>
      <c r="AN91" s="78"/>
      <c r="AO91" s="80">
        <v>41576.298622685186</v>
      </c>
      <c r="AP91" s="82" t="s">
        <v>2492</v>
      </c>
      <c r="AQ91" s="78" t="b">
        <v>1</v>
      </c>
      <c r="AR91" s="78" t="b">
        <v>0</v>
      </c>
      <c r="AS91" s="78" t="b">
        <v>0</v>
      </c>
      <c r="AT91" s="78" t="s">
        <v>1518</v>
      </c>
      <c r="AU91" s="78">
        <v>193</v>
      </c>
      <c r="AV91" s="82" t="s">
        <v>2649</v>
      </c>
      <c r="AW91" s="78" t="b">
        <v>1</v>
      </c>
      <c r="AX91" s="78" t="s">
        <v>2766</v>
      </c>
      <c r="AY91" s="82" t="s">
        <v>2855</v>
      </c>
      <c r="AZ91" s="78" t="s">
        <v>65</v>
      </c>
      <c r="BA91" s="78" t="str">
        <f>REPLACE(INDEX(GroupVertices[Group],MATCH(Vertices[[#This Row],[Vertex]],GroupVertices[Vertex],0)),1,1,"")</f>
        <v>29</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266</v>
      </c>
      <c r="C92" s="65"/>
      <c r="D92" s="65" t="s">
        <v>64</v>
      </c>
      <c r="E92" s="66">
        <v>162.25601805365176</v>
      </c>
      <c r="F92" s="68">
        <v>99.99966575668304</v>
      </c>
      <c r="G92" s="100" t="s">
        <v>898</v>
      </c>
      <c r="H92" s="65"/>
      <c r="I92" s="69" t="s">
        <v>266</v>
      </c>
      <c r="J92" s="70"/>
      <c r="K92" s="70"/>
      <c r="L92" s="69" t="s">
        <v>3129</v>
      </c>
      <c r="M92" s="73">
        <v>1.1113921560966797</v>
      </c>
      <c r="N92" s="74">
        <v>5171.67236328125</v>
      </c>
      <c r="O92" s="74">
        <v>4281.9248046875</v>
      </c>
      <c r="P92" s="75"/>
      <c r="Q92" s="76"/>
      <c r="R92" s="76"/>
      <c r="S92" s="86"/>
      <c r="T92" s="48">
        <v>0</v>
      </c>
      <c r="U92" s="48">
        <v>5</v>
      </c>
      <c r="V92" s="49">
        <v>6.6</v>
      </c>
      <c r="W92" s="49">
        <v>0.001218</v>
      </c>
      <c r="X92" s="49">
        <v>0.006082</v>
      </c>
      <c r="Y92" s="49">
        <v>1.174818</v>
      </c>
      <c r="Z92" s="49">
        <v>0.2</v>
      </c>
      <c r="AA92" s="49">
        <v>0</v>
      </c>
      <c r="AB92" s="71">
        <v>92</v>
      </c>
      <c r="AC92" s="71"/>
      <c r="AD92" s="72"/>
      <c r="AE92" s="78" t="s">
        <v>1685</v>
      </c>
      <c r="AF92" s="78">
        <v>77</v>
      </c>
      <c r="AG92" s="78">
        <v>150</v>
      </c>
      <c r="AH92" s="78">
        <v>958</v>
      </c>
      <c r="AI92" s="78">
        <v>1210</v>
      </c>
      <c r="AJ92" s="78"/>
      <c r="AK92" s="78" t="s">
        <v>1940</v>
      </c>
      <c r="AL92" s="78" t="s">
        <v>2148</v>
      </c>
      <c r="AM92" s="82" t="s">
        <v>2306</v>
      </c>
      <c r="AN92" s="78"/>
      <c r="AO92" s="80">
        <v>42559.6725</v>
      </c>
      <c r="AP92" s="78"/>
      <c r="AQ92" s="78" t="b">
        <v>1</v>
      </c>
      <c r="AR92" s="78" t="b">
        <v>0</v>
      </c>
      <c r="AS92" s="78" t="b">
        <v>0</v>
      </c>
      <c r="AT92" s="78" t="s">
        <v>1518</v>
      </c>
      <c r="AU92" s="78">
        <v>20</v>
      </c>
      <c r="AV92" s="78"/>
      <c r="AW92" s="78" t="b">
        <v>0</v>
      </c>
      <c r="AX92" s="78" t="s">
        <v>2766</v>
      </c>
      <c r="AY92" s="82" t="s">
        <v>2856</v>
      </c>
      <c r="AZ92" s="78" t="s">
        <v>66</v>
      </c>
      <c r="BA92" s="78" t="str">
        <f>REPLACE(INDEX(GroupVertices[Group],MATCH(Vertices[[#This Row],[Vertex]],GroupVertices[Vertex],0)),1,1,"")</f>
        <v>4</v>
      </c>
      <c r="BB92" s="48"/>
      <c r="BC92" s="48"/>
      <c r="BD92" s="48"/>
      <c r="BE92" s="48"/>
      <c r="BF92" s="48" t="s">
        <v>738</v>
      </c>
      <c r="BG92" s="48" t="s">
        <v>738</v>
      </c>
      <c r="BH92" s="121" t="s">
        <v>3891</v>
      </c>
      <c r="BI92" s="121" t="s">
        <v>3891</v>
      </c>
      <c r="BJ92" s="121" t="s">
        <v>4024</v>
      </c>
      <c r="BK92" s="121" t="s">
        <v>4024</v>
      </c>
      <c r="BL92" s="121">
        <v>0</v>
      </c>
      <c r="BM92" s="124">
        <v>0</v>
      </c>
      <c r="BN92" s="121">
        <v>0</v>
      </c>
      <c r="BO92" s="124">
        <v>0</v>
      </c>
      <c r="BP92" s="121">
        <v>0</v>
      </c>
      <c r="BQ92" s="124">
        <v>0</v>
      </c>
      <c r="BR92" s="121">
        <v>19</v>
      </c>
      <c r="BS92" s="124">
        <v>100</v>
      </c>
      <c r="BT92" s="121">
        <v>19</v>
      </c>
      <c r="BU92" s="2"/>
      <c r="BV92" s="3"/>
      <c r="BW92" s="3"/>
      <c r="BX92" s="3"/>
      <c r="BY92" s="3"/>
    </row>
    <row r="93" spans="1:77" ht="41.45" customHeight="1">
      <c r="A93" s="64" t="s">
        <v>438</v>
      </c>
      <c r="C93" s="65"/>
      <c r="D93" s="65" t="s">
        <v>64</v>
      </c>
      <c r="E93" s="66">
        <v>1000</v>
      </c>
      <c r="F93" s="68">
        <v>70</v>
      </c>
      <c r="G93" s="100" t="s">
        <v>2699</v>
      </c>
      <c r="H93" s="65"/>
      <c r="I93" s="69" t="s">
        <v>438</v>
      </c>
      <c r="J93" s="70"/>
      <c r="K93" s="70"/>
      <c r="L93" s="69" t="s">
        <v>3130</v>
      </c>
      <c r="M93" s="73">
        <v>9999</v>
      </c>
      <c r="N93" s="74">
        <v>4746.66796875</v>
      </c>
      <c r="O93" s="74">
        <v>3812.999755859375</v>
      </c>
      <c r="P93" s="75"/>
      <c r="Q93" s="76"/>
      <c r="R93" s="76"/>
      <c r="S93" s="86"/>
      <c r="T93" s="48">
        <v>4</v>
      </c>
      <c r="U93" s="48">
        <v>0</v>
      </c>
      <c r="V93" s="49">
        <v>27.266667</v>
      </c>
      <c r="W93" s="49">
        <v>0.001321</v>
      </c>
      <c r="X93" s="49">
        <v>0.007243</v>
      </c>
      <c r="Y93" s="49">
        <v>0.969942</v>
      </c>
      <c r="Z93" s="49">
        <v>0.3333333333333333</v>
      </c>
      <c r="AA93" s="49">
        <v>0</v>
      </c>
      <c r="AB93" s="71">
        <v>93</v>
      </c>
      <c r="AC93" s="71"/>
      <c r="AD93" s="72"/>
      <c r="AE93" s="78" t="s">
        <v>1686</v>
      </c>
      <c r="AF93" s="78">
        <v>708</v>
      </c>
      <c r="AG93" s="78">
        <v>13463246</v>
      </c>
      <c r="AH93" s="78">
        <v>11799</v>
      </c>
      <c r="AI93" s="78">
        <v>860</v>
      </c>
      <c r="AJ93" s="78"/>
      <c r="AK93" s="78" t="s">
        <v>1941</v>
      </c>
      <c r="AL93" s="78" t="s">
        <v>2149</v>
      </c>
      <c r="AM93" s="82" t="s">
        <v>2307</v>
      </c>
      <c r="AN93" s="78"/>
      <c r="AO93" s="80">
        <v>39168.31209490741</v>
      </c>
      <c r="AP93" s="82" t="s">
        <v>2493</v>
      </c>
      <c r="AQ93" s="78" t="b">
        <v>0</v>
      </c>
      <c r="AR93" s="78" t="b">
        <v>0</v>
      </c>
      <c r="AS93" s="78" t="b">
        <v>0</v>
      </c>
      <c r="AT93" s="78" t="s">
        <v>1517</v>
      </c>
      <c r="AU93" s="78">
        <v>43807</v>
      </c>
      <c r="AV93" s="82" t="s">
        <v>2649</v>
      </c>
      <c r="AW93" s="78" t="b">
        <v>1</v>
      </c>
      <c r="AX93" s="78" t="s">
        <v>2766</v>
      </c>
      <c r="AY93" s="82" t="s">
        <v>2857</v>
      </c>
      <c r="AZ93" s="78" t="s">
        <v>65</v>
      </c>
      <c r="BA93" s="78" t="str">
        <f>REPLACE(INDEX(GroupVertices[Group],MATCH(Vertices[[#This Row],[Vertex]],GroupVertices[Vertex],0)),1,1,"")</f>
        <v>4</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439</v>
      </c>
      <c r="C94" s="65"/>
      <c r="D94" s="65" t="s">
        <v>64</v>
      </c>
      <c r="E94" s="66">
        <v>164.62845201749153</v>
      </c>
      <c r="F94" s="68">
        <v>99.99656843527927</v>
      </c>
      <c r="G94" s="100" t="s">
        <v>2700</v>
      </c>
      <c r="H94" s="65"/>
      <c r="I94" s="69" t="s">
        <v>439</v>
      </c>
      <c r="J94" s="70"/>
      <c r="K94" s="70"/>
      <c r="L94" s="69" t="s">
        <v>3131</v>
      </c>
      <c r="M94" s="73">
        <v>2.1436261359259126</v>
      </c>
      <c r="N94" s="74">
        <v>4869.5537109375</v>
      </c>
      <c r="O94" s="74">
        <v>3637.861572265625</v>
      </c>
      <c r="P94" s="75"/>
      <c r="Q94" s="76"/>
      <c r="R94" s="76"/>
      <c r="S94" s="86"/>
      <c r="T94" s="48">
        <v>4</v>
      </c>
      <c r="U94" s="48">
        <v>0</v>
      </c>
      <c r="V94" s="49">
        <v>27.266667</v>
      </c>
      <c r="W94" s="49">
        <v>0.001321</v>
      </c>
      <c r="X94" s="49">
        <v>0.007243</v>
      </c>
      <c r="Y94" s="49">
        <v>0.969942</v>
      </c>
      <c r="Z94" s="49">
        <v>0.3333333333333333</v>
      </c>
      <c r="AA94" s="49">
        <v>0</v>
      </c>
      <c r="AB94" s="71">
        <v>94</v>
      </c>
      <c r="AC94" s="71"/>
      <c r="AD94" s="72"/>
      <c r="AE94" s="78" t="s">
        <v>1687</v>
      </c>
      <c r="AF94" s="78">
        <v>641</v>
      </c>
      <c r="AG94" s="78">
        <v>1540</v>
      </c>
      <c r="AH94" s="78">
        <v>936</v>
      </c>
      <c r="AI94" s="78">
        <v>33</v>
      </c>
      <c r="AJ94" s="78"/>
      <c r="AK94" s="78" t="s">
        <v>1942</v>
      </c>
      <c r="AL94" s="78" t="s">
        <v>2150</v>
      </c>
      <c r="AM94" s="82" t="s">
        <v>2308</v>
      </c>
      <c r="AN94" s="78"/>
      <c r="AO94" s="80">
        <v>39245.78990740741</v>
      </c>
      <c r="AP94" s="82" t="s">
        <v>2494</v>
      </c>
      <c r="AQ94" s="78" t="b">
        <v>0</v>
      </c>
      <c r="AR94" s="78" t="b">
        <v>0</v>
      </c>
      <c r="AS94" s="78" t="b">
        <v>1</v>
      </c>
      <c r="AT94" s="78" t="s">
        <v>1517</v>
      </c>
      <c r="AU94" s="78">
        <v>68</v>
      </c>
      <c r="AV94" s="82" t="s">
        <v>2652</v>
      </c>
      <c r="AW94" s="78" t="b">
        <v>0</v>
      </c>
      <c r="AX94" s="78" t="s">
        <v>2766</v>
      </c>
      <c r="AY94" s="82" t="s">
        <v>2858</v>
      </c>
      <c r="AZ94" s="78" t="s">
        <v>65</v>
      </c>
      <c r="BA94" s="78" t="str">
        <f>REPLACE(INDEX(GroupVertices[Group],MATCH(Vertices[[#This Row],[Vertex]],GroupVertices[Vertex],0)),1,1,"")</f>
        <v>4</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440</v>
      </c>
      <c r="C95" s="65"/>
      <c r="D95" s="65" t="s">
        <v>64</v>
      </c>
      <c r="E95" s="66">
        <v>1000</v>
      </c>
      <c r="F95" s="68">
        <v>98.90595254665925</v>
      </c>
      <c r="G95" s="100" t="s">
        <v>2701</v>
      </c>
      <c r="H95" s="65"/>
      <c r="I95" s="69" t="s">
        <v>440</v>
      </c>
      <c r="J95" s="70"/>
      <c r="K95" s="70"/>
      <c r="L95" s="69" t="s">
        <v>3132</v>
      </c>
      <c r="M95" s="73">
        <v>365.6095479500263</v>
      </c>
      <c r="N95" s="74">
        <v>5118.05126953125</v>
      </c>
      <c r="O95" s="74">
        <v>2779.578125</v>
      </c>
      <c r="P95" s="75"/>
      <c r="Q95" s="76"/>
      <c r="R95" s="76"/>
      <c r="S95" s="86"/>
      <c r="T95" s="48">
        <v>4</v>
      </c>
      <c r="U95" s="48">
        <v>0</v>
      </c>
      <c r="V95" s="49">
        <v>27.266667</v>
      </c>
      <c r="W95" s="49">
        <v>0.001321</v>
      </c>
      <c r="X95" s="49">
        <v>0.007243</v>
      </c>
      <c r="Y95" s="49">
        <v>0.969942</v>
      </c>
      <c r="Z95" s="49">
        <v>0.3333333333333333</v>
      </c>
      <c r="AA95" s="49">
        <v>0</v>
      </c>
      <c r="AB95" s="71">
        <v>95</v>
      </c>
      <c r="AC95" s="71"/>
      <c r="AD95" s="72"/>
      <c r="AE95" s="78" t="s">
        <v>1535</v>
      </c>
      <c r="AF95" s="78">
        <v>276</v>
      </c>
      <c r="AG95" s="78">
        <v>490981</v>
      </c>
      <c r="AH95" s="78">
        <v>134871</v>
      </c>
      <c r="AI95" s="78">
        <v>1033</v>
      </c>
      <c r="AJ95" s="78"/>
      <c r="AK95" s="78" t="s">
        <v>1943</v>
      </c>
      <c r="AL95" s="78" t="s">
        <v>2142</v>
      </c>
      <c r="AM95" s="82" t="s">
        <v>2309</v>
      </c>
      <c r="AN95" s="78"/>
      <c r="AO95" s="80">
        <v>39793.59371527778</v>
      </c>
      <c r="AP95" s="82" t="s">
        <v>2495</v>
      </c>
      <c r="AQ95" s="78" t="b">
        <v>0</v>
      </c>
      <c r="AR95" s="78" t="b">
        <v>0</v>
      </c>
      <c r="AS95" s="78" t="b">
        <v>1</v>
      </c>
      <c r="AT95" s="78" t="s">
        <v>1518</v>
      </c>
      <c r="AU95" s="78">
        <v>5076</v>
      </c>
      <c r="AV95" s="82" t="s">
        <v>2649</v>
      </c>
      <c r="AW95" s="78" t="b">
        <v>1</v>
      </c>
      <c r="AX95" s="78" t="s">
        <v>2766</v>
      </c>
      <c r="AY95" s="82" t="s">
        <v>2859</v>
      </c>
      <c r="AZ95" s="78" t="s">
        <v>65</v>
      </c>
      <c r="BA95" s="78" t="str">
        <f>REPLACE(INDEX(GroupVertices[Group],MATCH(Vertices[[#This Row],[Vertex]],GroupVertices[Vertex],0)),1,1,"")</f>
        <v>4</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441</v>
      </c>
      <c r="C96" s="65"/>
      <c r="D96" s="65" t="s">
        <v>64</v>
      </c>
      <c r="E96" s="66">
        <v>614.5853016715514</v>
      </c>
      <c r="F96" s="68">
        <v>99.40912912086729</v>
      </c>
      <c r="G96" s="100" t="s">
        <v>2702</v>
      </c>
      <c r="H96" s="65"/>
      <c r="I96" s="69" t="s">
        <v>441</v>
      </c>
      <c r="J96" s="70"/>
      <c r="K96" s="70"/>
      <c r="L96" s="69" t="s">
        <v>3133</v>
      </c>
      <c r="M96" s="73">
        <v>197.9175683189626</v>
      </c>
      <c r="N96" s="74">
        <v>1065.541259765625</v>
      </c>
      <c r="O96" s="74">
        <v>2082.202880859375</v>
      </c>
      <c r="P96" s="75"/>
      <c r="Q96" s="76"/>
      <c r="R96" s="76"/>
      <c r="S96" s="86"/>
      <c r="T96" s="48">
        <v>7</v>
      </c>
      <c r="U96" s="48">
        <v>0</v>
      </c>
      <c r="V96" s="49">
        <v>696.333333</v>
      </c>
      <c r="W96" s="49">
        <v>0.001572</v>
      </c>
      <c r="X96" s="49">
        <v>0.015761</v>
      </c>
      <c r="Y96" s="49">
        <v>1.742506</v>
      </c>
      <c r="Z96" s="49">
        <v>0.16666666666666666</v>
      </c>
      <c r="AA96" s="49">
        <v>0</v>
      </c>
      <c r="AB96" s="71">
        <v>96</v>
      </c>
      <c r="AC96" s="71"/>
      <c r="AD96" s="72"/>
      <c r="AE96" s="78" t="s">
        <v>1688</v>
      </c>
      <c r="AF96" s="78">
        <v>17</v>
      </c>
      <c r="AG96" s="78">
        <v>265168</v>
      </c>
      <c r="AH96" s="78">
        <v>17</v>
      </c>
      <c r="AI96" s="78">
        <v>2</v>
      </c>
      <c r="AJ96" s="78"/>
      <c r="AK96" s="78" t="s">
        <v>1944</v>
      </c>
      <c r="AL96" s="78" t="s">
        <v>2151</v>
      </c>
      <c r="AM96" s="82" t="s">
        <v>2310</v>
      </c>
      <c r="AN96" s="78"/>
      <c r="AO96" s="80">
        <v>39838.91085648148</v>
      </c>
      <c r="AP96" s="78"/>
      <c r="AQ96" s="78" t="b">
        <v>1</v>
      </c>
      <c r="AR96" s="78" t="b">
        <v>0</v>
      </c>
      <c r="AS96" s="78" t="b">
        <v>0</v>
      </c>
      <c r="AT96" s="78" t="s">
        <v>1517</v>
      </c>
      <c r="AU96" s="78">
        <v>4806</v>
      </c>
      <c r="AV96" s="82" t="s">
        <v>2649</v>
      </c>
      <c r="AW96" s="78" t="b">
        <v>1</v>
      </c>
      <c r="AX96" s="78" t="s">
        <v>2766</v>
      </c>
      <c r="AY96" s="82" t="s">
        <v>2860</v>
      </c>
      <c r="AZ96" s="78" t="s">
        <v>65</v>
      </c>
      <c r="BA96" s="78" t="str">
        <f>REPLACE(INDEX(GroupVertices[Group],MATCH(Vertices[[#This Row],[Vertex]],GroupVertices[Vertex],0)),1,1,"")</f>
        <v>2</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364</v>
      </c>
      <c r="C97" s="65"/>
      <c r="D97" s="65" t="s">
        <v>64</v>
      </c>
      <c r="E97" s="66">
        <v>163.91672182833958</v>
      </c>
      <c r="F97" s="68">
        <v>99.99749763170041</v>
      </c>
      <c r="G97" s="100" t="s">
        <v>973</v>
      </c>
      <c r="H97" s="65"/>
      <c r="I97" s="69" t="s">
        <v>364</v>
      </c>
      <c r="J97" s="70"/>
      <c r="K97" s="70"/>
      <c r="L97" s="69" t="s">
        <v>3134</v>
      </c>
      <c r="M97" s="73">
        <v>1.833955941977143</v>
      </c>
      <c r="N97" s="74">
        <v>4993.36474609375</v>
      </c>
      <c r="O97" s="74">
        <v>3351.620849609375</v>
      </c>
      <c r="P97" s="75"/>
      <c r="Q97" s="76"/>
      <c r="R97" s="76"/>
      <c r="S97" s="86"/>
      <c r="T97" s="48">
        <v>3</v>
      </c>
      <c r="U97" s="48">
        <v>4</v>
      </c>
      <c r="V97" s="49">
        <v>33.866667</v>
      </c>
      <c r="W97" s="49">
        <v>0.001332</v>
      </c>
      <c r="X97" s="49">
        <v>0.010636</v>
      </c>
      <c r="Y97" s="49">
        <v>1.604979</v>
      </c>
      <c r="Z97" s="49">
        <v>0.30952380952380953</v>
      </c>
      <c r="AA97" s="49">
        <v>0</v>
      </c>
      <c r="AB97" s="71">
        <v>97</v>
      </c>
      <c r="AC97" s="71"/>
      <c r="AD97" s="72"/>
      <c r="AE97" s="78" t="s">
        <v>1689</v>
      </c>
      <c r="AF97" s="78">
        <v>877</v>
      </c>
      <c r="AG97" s="78">
        <v>1123</v>
      </c>
      <c r="AH97" s="78">
        <v>4046</v>
      </c>
      <c r="AI97" s="78">
        <v>1162</v>
      </c>
      <c r="AJ97" s="78"/>
      <c r="AK97" s="78" t="s">
        <v>1945</v>
      </c>
      <c r="AL97" s="78" t="s">
        <v>2119</v>
      </c>
      <c r="AM97" s="82" t="s">
        <v>2311</v>
      </c>
      <c r="AN97" s="78"/>
      <c r="AO97" s="80">
        <v>40103.6769212963</v>
      </c>
      <c r="AP97" s="82" t="s">
        <v>2496</v>
      </c>
      <c r="AQ97" s="78" t="b">
        <v>0</v>
      </c>
      <c r="AR97" s="78" t="b">
        <v>0</v>
      </c>
      <c r="AS97" s="78" t="b">
        <v>0</v>
      </c>
      <c r="AT97" s="78" t="s">
        <v>1518</v>
      </c>
      <c r="AU97" s="78">
        <v>123</v>
      </c>
      <c r="AV97" s="82" t="s">
        <v>2661</v>
      </c>
      <c r="AW97" s="78" t="b">
        <v>0</v>
      </c>
      <c r="AX97" s="78" t="s">
        <v>2766</v>
      </c>
      <c r="AY97" s="82" t="s">
        <v>2861</v>
      </c>
      <c r="AZ97" s="78" t="s">
        <v>66</v>
      </c>
      <c r="BA97" s="78" t="str">
        <f>REPLACE(INDEX(GroupVertices[Group],MATCH(Vertices[[#This Row],[Vertex]],GroupVertices[Vertex],0)),1,1,"")</f>
        <v>4</v>
      </c>
      <c r="BB97" s="48" t="s">
        <v>691</v>
      </c>
      <c r="BC97" s="48" t="s">
        <v>691</v>
      </c>
      <c r="BD97" s="48" t="s">
        <v>712</v>
      </c>
      <c r="BE97" s="48" t="s">
        <v>712</v>
      </c>
      <c r="BF97" s="48" t="s">
        <v>738</v>
      </c>
      <c r="BG97" s="48" t="s">
        <v>738</v>
      </c>
      <c r="BH97" s="121" t="s">
        <v>3892</v>
      </c>
      <c r="BI97" s="121" t="s">
        <v>3892</v>
      </c>
      <c r="BJ97" s="121" t="s">
        <v>4025</v>
      </c>
      <c r="BK97" s="121" t="s">
        <v>4025</v>
      </c>
      <c r="BL97" s="121">
        <v>0</v>
      </c>
      <c r="BM97" s="124">
        <v>0</v>
      </c>
      <c r="BN97" s="121">
        <v>0</v>
      </c>
      <c r="BO97" s="124">
        <v>0</v>
      </c>
      <c r="BP97" s="121">
        <v>0</v>
      </c>
      <c r="BQ97" s="124">
        <v>0</v>
      </c>
      <c r="BR97" s="121">
        <v>22</v>
      </c>
      <c r="BS97" s="124">
        <v>100</v>
      </c>
      <c r="BT97" s="121">
        <v>22</v>
      </c>
      <c r="BU97" s="2"/>
      <c r="BV97" s="3"/>
      <c r="BW97" s="3"/>
      <c r="BX97" s="3"/>
      <c r="BY97" s="3"/>
    </row>
    <row r="98" spans="1:77" ht="41.45" customHeight="1">
      <c r="A98" s="64" t="s">
        <v>267</v>
      </c>
      <c r="C98" s="65"/>
      <c r="D98" s="65" t="s">
        <v>64</v>
      </c>
      <c r="E98" s="66">
        <v>165.42893513190938</v>
      </c>
      <c r="F98" s="68">
        <v>99.9955233678416</v>
      </c>
      <c r="G98" s="100" t="s">
        <v>899</v>
      </c>
      <c r="H98" s="65"/>
      <c r="I98" s="69" t="s">
        <v>267</v>
      </c>
      <c r="J98" s="70"/>
      <c r="K98" s="70"/>
      <c r="L98" s="69" t="s">
        <v>3135</v>
      </c>
      <c r="M98" s="73">
        <v>2.491912277321531</v>
      </c>
      <c r="N98" s="74">
        <v>1991.890625</v>
      </c>
      <c r="O98" s="74">
        <v>6210.96875</v>
      </c>
      <c r="P98" s="75"/>
      <c r="Q98" s="76"/>
      <c r="R98" s="76"/>
      <c r="S98" s="86"/>
      <c r="T98" s="48">
        <v>0</v>
      </c>
      <c r="U98" s="48">
        <v>1</v>
      </c>
      <c r="V98" s="49">
        <v>0</v>
      </c>
      <c r="W98" s="49">
        <v>0.001172</v>
      </c>
      <c r="X98" s="49">
        <v>0.006928</v>
      </c>
      <c r="Y98" s="49">
        <v>0.525373</v>
      </c>
      <c r="Z98" s="49">
        <v>0</v>
      </c>
      <c r="AA98" s="49">
        <v>0</v>
      </c>
      <c r="AB98" s="71">
        <v>98</v>
      </c>
      <c r="AC98" s="71"/>
      <c r="AD98" s="72"/>
      <c r="AE98" s="78" t="s">
        <v>1690</v>
      </c>
      <c r="AF98" s="78">
        <v>410</v>
      </c>
      <c r="AG98" s="78">
        <v>2009</v>
      </c>
      <c r="AH98" s="78">
        <v>1160</v>
      </c>
      <c r="AI98" s="78">
        <v>508</v>
      </c>
      <c r="AJ98" s="78"/>
      <c r="AK98" s="78" t="s">
        <v>1946</v>
      </c>
      <c r="AL98" s="78" t="s">
        <v>2152</v>
      </c>
      <c r="AM98" s="82" t="s">
        <v>2312</v>
      </c>
      <c r="AN98" s="78"/>
      <c r="AO98" s="80">
        <v>39889.84001157407</v>
      </c>
      <c r="AP98" s="82" t="s">
        <v>2497</v>
      </c>
      <c r="AQ98" s="78" t="b">
        <v>0</v>
      </c>
      <c r="AR98" s="78" t="b">
        <v>0</v>
      </c>
      <c r="AS98" s="78" t="b">
        <v>0</v>
      </c>
      <c r="AT98" s="78" t="s">
        <v>1517</v>
      </c>
      <c r="AU98" s="78">
        <v>60</v>
      </c>
      <c r="AV98" s="82" t="s">
        <v>2658</v>
      </c>
      <c r="AW98" s="78" t="b">
        <v>0</v>
      </c>
      <c r="AX98" s="78" t="s">
        <v>2766</v>
      </c>
      <c r="AY98" s="82" t="s">
        <v>2862</v>
      </c>
      <c r="AZ98" s="78" t="s">
        <v>66</v>
      </c>
      <c r="BA98" s="78" t="str">
        <f>REPLACE(INDEX(GroupVertices[Group],MATCH(Vertices[[#This Row],[Vertex]],GroupVertices[Vertex],0)),1,1,"")</f>
        <v>1</v>
      </c>
      <c r="BB98" s="48"/>
      <c r="BC98" s="48"/>
      <c r="BD98" s="48"/>
      <c r="BE98" s="48"/>
      <c r="BF98" s="48"/>
      <c r="BG98" s="48"/>
      <c r="BH98" s="121" t="s">
        <v>3863</v>
      </c>
      <c r="BI98" s="121" t="s">
        <v>3863</v>
      </c>
      <c r="BJ98" s="121" t="s">
        <v>3998</v>
      </c>
      <c r="BK98" s="121" t="s">
        <v>3998</v>
      </c>
      <c r="BL98" s="121">
        <v>0</v>
      </c>
      <c r="BM98" s="124">
        <v>0</v>
      </c>
      <c r="BN98" s="121">
        <v>0</v>
      </c>
      <c r="BO98" s="124">
        <v>0</v>
      </c>
      <c r="BP98" s="121">
        <v>0</v>
      </c>
      <c r="BQ98" s="124">
        <v>0</v>
      </c>
      <c r="BR98" s="121">
        <v>23</v>
      </c>
      <c r="BS98" s="124">
        <v>100</v>
      </c>
      <c r="BT98" s="121">
        <v>23</v>
      </c>
      <c r="BU98" s="2"/>
      <c r="BV98" s="3"/>
      <c r="BW98" s="3"/>
      <c r="BX98" s="3"/>
      <c r="BY98" s="3"/>
    </row>
    <row r="99" spans="1:77" ht="41.45" customHeight="1">
      <c r="A99" s="64" t="s">
        <v>268</v>
      </c>
      <c r="C99" s="65"/>
      <c r="D99" s="65" t="s">
        <v>64</v>
      </c>
      <c r="E99" s="66">
        <v>163.77164493127026</v>
      </c>
      <c r="F99" s="68">
        <v>99.99768703624669</v>
      </c>
      <c r="G99" s="100" t="s">
        <v>900</v>
      </c>
      <c r="H99" s="65"/>
      <c r="I99" s="69" t="s">
        <v>268</v>
      </c>
      <c r="J99" s="70"/>
      <c r="K99" s="70"/>
      <c r="L99" s="69" t="s">
        <v>3136</v>
      </c>
      <c r="M99" s="73">
        <v>1.7708337201890243</v>
      </c>
      <c r="N99" s="74">
        <v>1323.933349609375</v>
      </c>
      <c r="O99" s="74">
        <v>7953.60693359375</v>
      </c>
      <c r="P99" s="75"/>
      <c r="Q99" s="76"/>
      <c r="R99" s="76"/>
      <c r="S99" s="86"/>
      <c r="T99" s="48">
        <v>0</v>
      </c>
      <c r="U99" s="48">
        <v>1</v>
      </c>
      <c r="V99" s="49">
        <v>0</v>
      </c>
      <c r="W99" s="49">
        <v>0.001172</v>
      </c>
      <c r="X99" s="49">
        <v>0.006928</v>
      </c>
      <c r="Y99" s="49">
        <v>0.525373</v>
      </c>
      <c r="Z99" s="49">
        <v>0</v>
      </c>
      <c r="AA99" s="49">
        <v>0</v>
      </c>
      <c r="AB99" s="71">
        <v>99</v>
      </c>
      <c r="AC99" s="71"/>
      <c r="AD99" s="72"/>
      <c r="AE99" s="78" t="s">
        <v>1691</v>
      </c>
      <c r="AF99" s="78">
        <v>328</v>
      </c>
      <c r="AG99" s="78">
        <v>1038</v>
      </c>
      <c r="AH99" s="78">
        <v>2800</v>
      </c>
      <c r="AI99" s="78">
        <v>5406</v>
      </c>
      <c r="AJ99" s="78"/>
      <c r="AK99" s="78" t="s">
        <v>1947</v>
      </c>
      <c r="AL99" s="78"/>
      <c r="AM99" s="78"/>
      <c r="AN99" s="78"/>
      <c r="AO99" s="80">
        <v>43004.895949074074</v>
      </c>
      <c r="AP99" s="82" t="s">
        <v>2498</v>
      </c>
      <c r="AQ99" s="78" t="b">
        <v>1</v>
      </c>
      <c r="AR99" s="78" t="b">
        <v>0</v>
      </c>
      <c r="AS99" s="78" t="b">
        <v>0</v>
      </c>
      <c r="AT99" s="78" t="s">
        <v>2643</v>
      </c>
      <c r="AU99" s="78">
        <v>7</v>
      </c>
      <c r="AV99" s="78"/>
      <c r="AW99" s="78" t="b">
        <v>0</v>
      </c>
      <c r="AX99" s="78" t="s">
        <v>2766</v>
      </c>
      <c r="AY99" s="82" t="s">
        <v>2863</v>
      </c>
      <c r="AZ99" s="78" t="s">
        <v>66</v>
      </c>
      <c r="BA99" s="78" t="str">
        <f>REPLACE(INDEX(GroupVertices[Group],MATCH(Vertices[[#This Row],[Vertex]],GroupVertices[Vertex],0)),1,1,"")</f>
        <v>1</v>
      </c>
      <c r="BB99" s="48"/>
      <c r="BC99" s="48"/>
      <c r="BD99" s="48"/>
      <c r="BE99" s="48"/>
      <c r="BF99" s="48"/>
      <c r="BG99" s="48"/>
      <c r="BH99" s="121" t="s">
        <v>3893</v>
      </c>
      <c r="BI99" s="121" t="s">
        <v>3973</v>
      </c>
      <c r="BJ99" s="121" t="s">
        <v>4026</v>
      </c>
      <c r="BK99" s="121" t="s">
        <v>4026</v>
      </c>
      <c r="BL99" s="121">
        <v>2</v>
      </c>
      <c r="BM99" s="124">
        <v>3.9215686274509802</v>
      </c>
      <c r="BN99" s="121">
        <v>0</v>
      </c>
      <c r="BO99" s="124">
        <v>0</v>
      </c>
      <c r="BP99" s="121">
        <v>0</v>
      </c>
      <c r="BQ99" s="124">
        <v>0</v>
      </c>
      <c r="BR99" s="121">
        <v>49</v>
      </c>
      <c r="BS99" s="124">
        <v>96.07843137254902</v>
      </c>
      <c r="BT99" s="121">
        <v>51</v>
      </c>
      <c r="BU99" s="2"/>
      <c r="BV99" s="3"/>
      <c r="BW99" s="3"/>
      <c r="BX99" s="3"/>
      <c r="BY99" s="3"/>
    </row>
    <row r="100" spans="1:77" ht="41.45" customHeight="1">
      <c r="A100" s="64" t="s">
        <v>270</v>
      </c>
      <c r="C100" s="65"/>
      <c r="D100" s="65" t="s">
        <v>64</v>
      </c>
      <c r="E100" s="66">
        <v>162.20481444292142</v>
      </c>
      <c r="F100" s="68">
        <v>99.99973260534644</v>
      </c>
      <c r="G100" s="100" t="s">
        <v>902</v>
      </c>
      <c r="H100" s="65"/>
      <c r="I100" s="69" t="s">
        <v>270</v>
      </c>
      <c r="J100" s="70"/>
      <c r="K100" s="70"/>
      <c r="L100" s="69" t="s">
        <v>3137</v>
      </c>
      <c r="M100" s="73">
        <v>1.089113724877344</v>
      </c>
      <c r="N100" s="74">
        <v>7578.83935546875</v>
      </c>
      <c r="O100" s="74">
        <v>5308.29296875</v>
      </c>
      <c r="P100" s="75"/>
      <c r="Q100" s="76"/>
      <c r="R100" s="76"/>
      <c r="S100" s="86"/>
      <c r="T100" s="48">
        <v>0</v>
      </c>
      <c r="U100" s="48">
        <v>1</v>
      </c>
      <c r="V100" s="49">
        <v>0</v>
      </c>
      <c r="W100" s="49">
        <v>0.2</v>
      </c>
      <c r="X100" s="49">
        <v>0</v>
      </c>
      <c r="Y100" s="49">
        <v>0.610686</v>
      </c>
      <c r="Z100" s="49">
        <v>0</v>
      </c>
      <c r="AA100" s="49">
        <v>0</v>
      </c>
      <c r="AB100" s="71">
        <v>100</v>
      </c>
      <c r="AC100" s="71"/>
      <c r="AD100" s="72"/>
      <c r="AE100" s="78" t="s">
        <v>1692</v>
      </c>
      <c r="AF100" s="78">
        <v>258</v>
      </c>
      <c r="AG100" s="78">
        <v>120</v>
      </c>
      <c r="AH100" s="78">
        <v>24608</v>
      </c>
      <c r="AI100" s="78">
        <v>2992</v>
      </c>
      <c r="AJ100" s="78"/>
      <c r="AK100" s="78" t="s">
        <v>1948</v>
      </c>
      <c r="AL100" s="78" t="s">
        <v>2153</v>
      </c>
      <c r="AM100" s="78"/>
      <c r="AN100" s="78"/>
      <c r="AO100" s="80">
        <v>42855.5128125</v>
      </c>
      <c r="AP100" s="82" t="s">
        <v>2499</v>
      </c>
      <c r="AQ100" s="78" t="b">
        <v>0</v>
      </c>
      <c r="AR100" s="78" t="b">
        <v>0</v>
      </c>
      <c r="AS100" s="78" t="b">
        <v>0</v>
      </c>
      <c r="AT100" s="78" t="s">
        <v>1518</v>
      </c>
      <c r="AU100" s="78">
        <v>0</v>
      </c>
      <c r="AV100" s="82" t="s">
        <v>2649</v>
      </c>
      <c r="AW100" s="78" t="b">
        <v>0</v>
      </c>
      <c r="AX100" s="78" t="s">
        <v>2766</v>
      </c>
      <c r="AY100" s="82" t="s">
        <v>2864</v>
      </c>
      <c r="AZ100" s="78" t="s">
        <v>66</v>
      </c>
      <c r="BA100" s="78" t="str">
        <f>REPLACE(INDEX(GroupVertices[Group],MATCH(Vertices[[#This Row],[Vertex]],GroupVertices[Vertex],0)),1,1,"")</f>
        <v>18</v>
      </c>
      <c r="BB100" s="48"/>
      <c r="BC100" s="48"/>
      <c r="BD100" s="48"/>
      <c r="BE100" s="48"/>
      <c r="BF100" s="48"/>
      <c r="BG100" s="48"/>
      <c r="BH100" s="121" t="s">
        <v>3887</v>
      </c>
      <c r="BI100" s="121" t="s">
        <v>3887</v>
      </c>
      <c r="BJ100" s="121" t="s">
        <v>4020</v>
      </c>
      <c r="BK100" s="121" t="s">
        <v>4020</v>
      </c>
      <c r="BL100" s="121">
        <v>0</v>
      </c>
      <c r="BM100" s="124">
        <v>0</v>
      </c>
      <c r="BN100" s="121">
        <v>0</v>
      </c>
      <c r="BO100" s="124">
        <v>0</v>
      </c>
      <c r="BP100" s="121">
        <v>0</v>
      </c>
      <c r="BQ100" s="124">
        <v>0</v>
      </c>
      <c r="BR100" s="121">
        <v>21</v>
      </c>
      <c r="BS100" s="124">
        <v>100</v>
      </c>
      <c r="BT100" s="121">
        <v>21</v>
      </c>
      <c r="BU100" s="2"/>
      <c r="BV100" s="3"/>
      <c r="BW100" s="3"/>
      <c r="BX100" s="3"/>
      <c r="BY100" s="3"/>
    </row>
    <row r="101" spans="1:77" ht="41.45" customHeight="1">
      <c r="A101" s="64" t="s">
        <v>271</v>
      </c>
      <c r="C101" s="65"/>
      <c r="D101" s="65" t="s">
        <v>64</v>
      </c>
      <c r="E101" s="66">
        <v>162.91654463207334</v>
      </c>
      <c r="F101" s="68">
        <v>99.99880340892531</v>
      </c>
      <c r="G101" s="100" t="s">
        <v>903</v>
      </c>
      <c r="H101" s="65"/>
      <c r="I101" s="69" t="s">
        <v>271</v>
      </c>
      <c r="J101" s="70"/>
      <c r="K101" s="70"/>
      <c r="L101" s="69" t="s">
        <v>3138</v>
      </c>
      <c r="M101" s="73">
        <v>1.3987839188261137</v>
      </c>
      <c r="N101" s="74">
        <v>395.8543701171875</v>
      </c>
      <c r="O101" s="74">
        <v>8351.1591796875</v>
      </c>
      <c r="P101" s="75"/>
      <c r="Q101" s="76"/>
      <c r="R101" s="76"/>
      <c r="S101" s="86"/>
      <c r="T101" s="48">
        <v>0</v>
      </c>
      <c r="U101" s="48">
        <v>1</v>
      </c>
      <c r="V101" s="49">
        <v>0</v>
      </c>
      <c r="W101" s="49">
        <v>0.001172</v>
      </c>
      <c r="X101" s="49">
        <v>0.006928</v>
      </c>
      <c r="Y101" s="49">
        <v>0.525373</v>
      </c>
      <c r="Z101" s="49">
        <v>0</v>
      </c>
      <c r="AA101" s="49">
        <v>0</v>
      </c>
      <c r="AB101" s="71">
        <v>101</v>
      </c>
      <c r="AC101" s="71"/>
      <c r="AD101" s="72"/>
      <c r="AE101" s="78" t="s">
        <v>1693</v>
      </c>
      <c r="AF101" s="78">
        <v>4983</v>
      </c>
      <c r="AG101" s="78">
        <v>537</v>
      </c>
      <c r="AH101" s="78">
        <v>19313</v>
      </c>
      <c r="AI101" s="78">
        <v>246</v>
      </c>
      <c r="AJ101" s="78"/>
      <c r="AK101" s="78" t="s">
        <v>1949</v>
      </c>
      <c r="AL101" s="78" t="s">
        <v>2154</v>
      </c>
      <c r="AM101" s="82" t="s">
        <v>2313</v>
      </c>
      <c r="AN101" s="78"/>
      <c r="AO101" s="80">
        <v>42014.288935185185</v>
      </c>
      <c r="AP101" s="82" t="s">
        <v>2500</v>
      </c>
      <c r="AQ101" s="78" t="b">
        <v>0</v>
      </c>
      <c r="AR101" s="78" t="b">
        <v>0</v>
      </c>
      <c r="AS101" s="78" t="b">
        <v>1</v>
      </c>
      <c r="AT101" s="78" t="s">
        <v>1517</v>
      </c>
      <c r="AU101" s="78">
        <v>10</v>
      </c>
      <c r="AV101" s="82" t="s">
        <v>2649</v>
      </c>
      <c r="AW101" s="78" t="b">
        <v>0</v>
      </c>
      <c r="AX101" s="78" t="s">
        <v>2766</v>
      </c>
      <c r="AY101" s="82" t="s">
        <v>2865</v>
      </c>
      <c r="AZ101" s="78" t="s">
        <v>66</v>
      </c>
      <c r="BA101" s="78" t="str">
        <f>REPLACE(INDEX(GroupVertices[Group],MATCH(Vertices[[#This Row],[Vertex]],GroupVertices[Vertex],0)),1,1,"")</f>
        <v>1</v>
      </c>
      <c r="BB101" s="48"/>
      <c r="BC101" s="48"/>
      <c r="BD101" s="48"/>
      <c r="BE101" s="48"/>
      <c r="BF101" s="48"/>
      <c r="BG101" s="48"/>
      <c r="BH101" s="121" t="s">
        <v>3863</v>
      </c>
      <c r="BI101" s="121" t="s">
        <v>3863</v>
      </c>
      <c r="BJ101" s="121" t="s">
        <v>3998</v>
      </c>
      <c r="BK101" s="121" t="s">
        <v>3998</v>
      </c>
      <c r="BL101" s="121">
        <v>0</v>
      </c>
      <c r="BM101" s="124">
        <v>0</v>
      </c>
      <c r="BN101" s="121">
        <v>0</v>
      </c>
      <c r="BO101" s="124">
        <v>0</v>
      </c>
      <c r="BP101" s="121">
        <v>0</v>
      </c>
      <c r="BQ101" s="124">
        <v>0</v>
      </c>
      <c r="BR101" s="121">
        <v>23</v>
      </c>
      <c r="BS101" s="124">
        <v>100</v>
      </c>
      <c r="BT101" s="121">
        <v>23</v>
      </c>
      <c r="BU101" s="2"/>
      <c r="BV101" s="3"/>
      <c r="BW101" s="3"/>
      <c r="BX101" s="3"/>
      <c r="BY101" s="3"/>
    </row>
    <row r="102" spans="1:77" ht="41.45" customHeight="1">
      <c r="A102" s="64" t="s">
        <v>272</v>
      </c>
      <c r="C102" s="65"/>
      <c r="D102" s="65" t="s">
        <v>64</v>
      </c>
      <c r="E102" s="66">
        <v>168.2468405091032</v>
      </c>
      <c r="F102" s="68">
        <v>99.99184446306634</v>
      </c>
      <c r="G102" s="100" t="s">
        <v>904</v>
      </c>
      <c r="H102" s="65"/>
      <c r="I102" s="69" t="s">
        <v>272</v>
      </c>
      <c r="J102" s="70"/>
      <c r="K102" s="70"/>
      <c r="L102" s="69" t="s">
        <v>3139</v>
      </c>
      <c r="M102" s="73">
        <v>3.717968608758987</v>
      </c>
      <c r="N102" s="74">
        <v>1287.333251953125</v>
      </c>
      <c r="O102" s="74">
        <v>1521.421875</v>
      </c>
      <c r="P102" s="75"/>
      <c r="Q102" s="76"/>
      <c r="R102" s="76"/>
      <c r="S102" s="86"/>
      <c r="T102" s="48">
        <v>0</v>
      </c>
      <c r="U102" s="48">
        <v>1</v>
      </c>
      <c r="V102" s="49">
        <v>0</v>
      </c>
      <c r="W102" s="49">
        <v>0.001416</v>
      </c>
      <c r="X102" s="49">
        <v>0.006289</v>
      </c>
      <c r="Y102" s="49">
        <v>0.397247</v>
      </c>
      <c r="Z102" s="49">
        <v>0</v>
      </c>
      <c r="AA102" s="49">
        <v>0</v>
      </c>
      <c r="AB102" s="71">
        <v>102</v>
      </c>
      <c r="AC102" s="71"/>
      <c r="AD102" s="72"/>
      <c r="AE102" s="78" t="s">
        <v>1694</v>
      </c>
      <c r="AF102" s="78">
        <v>103</v>
      </c>
      <c r="AG102" s="78">
        <v>3660</v>
      </c>
      <c r="AH102" s="78">
        <v>7132</v>
      </c>
      <c r="AI102" s="78">
        <v>1003</v>
      </c>
      <c r="AJ102" s="78"/>
      <c r="AK102" s="78" t="s">
        <v>1950</v>
      </c>
      <c r="AL102" s="78" t="s">
        <v>2155</v>
      </c>
      <c r="AM102" s="82" t="s">
        <v>2314</v>
      </c>
      <c r="AN102" s="78"/>
      <c r="AO102" s="80">
        <v>39546.17135416667</v>
      </c>
      <c r="AP102" s="82" t="s">
        <v>2501</v>
      </c>
      <c r="AQ102" s="78" t="b">
        <v>0</v>
      </c>
      <c r="AR102" s="78" t="b">
        <v>0</v>
      </c>
      <c r="AS102" s="78" t="b">
        <v>0</v>
      </c>
      <c r="AT102" s="78" t="s">
        <v>1517</v>
      </c>
      <c r="AU102" s="78">
        <v>174</v>
      </c>
      <c r="AV102" s="82" t="s">
        <v>2658</v>
      </c>
      <c r="AW102" s="78" t="b">
        <v>0</v>
      </c>
      <c r="AX102" s="78" t="s">
        <v>2766</v>
      </c>
      <c r="AY102" s="82" t="s">
        <v>2866</v>
      </c>
      <c r="AZ102" s="78" t="s">
        <v>66</v>
      </c>
      <c r="BA102" s="78" t="str">
        <f>REPLACE(INDEX(GroupVertices[Group],MATCH(Vertices[[#This Row],[Vertex]],GroupVertices[Vertex],0)),1,1,"")</f>
        <v>2</v>
      </c>
      <c r="BB102" s="48" t="s">
        <v>665</v>
      </c>
      <c r="BC102" s="48" t="s">
        <v>665</v>
      </c>
      <c r="BD102" s="48" t="s">
        <v>708</v>
      </c>
      <c r="BE102" s="48" t="s">
        <v>708</v>
      </c>
      <c r="BF102" s="48" t="s">
        <v>738</v>
      </c>
      <c r="BG102" s="48" t="s">
        <v>738</v>
      </c>
      <c r="BH102" s="121" t="s">
        <v>3894</v>
      </c>
      <c r="BI102" s="121" t="s">
        <v>3894</v>
      </c>
      <c r="BJ102" s="121" t="s">
        <v>4027</v>
      </c>
      <c r="BK102" s="121" t="s">
        <v>4027</v>
      </c>
      <c r="BL102" s="121">
        <v>1</v>
      </c>
      <c r="BM102" s="124">
        <v>4.761904761904762</v>
      </c>
      <c r="BN102" s="121">
        <v>1</v>
      </c>
      <c r="BO102" s="124">
        <v>4.761904761904762</v>
      </c>
      <c r="BP102" s="121">
        <v>0</v>
      </c>
      <c r="BQ102" s="124">
        <v>0</v>
      </c>
      <c r="BR102" s="121">
        <v>19</v>
      </c>
      <c r="BS102" s="124">
        <v>90.47619047619048</v>
      </c>
      <c r="BT102" s="121">
        <v>21</v>
      </c>
      <c r="BU102" s="2"/>
      <c r="BV102" s="3"/>
      <c r="BW102" s="3"/>
      <c r="BX102" s="3"/>
      <c r="BY102" s="3"/>
    </row>
    <row r="103" spans="1:77" ht="41.45" customHeight="1">
      <c r="A103" s="64" t="s">
        <v>273</v>
      </c>
      <c r="C103" s="65"/>
      <c r="D103" s="65" t="s">
        <v>64</v>
      </c>
      <c r="E103" s="66">
        <v>168.20758440754327</v>
      </c>
      <c r="F103" s="68">
        <v>99.99189571370827</v>
      </c>
      <c r="G103" s="100" t="s">
        <v>905</v>
      </c>
      <c r="H103" s="65"/>
      <c r="I103" s="69" t="s">
        <v>273</v>
      </c>
      <c r="J103" s="70"/>
      <c r="K103" s="70"/>
      <c r="L103" s="69" t="s">
        <v>3140</v>
      </c>
      <c r="M103" s="73">
        <v>3.700888478157496</v>
      </c>
      <c r="N103" s="74">
        <v>7865.05712890625</v>
      </c>
      <c r="O103" s="74">
        <v>7787.74169921875</v>
      </c>
      <c r="P103" s="75"/>
      <c r="Q103" s="76"/>
      <c r="R103" s="76"/>
      <c r="S103" s="86"/>
      <c r="T103" s="48">
        <v>0</v>
      </c>
      <c r="U103" s="48">
        <v>1</v>
      </c>
      <c r="V103" s="49">
        <v>0</v>
      </c>
      <c r="W103" s="49">
        <v>0.00058</v>
      </c>
      <c r="X103" s="49">
        <v>0</v>
      </c>
      <c r="Y103" s="49">
        <v>0.537986</v>
      </c>
      <c r="Z103" s="49">
        <v>0</v>
      </c>
      <c r="AA103" s="49">
        <v>0</v>
      </c>
      <c r="AB103" s="71">
        <v>103</v>
      </c>
      <c r="AC103" s="71"/>
      <c r="AD103" s="72"/>
      <c r="AE103" s="78" t="s">
        <v>1695</v>
      </c>
      <c r="AF103" s="78">
        <v>5001</v>
      </c>
      <c r="AG103" s="78">
        <v>3637</v>
      </c>
      <c r="AH103" s="78">
        <v>57310</v>
      </c>
      <c r="AI103" s="78">
        <v>33495</v>
      </c>
      <c r="AJ103" s="78"/>
      <c r="AK103" s="78" t="s">
        <v>1951</v>
      </c>
      <c r="AL103" s="78" t="s">
        <v>2156</v>
      </c>
      <c r="AM103" s="82" t="s">
        <v>2315</v>
      </c>
      <c r="AN103" s="78"/>
      <c r="AO103" s="80">
        <v>39803.21627314815</v>
      </c>
      <c r="AP103" s="82" t="s">
        <v>2502</v>
      </c>
      <c r="AQ103" s="78" t="b">
        <v>0</v>
      </c>
      <c r="AR103" s="78" t="b">
        <v>0</v>
      </c>
      <c r="AS103" s="78" t="b">
        <v>1</v>
      </c>
      <c r="AT103" s="78" t="s">
        <v>1517</v>
      </c>
      <c r="AU103" s="78">
        <v>323</v>
      </c>
      <c r="AV103" s="82" t="s">
        <v>2659</v>
      </c>
      <c r="AW103" s="78" t="b">
        <v>0</v>
      </c>
      <c r="AX103" s="78" t="s">
        <v>2766</v>
      </c>
      <c r="AY103" s="82" t="s">
        <v>2867</v>
      </c>
      <c r="AZ103" s="78" t="s">
        <v>66</v>
      </c>
      <c r="BA103" s="78" t="str">
        <f>REPLACE(INDEX(GroupVertices[Group],MATCH(Vertices[[#This Row],[Vertex]],GroupVertices[Vertex],0)),1,1,"")</f>
        <v>5</v>
      </c>
      <c r="BB103" s="48"/>
      <c r="BC103" s="48"/>
      <c r="BD103" s="48"/>
      <c r="BE103" s="48"/>
      <c r="BF103" s="48" t="s">
        <v>738</v>
      </c>
      <c r="BG103" s="48" t="s">
        <v>738</v>
      </c>
      <c r="BH103" s="121" t="s">
        <v>3879</v>
      </c>
      <c r="BI103" s="121" t="s">
        <v>3879</v>
      </c>
      <c r="BJ103" s="121" t="s">
        <v>4013</v>
      </c>
      <c r="BK103" s="121" t="s">
        <v>4013</v>
      </c>
      <c r="BL103" s="121">
        <v>0</v>
      </c>
      <c r="BM103" s="124">
        <v>0</v>
      </c>
      <c r="BN103" s="121">
        <v>0</v>
      </c>
      <c r="BO103" s="124">
        <v>0</v>
      </c>
      <c r="BP103" s="121">
        <v>0</v>
      </c>
      <c r="BQ103" s="124">
        <v>0</v>
      </c>
      <c r="BR103" s="121">
        <v>22</v>
      </c>
      <c r="BS103" s="124">
        <v>100</v>
      </c>
      <c r="BT103" s="121">
        <v>22</v>
      </c>
      <c r="BU103" s="2"/>
      <c r="BV103" s="3"/>
      <c r="BW103" s="3"/>
      <c r="BX103" s="3"/>
      <c r="BY103" s="3"/>
    </row>
    <row r="104" spans="1:77" ht="41.45" customHeight="1">
      <c r="A104" s="64" t="s">
        <v>274</v>
      </c>
      <c r="C104" s="65"/>
      <c r="D104" s="65" t="s">
        <v>64</v>
      </c>
      <c r="E104" s="66">
        <v>162.6571130043729</v>
      </c>
      <c r="F104" s="68">
        <v>99.99914210881983</v>
      </c>
      <c r="G104" s="100" t="s">
        <v>906</v>
      </c>
      <c r="H104" s="65"/>
      <c r="I104" s="69" t="s">
        <v>274</v>
      </c>
      <c r="J104" s="70"/>
      <c r="K104" s="70"/>
      <c r="L104" s="69" t="s">
        <v>3141</v>
      </c>
      <c r="M104" s="73">
        <v>1.2859065339814781</v>
      </c>
      <c r="N104" s="74">
        <v>2564.939208984375</v>
      </c>
      <c r="O104" s="74">
        <v>9298.1884765625</v>
      </c>
      <c r="P104" s="75"/>
      <c r="Q104" s="76"/>
      <c r="R104" s="76"/>
      <c r="S104" s="86"/>
      <c r="T104" s="48">
        <v>0</v>
      </c>
      <c r="U104" s="48">
        <v>1</v>
      </c>
      <c r="V104" s="49">
        <v>0</v>
      </c>
      <c r="W104" s="49">
        <v>0.001172</v>
      </c>
      <c r="X104" s="49">
        <v>0.006928</v>
      </c>
      <c r="Y104" s="49">
        <v>0.525373</v>
      </c>
      <c r="Z104" s="49">
        <v>0</v>
      </c>
      <c r="AA104" s="49">
        <v>0</v>
      </c>
      <c r="AB104" s="71">
        <v>104</v>
      </c>
      <c r="AC104" s="71"/>
      <c r="AD104" s="72"/>
      <c r="AE104" s="78" t="s">
        <v>1696</v>
      </c>
      <c r="AF104" s="78">
        <v>318</v>
      </c>
      <c r="AG104" s="78">
        <v>385</v>
      </c>
      <c r="AH104" s="78">
        <v>565</v>
      </c>
      <c r="AI104" s="78">
        <v>737</v>
      </c>
      <c r="AJ104" s="78"/>
      <c r="AK104" s="78" t="s">
        <v>1952</v>
      </c>
      <c r="AL104" s="78" t="s">
        <v>2157</v>
      </c>
      <c r="AM104" s="82" t="s">
        <v>2316</v>
      </c>
      <c r="AN104" s="78"/>
      <c r="AO104" s="80">
        <v>39884.65181712963</v>
      </c>
      <c r="AP104" s="82" t="s">
        <v>2503</v>
      </c>
      <c r="AQ104" s="78" t="b">
        <v>1</v>
      </c>
      <c r="AR104" s="78" t="b">
        <v>0</v>
      </c>
      <c r="AS104" s="78" t="b">
        <v>1</v>
      </c>
      <c r="AT104" s="78" t="s">
        <v>1517</v>
      </c>
      <c r="AU104" s="78">
        <v>6</v>
      </c>
      <c r="AV104" s="82" t="s">
        <v>2649</v>
      </c>
      <c r="AW104" s="78" t="b">
        <v>0</v>
      </c>
      <c r="AX104" s="78" t="s">
        <v>2766</v>
      </c>
      <c r="AY104" s="82" t="s">
        <v>2868</v>
      </c>
      <c r="AZ104" s="78" t="s">
        <v>66</v>
      </c>
      <c r="BA104" s="78" t="str">
        <f>REPLACE(INDEX(GroupVertices[Group],MATCH(Vertices[[#This Row],[Vertex]],GroupVertices[Vertex],0)),1,1,"")</f>
        <v>1</v>
      </c>
      <c r="BB104" s="48"/>
      <c r="BC104" s="48"/>
      <c r="BD104" s="48"/>
      <c r="BE104" s="48"/>
      <c r="BF104" s="48"/>
      <c r="BG104" s="48"/>
      <c r="BH104" s="121" t="s">
        <v>3863</v>
      </c>
      <c r="BI104" s="121" t="s">
        <v>3863</v>
      </c>
      <c r="BJ104" s="121" t="s">
        <v>3998</v>
      </c>
      <c r="BK104" s="121" t="s">
        <v>3998</v>
      </c>
      <c r="BL104" s="121">
        <v>0</v>
      </c>
      <c r="BM104" s="124">
        <v>0</v>
      </c>
      <c r="BN104" s="121">
        <v>0</v>
      </c>
      <c r="BO104" s="124">
        <v>0</v>
      </c>
      <c r="BP104" s="121">
        <v>0</v>
      </c>
      <c r="BQ104" s="124">
        <v>0</v>
      </c>
      <c r="BR104" s="121">
        <v>23</v>
      </c>
      <c r="BS104" s="124">
        <v>100</v>
      </c>
      <c r="BT104" s="121">
        <v>23</v>
      </c>
      <c r="BU104" s="2"/>
      <c r="BV104" s="3"/>
      <c r="BW104" s="3"/>
      <c r="BX104" s="3"/>
      <c r="BY104" s="3"/>
    </row>
    <row r="105" spans="1:77" ht="41.45" customHeight="1">
      <c r="A105" s="64" t="s">
        <v>275</v>
      </c>
      <c r="C105" s="65"/>
      <c r="D105" s="65" t="s">
        <v>64</v>
      </c>
      <c r="E105" s="66">
        <v>162.41133567286718</v>
      </c>
      <c r="F105" s="68">
        <v>99.9994629824041</v>
      </c>
      <c r="G105" s="100" t="s">
        <v>907</v>
      </c>
      <c r="H105" s="65"/>
      <c r="I105" s="69" t="s">
        <v>275</v>
      </c>
      <c r="J105" s="70"/>
      <c r="K105" s="70"/>
      <c r="L105" s="69" t="s">
        <v>3142</v>
      </c>
      <c r="M105" s="73">
        <v>1.1789700641286656</v>
      </c>
      <c r="N105" s="74">
        <v>1807.774169921875</v>
      </c>
      <c r="O105" s="74">
        <v>1195.7493896484375</v>
      </c>
      <c r="P105" s="75"/>
      <c r="Q105" s="76"/>
      <c r="R105" s="76"/>
      <c r="S105" s="86"/>
      <c r="T105" s="48">
        <v>0</v>
      </c>
      <c r="U105" s="48">
        <v>2</v>
      </c>
      <c r="V105" s="49">
        <v>384</v>
      </c>
      <c r="W105" s="49">
        <v>0.00142</v>
      </c>
      <c r="X105" s="49">
        <v>0.006391</v>
      </c>
      <c r="Y105" s="49">
        <v>0.821522</v>
      </c>
      <c r="Z105" s="49">
        <v>0</v>
      </c>
      <c r="AA105" s="49">
        <v>0</v>
      </c>
      <c r="AB105" s="71">
        <v>105</v>
      </c>
      <c r="AC105" s="71"/>
      <c r="AD105" s="72"/>
      <c r="AE105" s="78" t="s">
        <v>1697</v>
      </c>
      <c r="AF105" s="78">
        <v>62</v>
      </c>
      <c r="AG105" s="78">
        <v>241</v>
      </c>
      <c r="AH105" s="78">
        <v>249</v>
      </c>
      <c r="AI105" s="78">
        <v>194</v>
      </c>
      <c r="AJ105" s="78"/>
      <c r="AK105" s="78" t="s">
        <v>1953</v>
      </c>
      <c r="AL105" s="78" t="s">
        <v>2158</v>
      </c>
      <c r="AM105" s="82" t="s">
        <v>2317</v>
      </c>
      <c r="AN105" s="78"/>
      <c r="AO105" s="80">
        <v>40381.53674768518</v>
      </c>
      <c r="AP105" s="82" t="s">
        <v>2504</v>
      </c>
      <c r="AQ105" s="78" t="b">
        <v>0</v>
      </c>
      <c r="AR105" s="78" t="b">
        <v>0</v>
      </c>
      <c r="AS105" s="78" t="b">
        <v>1</v>
      </c>
      <c r="AT105" s="78" t="s">
        <v>2641</v>
      </c>
      <c r="AU105" s="78">
        <v>26</v>
      </c>
      <c r="AV105" s="82" t="s">
        <v>2649</v>
      </c>
      <c r="AW105" s="78" t="b">
        <v>0</v>
      </c>
      <c r="AX105" s="78" t="s">
        <v>2766</v>
      </c>
      <c r="AY105" s="82" t="s">
        <v>2869</v>
      </c>
      <c r="AZ105" s="78" t="s">
        <v>66</v>
      </c>
      <c r="BA105" s="78" t="str">
        <f>REPLACE(INDEX(GroupVertices[Group],MATCH(Vertices[[#This Row],[Vertex]],GroupVertices[Vertex],0)),1,1,"")</f>
        <v>2</v>
      </c>
      <c r="BB105" s="48" t="s">
        <v>666</v>
      </c>
      <c r="BC105" s="48" t="s">
        <v>666</v>
      </c>
      <c r="BD105" s="48" t="s">
        <v>708</v>
      </c>
      <c r="BE105" s="48" t="s">
        <v>708</v>
      </c>
      <c r="BF105" s="48" t="s">
        <v>754</v>
      </c>
      <c r="BG105" s="48" t="s">
        <v>754</v>
      </c>
      <c r="BH105" s="121" t="s">
        <v>3895</v>
      </c>
      <c r="BI105" s="121" t="s">
        <v>3895</v>
      </c>
      <c r="BJ105" s="121" t="s">
        <v>4028</v>
      </c>
      <c r="BK105" s="121" t="s">
        <v>4028</v>
      </c>
      <c r="BL105" s="121">
        <v>0</v>
      </c>
      <c r="BM105" s="124">
        <v>0</v>
      </c>
      <c r="BN105" s="121">
        <v>1</v>
      </c>
      <c r="BO105" s="124">
        <v>5</v>
      </c>
      <c r="BP105" s="121">
        <v>0</v>
      </c>
      <c r="BQ105" s="124">
        <v>0</v>
      </c>
      <c r="BR105" s="121">
        <v>19</v>
      </c>
      <c r="BS105" s="124">
        <v>95</v>
      </c>
      <c r="BT105" s="121">
        <v>20</v>
      </c>
      <c r="BU105" s="2"/>
      <c r="BV105" s="3"/>
      <c r="BW105" s="3"/>
      <c r="BX105" s="3"/>
      <c r="BY105" s="3"/>
    </row>
    <row r="106" spans="1:77" ht="41.45" customHeight="1">
      <c r="A106" s="64" t="s">
        <v>442</v>
      </c>
      <c r="C106" s="65"/>
      <c r="D106" s="65" t="s">
        <v>64</v>
      </c>
      <c r="E106" s="66">
        <v>162.6161501157886</v>
      </c>
      <c r="F106" s="68">
        <v>99.99919558775053</v>
      </c>
      <c r="G106" s="100" t="s">
        <v>2703</v>
      </c>
      <c r="H106" s="65"/>
      <c r="I106" s="69" t="s">
        <v>442</v>
      </c>
      <c r="J106" s="70"/>
      <c r="K106" s="70"/>
      <c r="L106" s="69" t="s">
        <v>3143</v>
      </c>
      <c r="M106" s="73">
        <v>1.2680837890060093</v>
      </c>
      <c r="N106" s="74">
        <v>1693.533935546875</v>
      </c>
      <c r="O106" s="74">
        <v>352.9058837890625</v>
      </c>
      <c r="P106" s="75"/>
      <c r="Q106" s="76"/>
      <c r="R106" s="76"/>
      <c r="S106" s="86"/>
      <c r="T106" s="48">
        <v>1</v>
      </c>
      <c r="U106" s="48">
        <v>0</v>
      </c>
      <c r="V106" s="49">
        <v>0</v>
      </c>
      <c r="W106" s="49">
        <v>0.001116</v>
      </c>
      <c r="X106" s="49">
        <v>0.000808</v>
      </c>
      <c r="Y106" s="49">
        <v>0.499147</v>
      </c>
      <c r="Z106" s="49">
        <v>0</v>
      </c>
      <c r="AA106" s="49">
        <v>0</v>
      </c>
      <c r="AB106" s="71">
        <v>106</v>
      </c>
      <c r="AC106" s="71"/>
      <c r="AD106" s="72"/>
      <c r="AE106" s="78" t="s">
        <v>1698</v>
      </c>
      <c r="AF106" s="78">
        <v>85</v>
      </c>
      <c r="AG106" s="78">
        <v>361</v>
      </c>
      <c r="AH106" s="78">
        <v>99</v>
      </c>
      <c r="AI106" s="78">
        <v>50</v>
      </c>
      <c r="AJ106" s="78"/>
      <c r="AK106" s="78" t="s">
        <v>1954</v>
      </c>
      <c r="AL106" s="78" t="s">
        <v>2159</v>
      </c>
      <c r="AM106" s="82" t="s">
        <v>2318</v>
      </c>
      <c r="AN106" s="78"/>
      <c r="AO106" s="80">
        <v>43181.489224537036</v>
      </c>
      <c r="AP106" s="82" t="s">
        <v>2505</v>
      </c>
      <c r="AQ106" s="78" t="b">
        <v>0</v>
      </c>
      <c r="AR106" s="78" t="b">
        <v>0</v>
      </c>
      <c r="AS106" s="78" t="b">
        <v>1</v>
      </c>
      <c r="AT106" s="78" t="s">
        <v>2641</v>
      </c>
      <c r="AU106" s="78">
        <v>1</v>
      </c>
      <c r="AV106" s="82" t="s">
        <v>2649</v>
      </c>
      <c r="AW106" s="78" t="b">
        <v>0</v>
      </c>
      <c r="AX106" s="78" t="s">
        <v>2766</v>
      </c>
      <c r="AY106" s="82" t="s">
        <v>2870</v>
      </c>
      <c r="AZ106" s="78" t="s">
        <v>65</v>
      </c>
      <c r="BA106" s="78" t="str">
        <f>REPLACE(INDEX(GroupVertices[Group],MATCH(Vertices[[#This Row],[Vertex]],GroupVertices[Vertex],0)),1,1,"")</f>
        <v>2</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276</v>
      </c>
      <c r="C107" s="65"/>
      <c r="D107" s="65" t="s">
        <v>64</v>
      </c>
      <c r="E107" s="66">
        <v>172.06662986958762</v>
      </c>
      <c r="F107" s="68">
        <v>99.9868575527774</v>
      </c>
      <c r="G107" s="100" t="s">
        <v>2704</v>
      </c>
      <c r="H107" s="65"/>
      <c r="I107" s="69" t="s">
        <v>276</v>
      </c>
      <c r="J107" s="70"/>
      <c r="K107" s="70"/>
      <c r="L107" s="69" t="s">
        <v>3144</v>
      </c>
      <c r="M107" s="73">
        <v>5.37993957772145</v>
      </c>
      <c r="N107" s="74">
        <v>9260.76953125</v>
      </c>
      <c r="O107" s="74">
        <v>8009.0029296875</v>
      </c>
      <c r="P107" s="75"/>
      <c r="Q107" s="76"/>
      <c r="R107" s="76"/>
      <c r="S107" s="86"/>
      <c r="T107" s="48">
        <v>1</v>
      </c>
      <c r="U107" s="48">
        <v>1</v>
      </c>
      <c r="V107" s="49">
        <v>0</v>
      </c>
      <c r="W107" s="49">
        <v>0</v>
      </c>
      <c r="X107" s="49">
        <v>0</v>
      </c>
      <c r="Y107" s="49">
        <v>0.999998</v>
      </c>
      <c r="Z107" s="49">
        <v>0</v>
      </c>
      <c r="AA107" s="49" t="s">
        <v>4633</v>
      </c>
      <c r="AB107" s="71">
        <v>107</v>
      </c>
      <c r="AC107" s="71"/>
      <c r="AD107" s="72"/>
      <c r="AE107" s="78" t="s">
        <v>1699</v>
      </c>
      <c r="AF107" s="78">
        <v>4842</v>
      </c>
      <c r="AG107" s="78">
        <v>5898</v>
      </c>
      <c r="AH107" s="78">
        <v>131189</v>
      </c>
      <c r="AI107" s="78">
        <v>20234</v>
      </c>
      <c r="AJ107" s="78"/>
      <c r="AK107" s="78" t="s">
        <v>1955</v>
      </c>
      <c r="AL107" s="78" t="s">
        <v>2160</v>
      </c>
      <c r="AM107" s="82" t="s">
        <v>2319</v>
      </c>
      <c r="AN107" s="78"/>
      <c r="AO107" s="80">
        <v>41080.772152777776</v>
      </c>
      <c r="AP107" s="82" t="s">
        <v>2506</v>
      </c>
      <c r="AQ107" s="78" t="b">
        <v>0</v>
      </c>
      <c r="AR107" s="78" t="b">
        <v>0</v>
      </c>
      <c r="AS107" s="78" t="b">
        <v>0</v>
      </c>
      <c r="AT107" s="78" t="s">
        <v>1520</v>
      </c>
      <c r="AU107" s="78">
        <v>1142</v>
      </c>
      <c r="AV107" s="82" t="s">
        <v>2658</v>
      </c>
      <c r="AW107" s="78" t="b">
        <v>0</v>
      </c>
      <c r="AX107" s="78" t="s">
        <v>2766</v>
      </c>
      <c r="AY107" s="82" t="s">
        <v>2871</v>
      </c>
      <c r="AZ107" s="78" t="s">
        <v>66</v>
      </c>
      <c r="BA107" s="78" t="str">
        <f>REPLACE(INDEX(GroupVertices[Group],MATCH(Vertices[[#This Row],[Vertex]],GroupVertices[Vertex],0)),1,1,"")</f>
        <v>6</v>
      </c>
      <c r="BB107" s="48" t="s">
        <v>3820</v>
      </c>
      <c r="BC107" s="48" t="s">
        <v>3820</v>
      </c>
      <c r="BD107" s="48" t="s">
        <v>716</v>
      </c>
      <c r="BE107" s="48" t="s">
        <v>716</v>
      </c>
      <c r="BF107" s="48" t="s">
        <v>738</v>
      </c>
      <c r="BG107" s="48" t="s">
        <v>738</v>
      </c>
      <c r="BH107" s="121" t="s">
        <v>3896</v>
      </c>
      <c r="BI107" s="121" t="s">
        <v>3974</v>
      </c>
      <c r="BJ107" s="121" t="s">
        <v>4029</v>
      </c>
      <c r="BK107" s="121" t="s">
        <v>4029</v>
      </c>
      <c r="BL107" s="121">
        <v>0</v>
      </c>
      <c r="BM107" s="124">
        <v>0</v>
      </c>
      <c r="BN107" s="121">
        <v>0</v>
      </c>
      <c r="BO107" s="124">
        <v>0</v>
      </c>
      <c r="BP107" s="121">
        <v>0</v>
      </c>
      <c r="BQ107" s="124">
        <v>0</v>
      </c>
      <c r="BR107" s="121">
        <v>24</v>
      </c>
      <c r="BS107" s="124">
        <v>100</v>
      </c>
      <c r="BT107" s="121">
        <v>24</v>
      </c>
      <c r="BU107" s="2"/>
      <c r="BV107" s="3"/>
      <c r="BW107" s="3"/>
      <c r="BX107" s="3"/>
      <c r="BY107" s="3"/>
    </row>
    <row r="108" spans="1:77" ht="41.45" customHeight="1">
      <c r="A108" s="64" t="s">
        <v>277</v>
      </c>
      <c r="C108" s="65"/>
      <c r="D108" s="65" t="s">
        <v>64</v>
      </c>
      <c r="E108" s="66">
        <v>162.41474924691587</v>
      </c>
      <c r="F108" s="68">
        <v>99.99945852582654</v>
      </c>
      <c r="G108" s="100" t="s">
        <v>2705</v>
      </c>
      <c r="H108" s="65"/>
      <c r="I108" s="69" t="s">
        <v>277</v>
      </c>
      <c r="J108" s="70"/>
      <c r="K108" s="70"/>
      <c r="L108" s="69" t="s">
        <v>3145</v>
      </c>
      <c r="M108" s="73">
        <v>1.1804552928766212</v>
      </c>
      <c r="N108" s="74">
        <v>8898.5576171875</v>
      </c>
      <c r="O108" s="74">
        <v>9318.67578125</v>
      </c>
      <c r="P108" s="75"/>
      <c r="Q108" s="76"/>
      <c r="R108" s="76"/>
      <c r="S108" s="86"/>
      <c r="T108" s="48">
        <v>1</v>
      </c>
      <c r="U108" s="48">
        <v>1</v>
      </c>
      <c r="V108" s="49">
        <v>0</v>
      </c>
      <c r="W108" s="49">
        <v>0</v>
      </c>
      <c r="X108" s="49">
        <v>0</v>
      </c>
      <c r="Y108" s="49">
        <v>0.999998</v>
      </c>
      <c r="Z108" s="49">
        <v>0</v>
      </c>
      <c r="AA108" s="49" t="s">
        <v>4633</v>
      </c>
      <c r="AB108" s="71">
        <v>108</v>
      </c>
      <c r="AC108" s="71"/>
      <c r="AD108" s="72"/>
      <c r="AE108" s="78" t="s">
        <v>1700</v>
      </c>
      <c r="AF108" s="78">
        <v>94</v>
      </c>
      <c r="AG108" s="78">
        <v>243</v>
      </c>
      <c r="AH108" s="78">
        <v>714</v>
      </c>
      <c r="AI108" s="78">
        <v>606</v>
      </c>
      <c r="AJ108" s="78"/>
      <c r="AK108" s="78" t="s">
        <v>1956</v>
      </c>
      <c r="AL108" s="78"/>
      <c r="AM108" s="78"/>
      <c r="AN108" s="78"/>
      <c r="AO108" s="80">
        <v>39856.90615740741</v>
      </c>
      <c r="AP108" s="78"/>
      <c r="AQ108" s="78" t="b">
        <v>0</v>
      </c>
      <c r="AR108" s="78" t="b">
        <v>0</v>
      </c>
      <c r="AS108" s="78" t="b">
        <v>0</v>
      </c>
      <c r="AT108" s="78" t="s">
        <v>1518</v>
      </c>
      <c r="AU108" s="78">
        <v>24</v>
      </c>
      <c r="AV108" s="82" t="s">
        <v>2650</v>
      </c>
      <c r="AW108" s="78" t="b">
        <v>0</v>
      </c>
      <c r="AX108" s="78" t="s">
        <v>2766</v>
      </c>
      <c r="AY108" s="82" t="s">
        <v>2872</v>
      </c>
      <c r="AZ108" s="78" t="s">
        <v>66</v>
      </c>
      <c r="BA108" s="78" t="str">
        <f>REPLACE(INDEX(GroupVertices[Group],MATCH(Vertices[[#This Row],[Vertex]],GroupVertices[Vertex],0)),1,1,"")</f>
        <v>6</v>
      </c>
      <c r="BB108" s="48" t="s">
        <v>669</v>
      </c>
      <c r="BC108" s="48" t="s">
        <v>669</v>
      </c>
      <c r="BD108" s="48" t="s">
        <v>718</v>
      </c>
      <c r="BE108" s="48" t="s">
        <v>718</v>
      </c>
      <c r="BF108" s="48" t="s">
        <v>755</v>
      </c>
      <c r="BG108" s="48" t="s">
        <v>755</v>
      </c>
      <c r="BH108" s="121" t="s">
        <v>3897</v>
      </c>
      <c r="BI108" s="121" t="s">
        <v>3897</v>
      </c>
      <c r="BJ108" s="121" t="s">
        <v>4030</v>
      </c>
      <c r="BK108" s="121" t="s">
        <v>4030</v>
      </c>
      <c r="BL108" s="121">
        <v>0</v>
      </c>
      <c r="BM108" s="124">
        <v>0</v>
      </c>
      <c r="BN108" s="121">
        <v>0</v>
      </c>
      <c r="BO108" s="124">
        <v>0</v>
      </c>
      <c r="BP108" s="121">
        <v>0</v>
      </c>
      <c r="BQ108" s="124">
        <v>0</v>
      </c>
      <c r="BR108" s="121">
        <v>22</v>
      </c>
      <c r="BS108" s="124">
        <v>100</v>
      </c>
      <c r="BT108" s="121">
        <v>22</v>
      </c>
      <c r="BU108" s="2"/>
      <c r="BV108" s="3"/>
      <c r="BW108" s="3"/>
      <c r="BX108" s="3"/>
      <c r="BY108" s="3"/>
    </row>
    <row r="109" spans="1:77" ht="41.45" customHeight="1">
      <c r="A109" s="64" t="s">
        <v>278</v>
      </c>
      <c r="C109" s="65"/>
      <c r="D109" s="65" t="s">
        <v>64</v>
      </c>
      <c r="E109" s="66">
        <v>162.56153293100954</v>
      </c>
      <c r="F109" s="68">
        <v>99.99926689299149</v>
      </c>
      <c r="G109" s="100" t="s">
        <v>908</v>
      </c>
      <c r="H109" s="65"/>
      <c r="I109" s="69" t="s">
        <v>278</v>
      </c>
      <c r="J109" s="70"/>
      <c r="K109" s="70"/>
      <c r="L109" s="69" t="s">
        <v>3146</v>
      </c>
      <c r="M109" s="73">
        <v>1.2443201290387176</v>
      </c>
      <c r="N109" s="74">
        <v>3462.62939453125</v>
      </c>
      <c r="O109" s="74">
        <v>1279.81591796875</v>
      </c>
      <c r="P109" s="75"/>
      <c r="Q109" s="76"/>
      <c r="R109" s="76"/>
      <c r="S109" s="86"/>
      <c r="T109" s="48">
        <v>0</v>
      </c>
      <c r="U109" s="48">
        <v>1</v>
      </c>
      <c r="V109" s="49">
        <v>0</v>
      </c>
      <c r="W109" s="49">
        <v>0.001003</v>
      </c>
      <c r="X109" s="49">
        <v>0.000305</v>
      </c>
      <c r="Y109" s="49">
        <v>0.524238</v>
      </c>
      <c r="Z109" s="49">
        <v>0</v>
      </c>
      <c r="AA109" s="49">
        <v>0</v>
      </c>
      <c r="AB109" s="71">
        <v>109</v>
      </c>
      <c r="AC109" s="71"/>
      <c r="AD109" s="72"/>
      <c r="AE109" s="78" t="s">
        <v>1701</v>
      </c>
      <c r="AF109" s="78">
        <v>218</v>
      </c>
      <c r="AG109" s="78">
        <v>329</v>
      </c>
      <c r="AH109" s="78">
        <v>1170</v>
      </c>
      <c r="AI109" s="78">
        <v>2159</v>
      </c>
      <c r="AJ109" s="78"/>
      <c r="AK109" s="78"/>
      <c r="AL109" s="78" t="s">
        <v>2114</v>
      </c>
      <c r="AM109" s="78"/>
      <c r="AN109" s="78"/>
      <c r="AO109" s="80">
        <v>39788.373078703706</v>
      </c>
      <c r="AP109" s="82" t="s">
        <v>2507</v>
      </c>
      <c r="AQ109" s="78" t="b">
        <v>0</v>
      </c>
      <c r="AR109" s="78" t="b">
        <v>0</v>
      </c>
      <c r="AS109" s="78" t="b">
        <v>0</v>
      </c>
      <c r="AT109" s="78" t="s">
        <v>1519</v>
      </c>
      <c r="AU109" s="78">
        <v>20</v>
      </c>
      <c r="AV109" s="82" t="s">
        <v>2652</v>
      </c>
      <c r="AW109" s="78" t="b">
        <v>0</v>
      </c>
      <c r="AX109" s="78" t="s">
        <v>2766</v>
      </c>
      <c r="AY109" s="82" t="s">
        <v>2873</v>
      </c>
      <c r="AZ109" s="78" t="s">
        <v>66</v>
      </c>
      <c r="BA109" s="78" t="str">
        <f>REPLACE(INDEX(GroupVertices[Group],MATCH(Vertices[[#This Row],[Vertex]],GroupVertices[Vertex],0)),1,1,"")</f>
        <v>4</v>
      </c>
      <c r="BB109" s="48"/>
      <c r="BC109" s="48"/>
      <c r="BD109" s="48"/>
      <c r="BE109" s="48"/>
      <c r="BF109" s="48"/>
      <c r="BG109" s="48"/>
      <c r="BH109" s="121" t="s">
        <v>3864</v>
      </c>
      <c r="BI109" s="121" t="s">
        <v>3864</v>
      </c>
      <c r="BJ109" s="121" t="s">
        <v>3999</v>
      </c>
      <c r="BK109" s="121" t="s">
        <v>3999</v>
      </c>
      <c r="BL109" s="121">
        <v>0</v>
      </c>
      <c r="BM109" s="124">
        <v>0</v>
      </c>
      <c r="BN109" s="121">
        <v>0</v>
      </c>
      <c r="BO109" s="124">
        <v>0</v>
      </c>
      <c r="BP109" s="121">
        <v>0</v>
      </c>
      <c r="BQ109" s="124">
        <v>0</v>
      </c>
      <c r="BR109" s="121">
        <v>23</v>
      </c>
      <c r="BS109" s="124">
        <v>100</v>
      </c>
      <c r="BT109" s="121">
        <v>23</v>
      </c>
      <c r="BU109" s="2"/>
      <c r="BV109" s="3"/>
      <c r="BW109" s="3"/>
      <c r="BX109" s="3"/>
      <c r="BY109" s="3"/>
    </row>
    <row r="110" spans="1:77" ht="41.45" customHeight="1">
      <c r="A110" s="64" t="s">
        <v>279</v>
      </c>
      <c r="C110" s="65"/>
      <c r="D110" s="65" t="s">
        <v>64</v>
      </c>
      <c r="E110" s="66">
        <v>164.71208458168442</v>
      </c>
      <c r="F110" s="68">
        <v>99.99645924912907</v>
      </c>
      <c r="G110" s="100" t="s">
        <v>909</v>
      </c>
      <c r="H110" s="65"/>
      <c r="I110" s="69" t="s">
        <v>279</v>
      </c>
      <c r="J110" s="70"/>
      <c r="K110" s="70"/>
      <c r="L110" s="69" t="s">
        <v>3147</v>
      </c>
      <c r="M110" s="73">
        <v>2.180014240250828</v>
      </c>
      <c r="N110" s="74">
        <v>2772.79541015625</v>
      </c>
      <c r="O110" s="74">
        <v>2003.542236328125</v>
      </c>
      <c r="P110" s="75"/>
      <c r="Q110" s="76"/>
      <c r="R110" s="76"/>
      <c r="S110" s="86"/>
      <c r="T110" s="48">
        <v>0</v>
      </c>
      <c r="U110" s="48">
        <v>3</v>
      </c>
      <c r="V110" s="49">
        <v>62.333333</v>
      </c>
      <c r="W110" s="49">
        <v>0.001422</v>
      </c>
      <c r="X110" s="49">
        <v>0.008809</v>
      </c>
      <c r="Y110" s="49">
        <v>0.836062</v>
      </c>
      <c r="Z110" s="49">
        <v>0.3333333333333333</v>
      </c>
      <c r="AA110" s="49">
        <v>0</v>
      </c>
      <c r="AB110" s="71">
        <v>110</v>
      </c>
      <c r="AC110" s="71"/>
      <c r="AD110" s="72"/>
      <c r="AE110" s="78" t="s">
        <v>1702</v>
      </c>
      <c r="AF110" s="78">
        <v>612</v>
      </c>
      <c r="AG110" s="78">
        <v>1589</v>
      </c>
      <c r="AH110" s="78">
        <v>54141</v>
      </c>
      <c r="AI110" s="78">
        <v>128606</v>
      </c>
      <c r="AJ110" s="78"/>
      <c r="AK110" s="78" t="s">
        <v>1957</v>
      </c>
      <c r="AL110" s="78" t="s">
        <v>2161</v>
      </c>
      <c r="AM110" s="82" t="s">
        <v>2320</v>
      </c>
      <c r="AN110" s="78"/>
      <c r="AO110" s="80">
        <v>42632.320381944446</v>
      </c>
      <c r="AP110" s="82" t="s">
        <v>2508</v>
      </c>
      <c r="AQ110" s="78" t="b">
        <v>1</v>
      </c>
      <c r="AR110" s="78" t="b">
        <v>0</v>
      </c>
      <c r="AS110" s="78" t="b">
        <v>0</v>
      </c>
      <c r="AT110" s="78" t="s">
        <v>1517</v>
      </c>
      <c r="AU110" s="78">
        <v>1</v>
      </c>
      <c r="AV110" s="78"/>
      <c r="AW110" s="78" t="b">
        <v>0</v>
      </c>
      <c r="AX110" s="78" t="s">
        <v>2766</v>
      </c>
      <c r="AY110" s="82" t="s">
        <v>2874</v>
      </c>
      <c r="AZ110" s="78" t="s">
        <v>66</v>
      </c>
      <c r="BA110" s="78" t="str">
        <f>REPLACE(INDEX(GroupVertices[Group],MATCH(Vertices[[#This Row],[Vertex]],GroupVertices[Vertex],0)),1,1,"")</f>
        <v>2</v>
      </c>
      <c r="BB110" s="48"/>
      <c r="BC110" s="48"/>
      <c r="BD110" s="48"/>
      <c r="BE110" s="48"/>
      <c r="BF110" s="48" t="s">
        <v>756</v>
      </c>
      <c r="BG110" s="48" t="s">
        <v>756</v>
      </c>
      <c r="BH110" s="121" t="s">
        <v>3898</v>
      </c>
      <c r="BI110" s="121" t="s">
        <v>3898</v>
      </c>
      <c r="BJ110" s="121" t="s">
        <v>4031</v>
      </c>
      <c r="BK110" s="121" t="s">
        <v>4031</v>
      </c>
      <c r="BL110" s="121">
        <v>1</v>
      </c>
      <c r="BM110" s="124">
        <v>4.761904761904762</v>
      </c>
      <c r="BN110" s="121">
        <v>0</v>
      </c>
      <c r="BO110" s="124">
        <v>0</v>
      </c>
      <c r="BP110" s="121">
        <v>0</v>
      </c>
      <c r="BQ110" s="124">
        <v>0</v>
      </c>
      <c r="BR110" s="121">
        <v>20</v>
      </c>
      <c r="BS110" s="124">
        <v>95.23809523809524</v>
      </c>
      <c r="BT110" s="121">
        <v>21</v>
      </c>
      <c r="BU110" s="2"/>
      <c r="BV110" s="3"/>
      <c r="BW110" s="3"/>
      <c r="BX110" s="3"/>
      <c r="BY110" s="3"/>
    </row>
    <row r="111" spans="1:77" ht="41.45" customHeight="1">
      <c r="A111" s="64" t="s">
        <v>443</v>
      </c>
      <c r="C111" s="65"/>
      <c r="D111" s="65" t="s">
        <v>64</v>
      </c>
      <c r="E111" s="66">
        <v>201.96612496206575</v>
      </c>
      <c r="F111" s="68">
        <v>99.94782238993479</v>
      </c>
      <c r="G111" s="100" t="s">
        <v>2706</v>
      </c>
      <c r="H111" s="65"/>
      <c r="I111" s="69" t="s">
        <v>443</v>
      </c>
      <c r="J111" s="70"/>
      <c r="K111" s="70"/>
      <c r="L111" s="69" t="s">
        <v>3148</v>
      </c>
      <c r="M111" s="73">
        <v>18.389058181065696</v>
      </c>
      <c r="N111" s="74">
        <v>3229.046875</v>
      </c>
      <c r="O111" s="74">
        <v>1534.06494140625</v>
      </c>
      <c r="P111" s="75"/>
      <c r="Q111" s="76"/>
      <c r="R111" s="76"/>
      <c r="S111" s="86"/>
      <c r="T111" s="48">
        <v>6</v>
      </c>
      <c r="U111" s="48">
        <v>0</v>
      </c>
      <c r="V111" s="49">
        <v>6.666667</v>
      </c>
      <c r="W111" s="49">
        <v>0.001129</v>
      </c>
      <c r="X111" s="49">
        <v>0.007179</v>
      </c>
      <c r="Y111" s="49">
        <v>1.5532</v>
      </c>
      <c r="Z111" s="49">
        <v>0.16666666666666666</v>
      </c>
      <c r="AA111" s="49">
        <v>0</v>
      </c>
      <c r="AB111" s="71">
        <v>111</v>
      </c>
      <c r="AC111" s="71"/>
      <c r="AD111" s="72"/>
      <c r="AE111" s="78" t="s">
        <v>1703</v>
      </c>
      <c r="AF111" s="78">
        <v>149</v>
      </c>
      <c r="AG111" s="78">
        <v>23416</v>
      </c>
      <c r="AH111" s="78">
        <v>13458</v>
      </c>
      <c r="AI111" s="78">
        <v>323</v>
      </c>
      <c r="AJ111" s="78"/>
      <c r="AK111" s="78" t="s">
        <v>1958</v>
      </c>
      <c r="AL111" s="78" t="s">
        <v>2162</v>
      </c>
      <c r="AM111" s="82" t="s">
        <v>2321</v>
      </c>
      <c r="AN111" s="78"/>
      <c r="AO111" s="80">
        <v>39574.97741898148</v>
      </c>
      <c r="AP111" s="82" t="s">
        <v>2509</v>
      </c>
      <c r="AQ111" s="78" t="b">
        <v>0</v>
      </c>
      <c r="AR111" s="78" t="b">
        <v>0</v>
      </c>
      <c r="AS111" s="78" t="b">
        <v>1</v>
      </c>
      <c r="AT111" s="78" t="s">
        <v>1517</v>
      </c>
      <c r="AU111" s="78">
        <v>1515</v>
      </c>
      <c r="AV111" s="82" t="s">
        <v>2649</v>
      </c>
      <c r="AW111" s="78" t="b">
        <v>1</v>
      </c>
      <c r="AX111" s="78" t="s">
        <v>2766</v>
      </c>
      <c r="AY111" s="82" t="s">
        <v>2875</v>
      </c>
      <c r="AZ111" s="78" t="s">
        <v>65</v>
      </c>
      <c r="BA111" s="78" t="str">
        <f>REPLACE(INDEX(GroupVertices[Group],MATCH(Vertices[[#This Row],[Vertex]],GroupVertices[Vertex],0)),1,1,"")</f>
        <v>2</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328</v>
      </c>
      <c r="C112" s="65"/>
      <c r="D112" s="65" t="s">
        <v>64</v>
      </c>
      <c r="E112" s="66">
        <v>200.993256358189</v>
      </c>
      <c r="F112" s="68">
        <v>99.94909251453922</v>
      </c>
      <c r="G112" s="100" t="s">
        <v>2707</v>
      </c>
      <c r="H112" s="65"/>
      <c r="I112" s="69" t="s">
        <v>328</v>
      </c>
      <c r="J112" s="70"/>
      <c r="K112" s="70"/>
      <c r="L112" s="69" t="s">
        <v>3149</v>
      </c>
      <c r="M112" s="73">
        <v>17.965767987898314</v>
      </c>
      <c r="N112" s="74">
        <v>2600.767822265625</v>
      </c>
      <c r="O112" s="74">
        <v>1804.2550048828125</v>
      </c>
      <c r="P112" s="75"/>
      <c r="Q112" s="76"/>
      <c r="R112" s="76"/>
      <c r="S112" s="86"/>
      <c r="T112" s="48">
        <v>5</v>
      </c>
      <c r="U112" s="48">
        <v>2</v>
      </c>
      <c r="V112" s="49">
        <v>69</v>
      </c>
      <c r="W112" s="49">
        <v>0.001431</v>
      </c>
      <c r="X112" s="49">
        <v>0.012762</v>
      </c>
      <c r="Y112" s="49">
        <v>1.801705</v>
      </c>
      <c r="Z112" s="49">
        <v>0.23809523809523808</v>
      </c>
      <c r="AA112" s="49">
        <v>0</v>
      </c>
      <c r="AB112" s="71">
        <v>112</v>
      </c>
      <c r="AC112" s="71"/>
      <c r="AD112" s="72"/>
      <c r="AE112" s="78" t="s">
        <v>1704</v>
      </c>
      <c r="AF112" s="78">
        <v>3182</v>
      </c>
      <c r="AG112" s="78">
        <v>22846</v>
      </c>
      <c r="AH112" s="78">
        <v>7609</v>
      </c>
      <c r="AI112" s="78">
        <v>1785</v>
      </c>
      <c r="AJ112" s="78"/>
      <c r="AK112" s="78" t="s">
        <v>1959</v>
      </c>
      <c r="AL112" s="78" t="s">
        <v>2163</v>
      </c>
      <c r="AM112" s="82" t="s">
        <v>2322</v>
      </c>
      <c r="AN112" s="78"/>
      <c r="AO112" s="80">
        <v>39905.821284722224</v>
      </c>
      <c r="AP112" s="82" t="s">
        <v>2510</v>
      </c>
      <c r="AQ112" s="78" t="b">
        <v>1</v>
      </c>
      <c r="AR112" s="78" t="b">
        <v>0</v>
      </c>
      <c r="AS112" s="78" t="b">
        <v>0</v>
      </c>
      <c r="AT112" s="78" t="s">
        <v>1517</v>
      </c>
      <c r="AU112" s="78">
        <v>923</v>
      </c>
      <c r="AV112" s="82" t="s">
        <v>2649</v>
      </c>
      <c r="AW112" s="78" t="b">
        <v>1</v>
      </c>
      <c r="AX112" s="78" t="s">
        <v>2766</v>
      </c>
      <c r="AY112" s="82" t="s">
        <v>2876</v>
      </c>
      <c r="AZ112" s="78" t="s">
        <v>66</v>
      </c>
      <c r="BA112" s="78" t="str">
        <f>REPLACE(INDEX(GroupVertices[Group],MATCH(Vertices[[#This Row],[Vertex]],GroupVertices[Vertex],0)),1,1,"")</f>
        <v>2</v>
      </c>
      <c r="BB112" s="48" t="s">
        <v>685</v>
      </c>
      <c r="BC112" s="48" t="s">
        <v>685</v>
      </c>
      <c r="BD112" s="48" t="s">
        <v>723</v>
      </c>
      <c r="BE112" s="48" t="s">
        <v>723</v>
      </c>
      <c r="BF112" s="48" t="s">
        <v>776</v>
      </c>
      <c r="BG112" s="48" t="s">
        <v>776</v>
      </c>
      <c r="BH112" s="121" t="s">
        <v>3899</v>
      </c>
      <c r="BI112" s="121" t="s">
        <v>3899</v>
      </c>
      <c r="BJ112" s="121" t="s">
        <v>4032</v>
      </c>
      <c r="BK112" s="121" t="s">
        <v>4032</v>
      </c>
      <c r="BL112" s="121">
        <v>1</v>
      </c>
      <c r="BM112" s="124">
        <v>2.7777777777777777</v>
      </c>
      <c r="BN112" s="121">
        <v>0</v>
      </c>
      <c r="BO112" s="124">
        <v>0</v>
      </c>
      <c r="BP112" s="121">
        <v>0</v>
      </c>
      <c r="BQ112" s="124">
        <v>0</v>
      </c>
      <c r="BR112" s="121">
        <v>35</v>
      </c>
      <c r="BS112" s="124">
        <v>97.22222222222223</v>
      </c>
      <c r="BT112" s="121">
        <v>36</v>
      </c>
      <c r="BU112" s="2"/>
      <c r="BV112" s="3"/>
      <c r="BW112" s="3"/>
      <c r="BX112" s="3"/>
      <c r="BY112" s="3"/>
    </row>
    <row r="113" spans="1:77" ht="41.45" customHeight="1">
      <c r="A113" s="64" t="s">
        <v>280</v>
      </c>
      <c r="C113" s="65"/>
      <c r="D113" s="65" t="s">
        <v>64</v>
      </c>
      <c r="E113" s="66">
        <v>162.06656469394946</v>
      </c>
      <c r="F113" s="68">
        <v>99.99991309673759</v>
      </c>
      <c r="G113" s="100" t="s">
        <v>910</v>
      </c>
      <c r="H113" s="65"/>
      <c r="I113" s="69" t="s">
        <v>280</v>
      </c>
      <c r="J113" s="70"/>
      <c r="K113" s="70"/>
      <c r="L113" s="69" t="s">
        <v>3150</v>
      </c>
      <c r="M113" s="73">
        <v>1.0289619605851368</v>
      </c>
      <c r="N113" s="74">
        <v>1922.8634033203125</v>
      </c>
      <c r="O113" s="74">
        <v>4176.052734375</v>
      </c>
      <c r="P113" s="75"/>
      <c r="Q113" s="76"/>
      <c r="R113" s="76"/>
      <c r="S113" s="86"/>
      <c r="T113" s="48">
        <v>0</v>
      </c>
      <c r="U113" s="48">
        <v>1</v>
      </c>
      <c r="V113" s="49">
        <v>0</v>
      </c>
      <c r="W113" s="49">
        <v>0.001119</v>
      </c>
      <c r="X113" s="49">
        <v>0.000821</v>
      </c>
      <c r="Y113" s="49">
        <v>0.506534</v>
      </c>
      <c r="Z113" s="49">
        <v>0</v>
      </c>
      <c r="AA113" s="49">
        <v>0</v>
      </c>
      <c r="AB113" s="71">
        <v>113</v>
      </c>
      <c r="AC113" s="71"/>
      <c r="AD113" s="72"/>
      <c r="AE113" s="78" t="s">
        <v>1705</v>
      </c>
      <c r="AF113" s="78">
        <v>173</v>
      </c>
      <c r="AG113" s="78">
        <v>39</v>
      </c>
      <c r="AH113" s="78">
        <v>15</v>
      </c>
      <c r="AI113" s="78">
        <v>218</v>
      </c>
      <c r="AJ113" s="78"/>
      <c r="AK113" s="78" t="s">
        <v>1960</v>
      </c>
      <c r="AL113" s="78" t="s">
        <v>2099</v>
      </c>
      <c r="AM113" s="82" t="s">
        <v>2323</v>
      </c>
      <c r="AN113" s="78"/>
      <c r="AO113" s="80">
        <v>43374.72439814815</v>
      </c>
      <c r="AP113" s="82" t="s">
        <v>2511</v>
      </c>
      <c r="AQ113" s="78" t="b">
        <v>1</v>
      </c>
      <c r="AR113" s="78" t="b">
        <v>0</v>
      </c>
      <c r="AS113" s="78" t="b">
        <v>0</v>
      </c>
      <c r="AT113" s="78" t="s">
        <v>1517</v>
      </c>
      <c r="AU113" s="78">
        <v>0</v>
      </c>
      <c r="AV113" s="78"/>
      <c r="AW113" s="78" t="b">
        <v>0</v>
      </c>
      <c r="AX113" s="78" t="s">
        <v>2766</v>
      </c>
      <c r="AY113" s="82" t="s">
        <v>2877</v>
      </c>
      <c r="AZ113" s="78" t="s">
        <v>66</v>
      </c>
      <c r="BA113" s="78" t="str">
        <f>REPLACE(INDEX(GroupVertices[Group],MATCH(Vertices[[#This Row],[Vertex]],GroupVertices[Vertex],0)),1,1,"")</f>
        <v>2</v>
      </c>
      <c r="BB113" s="48" t="s">
        <v>670</v>
      </c>
      <c r="BC113" s="48" t="s">
        <v>670</v>
      </c>
      <c r="BD113" s="48" t="s">
        <v>711</v>
      </c>
      <c r="BE113" s="48" t="s">
        <v>711</v>
      </c>
      <c r="BF113" s="48" t="s">
        <v>757</v>
      </c>
      <c r="BG113" s="48" t="s">
        <v>757</v>
      </c>
      <c r="BH113" s="121" t="s">
        <v>3900</v>
      </c>
      <c r="BI113" s="121" t="s">
        <v>3900</v>
      </c>
      <c r="BJ113" s="121" t="s">
        <v>4033</v>
      </c>
      <c r="BK113" s="121" t="s">
        <v>4033</v>
      </c>
      <c r="BL113" s="121">
        <v>0</v>
      </c>
      <c r="BM113" s="124">
        <v>0</v>
      </c>
      <c r="BN113" s="121">
        <v>0</v>
      </c>
      <c r="BO113" s="124">
        <v>0</v>
      </c>
      <c r="BP113" s="121">
        <v>0</v>
      </c>
      <c r="BQ113" s="124">
        <v>0</v>
      </c>
      <c r="BR113" s="121">
        <v>32</v>
      </c>
      <c r="BS113" s="124">
        <v>100</v>
      </c>
      <c r="BT113" s="121">
        <v>32</v>
      </c>
      <c r="BU113" s="2"/>
      <c r="BV113" s="3"/>
      <c r="BW113" s="3"/>
      <c r="BX113" s="3"/>
      <c r="BY113" s="3"/>
    </row>
    <row r="114" spans="1:77" ht="41.45" customHeight="1">
      <c r="A114" s="64" t="s">
        <v>282</v>
      </c>
      <c r="C114" s="65"/>
      <c r="D114" s="65" t="s">
        <v>64</v>
      </c>
      <c r="E114" s="66">
        <v>163.780178866392</v>
      </c>
      <c r="F114" s="68">
        <v>99.99767589480278</v>
      </c>
      <c r="G114" s="100" t="s">
        <v>912</v>
      </c>
      <c r="H114" s="65"/>
      <c r="I114" s="69" t="s">
        <v>282</v>
      </c>
      <c r="J114" s="70"/>
      <c r="K114" s="70"/>
      <c r="L114" s="69" t="s">
        <v>3151</v>
      </c>
      <c r="M114" s="73">
        <v>1.7745467920589135</v>
      </c>
      <c r="N114" s="74">
        <v>5657.21875</v>
      </c>
      <c r="O114" s="74">
        <v>2046.8541259765625</v>
      </c>
      <c r="P114" s="75"/>
      <c r="Q114" s="76"/>
      <c r="R114" s="76"/>
      <c r="S114" s="86"/>
      <c r="T114" s="48">
        <v>1</v>
      </c>
      <c r="U114" s="48">
        <v>1</v>
      </c>
      <c r="V114" s="49">
        <v>0</v>
      </c>
      <c r="W114" s="49">
        <v>0.090909</v>
      </c>
      <c r="X114" s="49">
        <v>0</v>
      </c>
      <c r="Y114" s="49">
        <v>0.617116</v>
      </c>
      <c r="Z114" s="49">
        <v>0</v>
      </c>
      <c r="AA114" s="49">
        <v>1</v>
      </c>
      <c r="AB114" s="71">
        <v>114</v>
      </c>
      <c r="AC114" s="71"/>
      <c r="AD114" s="72"/>
      <c r="AE114" s="78" t="s">
        <v>1706</v>
      </c>
      <c r="AF114" s="78">
        <v>158</v>
      </c>
      <c r="AG114" s="78">
        <v>1043</v>
      </c>
      <c r="AH114" s="78">
        <v>627</v>
      </c>
      <c r="AI114" s="78">
        <v>54</v>
      </c>
      <c r="AJ114" s="78"/>
      <c r="AK114" s="78" t="s">
        <v>1961</v>
      </c>
      <c r="AL114" s="78"/>
      <c r="AM114" s="78"/>
      <c r="AN114" s="78"/>
      <c r="AO114" s="80">
        <v>40699.62028935185</v>
      </c>
      <c r="AP114" s="82" t="s">
        <v>2512</v>
      </c>
      <c r="AQ114" s="78" t="b">
        <v>0</v>
      </c>
      <c r="AR114" s="78" t="b">
        <v>0</v>
      </c>
      <c r="AS114" s="78" t="b">
        <v>0</v>
      </c>
      <c r="AT114" s="78" t="s">
        <v>1518</v>
      </c>
      <c r="AU114" s="78">
        <v>44</v>
      </c>
      <c r="AV114" s="82" t="s">
        <v>2650</v>
      </c>
      <c r="AW114" s="78" t="b">
        <v>0</v>
      </c>
      <c r="AX114" s="78" t="s">
        <v>2766</v>
      </c>
      <c r="AY114" s="82" t="s">
        <v>2878</v>
      </c>
      <c r="AZ114" s="78" t="s">
        <v>66</v>
      </c>
      <c r="BA114" s="78" t="str">
        <f>REPLACE(INDEX(GroupVertices[Group],MATCH(Vertices[[#This Row],[Vertex]],GroupVertices[Vertex],0)),1,1,"")</f>
        <v>9</v>
      </c>
      <c r="BB114" s="48"/>
      <c r="BC114" s="48"/>
      <c r="BD114" s="48"/>
      <c r="BE114" s="48"/>
      <c r="BF114" s="48"/>
      <c r="BG114" s="48"/>
      <c r="BH114" s="121" t="s">
        <v>3880</v>
      </c>
      <c r="BI114" s="121" t="s">
        <v>3880</v>
      </c>
      <c r="BJ114" s="121" t="s">
        <v>4014</v>
      </c>
      <c r="BK114" s="121" t="s">
        <v>4014</v>
      </c>
      <c r="BL114" s="121">
        <v>0</v>
      </c>
      <c r="BM114" s="124">
        <v>0</v>
      </c>
      <c r="BN114" s="121">
        <v>1</v>
      </c>
      <c r="BO114" s="124">
        <v>4.545454545454546</v>
      </c>
      <c r="BP114" s="121">
        <v>0</v>
      </c>
      <c r="BQ114" s="124">
        <v>0</v>
      </c>
      <c r="BR114" s="121">
        <v>21</v>
      </c>
      <c r="BS114" s="124">
        <v>95.45454545454545</v>
      </c>
      <c r="BT114" s="121">
        <v>22</v>
      </c>
      <c r="BU114" s="2"/>
      <c r="BV114" s="3"/>
      <c r="BW114" s="3"/>
      <c r="BX114" s="3"/>
      <c r="BY114" s="3"/>
    </row>
    <row r="115" spans="1:77" ht="41.45" customHeight="1">
      <c r="A115" s="64" t="s">
        <v>283</v>
      </c>
      <c r="C115" s="65"/>
      <c r="D115" s="65" t="s">
        <v>64</v>
      </c>
      <c r="E115" s="66">
        <v>162.1467836840937</v>
      </c>
      <c r="F115" s="68">
        <v>99.99980836716495</v>
      </c>
      <c r="G115" s="100" t="s">
        <v>913</v>
      </c>
      <c r="H115" s="65"/>
      <c r="I115" s="69" t="s">
        <v>283</v>
      </c>
      <c r="J115" s="70"/>
      <c r="K115" s="70"/>
      <c r="L115" s="69" t="s">
        <v>3152</v>
      </c>
      <c r="M115" s="73">
        <v>1.0638648361620964</v>
      </c>
      <c r="N115" s="74">
        <v>685.3978271484375</v>
      </c>
      <c r="O115" s="74">
        <v>7602.37451171875</v>
      </c>
      <c r="P115" s="75"/>
      <c r="Q115" s="76"/>
      <c r="R115" s="76"/>
      <c r="S115" s="86"/>
      <c r="T115" s="48">
        <v>0</v>
      </c>
      <c r="U115" s="48">
        <v>1</v>
      </c>
      <c r="V115" s="49">
        <v>0</v>
      </c>
      <c r="W115" s="49">
        <v>0.001172</v>
      </c>
      <c r="X115" s="49">
        <v>0.006928</v>
      </c>
      <c r="Y115" s="49">
        <v>0.525373</v>
      </c>
      <c r="Z115" s="49">
        <v>0</v>
      </c>
      <c r="AA115" s="49">
        <v>0</v>
      </c>
      <c r="AB115" s="71">
        <v>115</v>
      </c>
      <c r="AC115" s="71"/>
      <c r="AD115" s="72"/>
      <c r="AE115" s="78" t="s">
        <v>1707</v>
      </c>
      <c r="AF115" s="78">
        <v>214</v>
      </c>
      <c r="AG115" s="78">
        <v>86</v>
      </c>
      <c r="AH115" s="78">
        <v>25381</v>
      </c>
      <c r="AI115" s="78">
        <v>362</v>
      </c>
      <c r="AJ115" s="78"/>
      <c r="AK115" s="78"/>
      <c r="AL115" s="78"/>
      <c r="AM115" s="78"/>
      <c r="AN115" s="78"/>
      <c r="AO115" s="80">
        <v>40936.67400462963</v>
      </c>
      <c r="AP115" s="78"/>
      <c r="AQ115" s="78" t="b">
        <v>1</v>
      </c>
      <c r="AR115" s="78" t="b">
        <v>0</v>
      </c>
      <c r="AS115" s="78" t="b">
        <v>0</v>
      </c>
      <c r="AT115" s="78" t="s">
        <v>1517</v>
      </c>
      <c r="AU115" s="78">
        <v>12</v>
      </c>
      <c r="AV115" s="82" t="s">
        <v>2649</v>
      </c>
      <c r="AW115" s="78" t="b">
        <v>0</v>
      </c>
      <c r="AX115" s="78" t="s">
        <v>2766</v>
      </c>
      <c r="AY115" s="82" t="s">
        <v>2879</v>
      </c>
      <c r="AZ115" s="78" t="s">
        <v>66</v>
      </c>
      <c r="BA115" s="78" t="str">
        <f>REPLACE(INDEX(GroupVertices[Group],MATCH(Vertices[[#This Row],[Vertex]],GroupVertices[Vertex],0)),1,1,"")</f>
        <v>1</v>
      </c>
      <c r="BB115" s="48"/>
      <c r="BC115" s="48"/>
      <c r="BD115" s="48"/>
      <c r="BE115" s="48"/>
      <c r="BF115" s="48" t="s">
        <v>741</v>
      </c>
      <c r="BG115" s="48" t="s">
        <v>741</v>
      </c>
      <c r="BH115" s="121" t="s">
        <v>3855</v>
      </c>
      <c r="BI115" s="121" t="s">
        <v>3855</v>
      </c>
      <c r="BJ115" s="121" t="s">
        <v>3990</v>
      </c>
      <c r="BK115" s="121" t="s">
        <v>3990</v>
      </c>
      <c r="BL115" s="121">
        <v>1</v>
      </c>
      <c r="BM115" s="124">
        <v>4.545454545454546</v>
      </c>
      <c r="BN115" s="121">
        <v>0</v>
      </c>
      <c r="BO115" s="124">
        <v>0</v>
      </c>
      <c r="BP115" s="121">
        <v>0</v>
      </c>
      <c r="BQ115" s="124">
        <v>0</v>
      </c>
      <c r="BR115" s="121">
        <v>21</v>
      </c>
      <c r="BS115" s="124">
        <v>95.45454545454545</v>
      </c>
      <c r="BT115" s="121">
        <v>22</v>
      </c>
      <c r="BU115" s="2"/>
      <c r="BV115" s="3"/>
      <c r="BW115" s="3"/>
      <c r="BX115" s="3"/>
      <c r="BY115" s="3"/>
    </row>
    <row r="116" spans="1:77" ht="41.45" customHeight="1">
      <c r="A116" s="64" t="s">
        <v>284</v>
      </c>
      <c r="C116" s="65"/>
      <c r="D116" s="65" t="s">
        <v>64</v>
      </c>
      <c r="E116" s="66">
        <v>162.0068271480974</v>
      </c>
      <c r="F116" s="68">
        <v>99.99999108684489</v>
      </c>
      <c r="G116" s="100" t="s">
        <v>870</v>
      </c>
      <c r="H116" s="65"/>
      <c r="I116" s="69" t="s">
        <v>284</v>
      </c>
      <c r="J116" s="70"/>
      <c r="K116" s="70"/>
      <c r="L116" s="69" t="s">
        <v>3153</v>
      </c>
      <c r="M116" s="73">
        <v>1.0029704574959115</v>
      </c>
      <c r="N116" s="74">
        <v>4229.34912109375</v>
      </c>
      <c r="O116" s="74">
        <v>8871.3837890625</v>
      </c>
      <c r="P116" s="75"/>
      <c r="Q116" s="76"/>
      <c r="R116" s="76"/>
      <c r="S116" s="86"/>
      <c r="T116" s="48">
        <v>0</v>
      </c>
      <c r="U116" s="48">
        <v>1</v>
      </c>
      <c r="V116" s="49">
        <v>0</v>
      </c>
      <c r="W116" s="49">
        <v>0.001238</v>
      </c>
      <c r="X116" s="49">
        <v>0.001063</v>
      </c>
      <c r="Y116" s="49">
        <v>0.401952</v>
      </c>
      <c r="Z116" s="49">
        <v>0</v>
      </c>
      <c r="AA116" s="49">
        <v>0</v>
      </c>
      <c r="AB116" s="71">
        <v>116</v>
      </c>
      <c r="AC116" s="71"/>
      <c r="AD116" s="72"/>
      <c r="AE116" s="78" t="s">
        <v>1708</v>
      </c>
      <c r="AF116" s="78">
        <v>37</v>
      </c>
      <c r="AG116" s="78">
        <v>4</v>
      </c>
      <c r="AH116" s="78">
        <v>77</v>
      </c>
      <c r="AI116" s="78">
        <v>11</v>
      </c>
      <c r="AJ116" s="78"/>
      <c r="AK116" s="78"/>
      <c r="AL116" s="78" t="s">
        <v>1556</v>
      </c>
      <c r="AM116" s="78"/>
      <c r="AN116" s="78"/>
      <c r="AO116" s="80">
        <v>42090.489120370374</v>
      </c>
      <c r="AP116" s="78"/>
      <c r="AQ116" s="78" t="b">
        <v>1</v>
      </c>
      <c r="AR116" s="78" t="b">
        <v>1</v>
      </c>
      <c r="AS116" s="78" t="b">
        <v>0</v>
      </c>
      <c r="AT116" s="78" t="s">
        <v>1517</v>
      </c>
      <c r="AU116" s="78">
        <v>0</v>
      </c>
      <c r="AV116" s="82" t="s">
        <v>2649</v>
      </c>
      <c r="AW116" s="78" t="b">
        <v>0</v>
      </c>
      <c r="AX116" s="78" t="s">
        <v>2766</v>
      </c>
      <c r="AY116" s="82" t="s">
        <v>2880</v>
      </c>
      <c r="AZ116" s="78" t="s">
        <v>66</v>
      </c>
      <c r="BA116" s="78" t="str">
        <f>REPLACE(INDEX(GroupVertices[Group],MATCH(Vertices[[#This Row],[Vertex]],GroupVertices[Vertex],0)),1,1,"")</f>
        <v>3</v>
      </c>
      <c r="BB116" s="48" t="s">
        <v>672</v>
      </c>
      <c r="BC116" s="48" t="s">
        <v>672</v>
      </c>
      <c r="BD116" s="48" t="s">
        <v>708</v>
      </c>
      <c r="BE116" s="48" t="s">
        <v>708</v>
      </c>
      <c r="BF116" s="48" t="s">
        <v>3833</v>
      </c>
      <c r="BG116" s="48" t="s">
        <v>3833</v>
      </c>
      <c r="BH116" s="121" t="s">
        <v>3901</v>
      </c>
      <c r="BI116" s="121" t="s">
        <v>3975</v>
      </c>
      <c r="BJ116" s="121" t="s">
        <v>4034</v>
      </c>
      <c r="BK116" s="121" t="s">
        <v>4034</v>
      </c>
      <c r="BL116" s="121">
        <v>0</v>
      </c>
      <c r="BM116" s="124">
        <v>0</v>
      </c>
      <c r="BN116" s="121">
        <v>0</v>
      </c>
      <c r="BO116" s="124">
        <v>0</v>
      </c>
      <c r="BP116" s="121">
        <v>0</v>
      </c>
      <c r="BQ116" s="124">
        <v>0</v>
      </c>
      <c r="BR116" s="121">
        <v>34</v>
      </c>
      <c r="BS116" s="124">
        <v>100</v>
      </c>
      <c r="BT116" s="121">
        <v>34</v>
      </c>
      <c r="BU116" s="2"/>
      <c r="BV116" s="3"/>
      <c r="BW116" s="3"/>
      <c r="BX116" s="3"/>
      <c r="BY116" s="3"/>
    </row>
    <row r="117" spans="1:77" ht="41.45" customHeight="1">
      <c r="A117" s="64" t="s">
        <v>322</v>
      </c>
      <c r="C117" s="65"/>
      <c r="D117" s="65" t="s">
        <v>64</v>
      </c>
      <c r="E117" s="66">
        <v>164.41851721349707</v>
      </c>
      <c r="F117" s="68">
        <v>99.99684251479918</v>
      </c>
      <c r="G117" s="100" t="s">
        <v>939</v>
      </c>
      <c r="H117" s="65"/>
      <c r="I117" s="69" t="s">
        <v>322</v>
      </c>
      <c r="J117" s="70"/>
      <c r="K117" s="70"/>
      <c r="L117" s="69" t="s">
        <v>3154</v>
      </c>
      <c r="M117" s="73">
        <v>2.0522845679266353</v>
      </c>
      <c r="N117" s="74">
        <v>4360.95703125</v>
      </c>
      <c r="O117" s="74">
        <v>8120.02392578125</v>
      </c>
      <c r="P117" s="75"/>
      <c r="Q117" s="76"/>
      <c r="R117" s="76"/>
      <c r="S117" s="86"/>
      <c r="T117" s="48">
        <v>1</v>
      </c>
      <c r="U117" s="48">
        <v>10</v>
      </c>
      <c r="V117" s="49">
        <v>9414.333333</v>
      </c>
      <c r="W117" s="49">
        <v>0.001623</v>
      </c>
      <c r="X117" s="49">
        <v>0.008409</v>
      </c>
      <c r="Y117" s="49">
        <v>3.260558</v>
      </c>
      <c r="Z117" s="49">
        <v>0</v>
      </c>
      <c r="AA117" s="49">
        <v>0</v>
      </c>
      <c r="AB117" s="71">
        <v>117</v>
      </c>
      <c r="AC117" s="71"/>
      <c r="AD117" s="72"/>
      <c r="AE117" s="78" t="s">
        <v>1709</v>
      </c>
      <c r="AF117" s="78">
        <v>1639</v>
      </c>
      <c r="AG117" s="78">
        <v>1417</v>
      </c>
      <c r="AH117" s="78">
        <v>6895</v>
      </c>
      <c r="AI117" s="78">
        <v>468</v>
      </c>
      <c r="AJ117" s="78"/>
      <c r="AK117" s="78" t="s">
        <v>1962</v>
      </c>
      <c r="AL117" s="78" t="s">
        <v>2099</v>
      </c>
      <c r="AM117" s="82" t="s">
        <v>2324</v>
      </c>
      <c r="AN117" s="78"/>
      <c r="AO117" s="80">
        <v>40065.41777777778</v>
      </c>
      <c r="AP117" s="82" t="s">
        <v>2513</v>
      </c>
      <c r="AQ117" s="78" t="b">
        <v>0</v>
      </c>
      <c r="AR117" s="78" t="b">
        <v>0</v>
      </c>
      <c r="AS117" s="78" t="b">
        <v>0</v>
      </c>
      <c r="AT117" s="78" t="s">
        <v>1518</v>
      </c>
      <c r="AU117" s="78">
        <v>268</v>
      </c>
      <c r="AV117" s="82" t="s">
        <v>2652</v>
      </c>
      <c r="AW117" s="78" t="b">
        <v>0</v>
      </c>
      <c r="AX117" s="78" t="s">
        <v>2766</v>
      </c>
      <c r="AY117" s="82" t="s">
        <v>2881</v>
      </c>
      <c r="AZ117" s="78" t="s">
        <v>66</v>
      </c>
      <c r="BA117" s="78" t="str">
        <f>REPLACE(INDEX(GroupVertices[Group],MATCH(Vertices[[#This Row],[Vertex]],GroupVertices[Vertex],0)),1,1,"")</f>
        <v>3</v>
      </c>
      <c r="BB117" s="48" t="s">
        <v>3821</v>
      </c>
      <c r="BC117" s="48" t="s">
        <v>3821</v>
      </c>
      <c r="BD117" s="48" t="s">
        <v>708</v>
      </c>
      <c r="BE117" s="48" t="s">
        <v>708</v>
      </c>
      <c r="BF117" s="48" t="s">
        <v>3834</v>
      </c>
      <c r="BG117" s="48" t="s">
        <v>3845</v>
      </c>
      <c r="BH117" s="121" t="s">
        <v>3902</v>
      </c>
      <c r="BI117" s="121" t="s">
        <v>3976</v>
      </c>
      <c r="BJ117" s="121" t="s">
        <v>4035</v>
      </c>
      <c r="BK117" s="121" t="s">
        <v>4099</v>
      </c>
      <c r="BL117" s="121">
        <v>0</v>
      </c>
      <c r="BM117" s="124">
        <v>0</v>
      </c>
      <c r="BN117" s="121">
        <v>1</v>
      </c>
      <c r="BO117" s="124">
        <v>1.2658227848101267</v>
      </c>
      <c r="BP117" s="121">
        <v>0</v>
      </c>
      <c r="BQ117" s="124">
        <v>0</v>
      </c>
      <c r="BR117" s="121">
        <v>78</v>
      </c>
      <c r="BS117" s="124">
        <v>98.73417721518987</v>
      </c>
      <c r="BT117" s="121">
        <v>79</v>
      </c>
      <c r="BU117" s="2"/>
      <c r="BV117" s="3"/>
      <c r="BW117" s="3"/>
      <c r="BX117" s="3"/>
      <c r="BY117" s="3"/>
    </row>
    <row r="118" spans="1:77" ht="41.45" customHeight="1">
      <c r="A118" s="64" t="s">
        <v>285</v>
      </c>
      <c r="C118" s="65"/>
      <c r="D118" s="65" t="s">
        <v>64</v>
      </c>
      <c r="E118" s="66">
        <v>163.1674423246521</v>
      </c>
      <c r="F118" s="68">
        <v>99.99847585047469</v>
      </c>
      <c r="G118" s="100" t="s">
        <v>914</v>
      </c>
      <c r="H118" s="65"/>
      <c r="I118" s="69" t="s">
        <v>285</v>
      </c>
      <c r="J118" s="70"/>
      <c r="K118" s="70"/>
      <c r="L118" s="69" t="s">
        <v>3155</v>
      </c>
      <c r="M118" s="73">
        <v>1.50794823180086</v>
      </c>
      <c r="N118" s="74">
        <v>9636.7880859375</v>
      </c>
      <c r="O118" s="74">
        <v>5308.29296875</v>
      </c>
      <c r="P118" s="75"/>
      <c r="Q118" s="76"/>
      <c r="R118" s="76"/>
      <c r="S118" s="86"/>
      <c r="T118" s="48">
        <v>0</v>
      </c>
      <c r="U118" s="48">
        <v>1</v>
      </c>
      <c r="V118" s="49">
        <v>0</v>
      </c>
      <c r="W118" s="49">
        <v>0.2</v>
      </c>
      <c r="X118" s="49">
        <v>0</v>
      </c>
      <c r="Y118" s="49">
        <v>0.610686</v>
      </c>
      <c r="Z118" s="49">
        <v>0</v>
      </c>
      <c r="AA118" s="49">
        <v>0</v>
      </c>
      <c r="AB118" s="71">
        <v>118</v>
      </c>
      <c r="AC118" s="71"/>
      <c r="AD118" s="72"/>
      <c r="AE118" s="78" t="s">
        <v>1710</v>
      </c>
      <c r="AF118" s="78">
        <v>1404</v>
      </c>
      <c r="AG118" s="78">
        <v>684</v>
      </c>
      <c r="AH118" s="78">
        <v>4427</v>
      </c>
      <c r="AI118" s="78">
        <v>2099</v>
      </c>
      <c r="AJ118" s="78"/>
      <c r="AK118" s="78" t="s">
        <v>1963</v>
      </c>
      <c r="AL118" s="78" t="s">
        <v>2100</v>
      </c>
      <c r="AM118" s="82" t="s">
        <v>2325</v>
      </c>
      <c r="AN118" s="78"/>
      <c r="AO118" s="80">
        <v>41024.696701388886</v>
      </c>
      <c r="AP118" s="82" t="s">
        <v>2514</v>
      </c>
      <c r="AQ118" s="78" t="b">
        <v>0</v>
      </c>
      <c r="AR118" s="78" t="b">
        <v>0</v>
      </c>
      <c r="AS118" s="78" t="b">
        <v>1</v>
      </c>
      <c r="AT118" s="78" t="s">
        <v>1517</v>
      </c>
      <c r="AU118" s="78">
        <v>22</v>
      </c>
      <c r="AV118" s="82" t="s">
        <v>2649</v>
      </c>
      <c r="AW118" s="78" t="b">
        <v>0</v>
      </c>
      <c r="AX118" s="78" t="s">
        <v>2766</v>
      </c>
      <c r="AY118" s="82" t="s">
        <v>2882</v>
      </c>
      <c r="AZ118" s="78" t="s">
        <v>66</v>
      </c>
      <c r="BA118" s="78" t="str">
        <f>REPLACE(INDEX(GroupVertices[Group],MATCH(Vertices[[#This Row],[Vertex]],GroupVertices[Vertex],0)),1,1,"")</f>
        <v>16</v>
      </c>
      <c r="BB118" s="48"/>
      <c r="BC118" s="48"/>
      <c r="BD118" s="48"/>
      <c r="BE118" s="48"/>
      <c r="BF118" s="48" t="s">
        <v>761</v>
      </c>
      <c r="BG118" s="48" t="s">
        <v>761</v>
      </c>
      <c r="BH118" s="121" t="s">
        <v>3903</v>
      </c>
      <c r="BI118" s="121" t="s">
        <v>3903</v>
      </c>
      <c r="BJ118" s="121" t="s">
        <v>4036</v>
      </c>
      <c r="BK118" s="121" t="s">
        <v>4036</v>
      </c>
      <c r="BL118" s="121">
        <v>0</v>
      </c>
      <c r="BM118" s="124">
        <v>0</v>
      </c>
      <c r="BN118" s="121">
        <v>0</v>
      </c>
      <c r="BO118" s="124">
        <v>0</v>
      </c>
      <c r="BP118" s="121">
        <v>0</v>
      </c>
      <c r="BQ118" s="124">
        <v>0</v>
      </c>
      <c r="BR118" s="121">
        <v>12</v>
      </c>
      <c r="BS118" s="124">
        <v>100</v>
      </c>
      <c r="BT118" s="121">
        <v>12</v>
      </c>
      <c r="BU118" s="2"/>
      <c r="BV118" s="3"/>
      <c r="BW118" s="3"/>
      <c r="BX118" s="3"/>
      <c r="BY118" s="3"/>
    </row>
    <row r="119" spans="1:77" ht="41.45" customHeight="1">
      <c r="A119" s="64" t="s">
        <v>296</v>
      </c>
      <c r="C119" s="65"/>
      <c r="D119" s="65" t="s">
        <v>64</v>
      </c>
      <c r="E119" s="66">
        <v>162.0409628885843</v>
      </c>
      <c r="F119" s="68">
        <v>99.99994652106929</v>
      </c>
      <c r="G119" s="100" t="s">
        <v>2708</v>
      </c>
      <c r="H119" s="65"/>
      <c r="I119" s="69" t="s">
        <v>296</v>
      </c>
      <c r="J119" s="70"/>
      <c r="K119" s="70"/>
      <c r="L119" s="69" t="s">
        <v>3156</v>
      </c>
      <c r="M119" s="73">
        <v>1.0178227449754689</v>
      </c>
      <c r="N119" s="74">
        <v>9302.1884765625</v>
      </c>
      <c r="O119" s="74">
        <v>5308.29296875</v>
      </c>
      <c r="P119" s="75"/>
      <c r="Q119" s="76"/>
      <c r="R119" s="76"/>
      <c r="S119" s="86"/>
      <c r="T119" s="48">
        <v>4</v>
      </c>
      <c r="U119" s="48">
        <v>1</v>
      </c>
      <c r="V119" s="49">
        <v>6</v>
      </c>
      <c r="W119" s="49">
        <v>0.333333</v>
      </c>
      <c r="X119" s="49">
        <v>0</v>
      </c>
      <c r="Y119" s="49">
        <v>2.167935</v>
      </c>
      <c r="Z119" s="49">
        <v>0</v>
      </c>
      <c r="AA119" s="49">
        <v>0</v>
      </c>
      <c r="AB119" s="71">
        <v>119</v>
      </c>
      <c r="AC119" s="71"/>
      <c r="AD119" s="72"/>
      <c r="AE119" s="78" t="s">
        <v>1711</v>
      </c>
      <c r="AF119" s="78">
        <v>128</v>
      </c>
      <c r="AG119" s="78">
        <v>24</v>
      </c>
      <c r="AH119" s="78">
        <v>39</v>
      </c>
      <c r="AI119" s="78">
        <v>12</v>
      </c>
      <c r="AJ119" s="78"/>
      <c r="AK119" s="78" t="s">
        <v>1964</v>
      </c>
      <c r="AL119" s="78" t="s">
        <v>2111</v>
      </c>
      <c r="AM119" s="82" t="s">
        <v>2326</v>
      </c>
      <c r="AN119" s="78"/>
      <c r="AO119" s="80">
        <v>43397.88927083334</v>
      </c>
      <c r="AP119" s="82" t="s">
        <v>2515</v>
      </c>
      <c r="AQ119" s="78" t="b">
        <v>1</v>
      </c>
      <c r="AR119" s="78" t="b">
        <v>0</v>
      </c>
      <c r="AS119" s="78" t="b">
        <v>0</v>
      </c>
      <c r="AT119" s="78" t="s">
        <v>1517</v>
      </c>
      <c r="AU119" s="78">
        <v>0</v>
      </c>
      <c r="AV119" s="78"/>
      <c r="AW119" s="78" t="b">
        <v>0</v>
      </c>
      <c r="AX119" s="78" t="s">
        <v>2766</v>
      </c>
      <c r="AY119" s="82" t="s">
        <v>2883</v>
      </c>
      <c r="AZ119" s="78" t="s">
        <v>66</v>
      </c>
      <c r="BA119" s="78" t="str">
        <f>REPLACE(INDEX(GroupVertices[Group],MATCH(Vertices[[#This Row],[Vertex]],GroupVertices[Vertex],0)),1,1,"")</f>
        <v>16</v>
      </c>
      <c r="BB119" s="48"/>
      <c r="BC119" s="48"/>
      <c r="BD119" s="48"/>
      <c r="BE119" s="48"/>
      <c r="BF119" s="48" t="s">
        <v>3518</v>
      </c>
      <c r="BG119" s="48" t="s">
        <v>3518</v>
      </c>
      <c r="BH119" s="121" t="s">
        <v>3518</v>
      </c>
      <c r="BI119" s="121" t="s">
        <v>3518</v>
      </c>
      <c r="BJ119" s="121" t="s">
        <v>4037</v>
      </c>
      <c r="BK119" s="121" t="s">
        <v>4037</v>
      </c>
      <c r="BL119" s="121">
        <v>0</v>
      </c>
      <c r="BM119" s="124">
        <v>0</v>
      </c>
      <c r="BN119" s="121">
        <v>0</v>
      </c>
      <c r="BO119" s="124">
        <v>0</v>
      </c>
      <c r="BP119" s="121">
        <v>0</v>
      </c>
      <c r="BQ119" s="124">
        <v>0</v>
      </c>
      <c r="BR119" s="121">
        <v>13</v>
      </c>
      <c r="BS119" s="124">
        <v>100</v>
      </c>
      <c r="BT119" s="121">
        <v>13</v>
      </c>
      <c r="BU119" s="2"/>
      <c r="BV119" s="3"/>
      <c r="BW119" s="3"/>
      <c r="BX119" s="3"/>
      <c r="BY119" s="3"/>
    </row>
    <row r="120" spans="1:77" ht="41.45" customHeight="1">
      <c r="A120" s="64" t="s">
        <v>286</v>
      </c>
      <c r="C120" s="65"/>
      <c r="D120" s="65" t="s">
        <v>64</v>
      </c>
      <c r="E120" s="66">
        <v>189.00819787323746</v>
      </c>
      <c r="F120" s="68">
        <v>99.96473955835019</v>
      </c>
      <c r="G120" s="100" t="s">
        <v>915</v>
      </c>
      <c r="H120" s="65"/>
      <c r="I120" s="69" t="s">
        <v>286</v>
      </c>
      <c r="J120" s="70"/>
      <c r="K120" s="70"/>
      <c r="L120" s="69" t="s">
        <v>3157</v>
      </c>
      <c r="M120" s="73">
        <v>12.751129853825741</v>
      </c>
      <c r="N120" s="74">
        <v>2233.02783203125</v>
      </c>
      <c r="O120" s="74">
        <v>9235.4775390625</v>
      </c>
      <c r="P120" s="75"/>
      <c r="Q120" s="76"/>
      <c r="R120" s="76"/>
      <c r="S120" s="86"/>
      <c r="T120" s="48">
        <v>0</v>
      </c>
      <c r="U120" s="48">
        <v>1</v>
      </c>
      <c r="V120" s="49">
        <v>0</v>
      </c>
      <c r="W120" s="49">
        <v>0.001172</v>
      </c>
      <c r="X120" s="49">
        <v>0.006928</v>
      </c>
      <c r="Y120" s="49">
        <v>0.525373</v>
      </c>
      <c r="Z120" s="49">
        <v>0</v>
      </c>
      <c r="AA120" s="49">
        <v>0</v>
      </c>
      <c r="AB120" s="71">
        <v>120</v>
      </c>
      <c r="AC120" s="71"/>
      <c r="AD120" s="72"/>
      <c r="AE120" s="78" t="s">
        <v>1712</v>
      </c>
      <c r="AF120" s="78">
        <v>3170</v>
      </c>
      <c r="AG120" s="78">
        <v>15824</v>
      </c>
      <c r="AH120" s="78">
        <v>89701</v>
      </c>
      <c r="AI120" s="78">
        <v>15892</v>
      </c>
      <c r="AJ120" s="78"/>
      <c r="AK120" s="78" t="s">
        <v>1965</v>
      </c>
      <c r="AL120" s="78" t="s">
        <v>2164</v>
      </c>
      <c r="AM120" s="82" t="s">
        <v>2327</v>
      </c>
      <c r="AN120" s="78"/>
      <c r="AO120" s="80">
        <v>39575.03376157407</v>
      </c>
      <c r="AP120" s="82" t="s">
        <v>2516</v>
      </c>
      <c r="AQ120" s="78" t="b">
        <v>0</v>
      </c>
      <c r="AR120" s="78" t="b">
        <v>0</v>
      </c>
      <c r="AS120" s="78" t="b">
        <v>1</v>
      </c>
      <c r="AT120" s="78" t="s">
        <v>1517</v>
      </c>
      <c r="AU120" s="78">
        <v>2113</v>
      </c>
      <c r="AV120" s="82" t="s">
        <v>2649</v>
      </c>
      <c r="AW120" s="78" t="b">
        <v>0</v>
      </c>
      <c r="AX120" s="78" t="s">
        <v>2766</v>
      </c>
      <c r="AY120" s="82" t="s">
        <v>2884</v>
      </c>
      <c r="AZ120" s="78" t="s">
        <v>66</v>
      </c>
      <c r="BA120" s="78" t="str">
        <f>REPLACE(INDEX(GroupVertices[Group],MATCH(Vertices[[#This Row],[Vertex]],GroupVertices[Vertex],0)),1,1,"")</f>
        <v>1</v>
      </c>
      <c r="BB120" s="48"/>
      <c r="BC120" s="48"/>
      <c r="BD120" s="48"/>
      <c r="BE120" s="48"/>
      <c r="BF120" s="48" t="s">
        <v>741</v>
      </c>
      <c r="BG120" s="48" t="s">
        <v>741</v>
      </c>
      <c r="BH120" s="121" t="s">
        <v>3855</v>
      </c>
      <c r="BI120" s="121" t="s">
        <v>3855</v>
      </c>
      <c r="BJ120" s="121" t="s">
        <v>3990</v>
      </c>
      <c r="BK120" s="121" t="s">
        <v>3990</v>
      </c>
      <c r="BL120" s="121">
        <v>1</v>
      </c>
      <c r="BM120" s="124">
        <v>4.545454545454546</v>
      </c>
      <c r="BN120" s="121">
        <v>0</v>
      </c>
      <c r="BO120" s="124">
        <v>0</v>
      </c>
      <c r="BP120" s="121">
        <v>0</v>
      </c>
      <c r="BQ120" s="124">
        <v>0</v>
      </c>
      <c r="BR120" s="121">
        <v>21</v>
      </c>
      <c r="BS120" s="124">
        <v>95.45454545454545</v>
      </c>
      <c r="BT120" s="121">
        <v>22</v>
      </c>
      <c r="BU120" s="2"/>
      <c r="BV120" s="3"/>
      <c r="BW120" s="3"/>
      <c r="BX120" s="3"/>
      <c r="BY120" s="3"/>
    </row>
    <row r="121" spans="1:77" ht="41.45" customHeight="1">
      <c r="A121" s="64" t="s">
        <v>287</v>
      </c>
      <c r="C121" s="65"/>
      <c r="D121" s="65" t="s">
        <v>64</v>
      </c>
      <c r="E121" s="66">
        <v>163.13159979714084</v>
      </c>
      <c r="F121" s="68">
        <v>99.99852264453907</v>
      </c>
      <c r="G121" s="100" t="s">
        <v>916</v>
      </c>
      <c r="H121" s="65"/>
      <c r="I121" s="69" t="s">
        <v>287</v>
      </c>
      <c r="J121" s="70"/>
      <c r="K121" s="70"/>
      <c r="L121" s="69" t="s">
        <v>3158</v>
      </c>
      <c r="M121" s="73">
        <v>1.4923533299473246</v>
      </c>
      <c r="N121" s="74">
        <v>9260.76953125</v>
      </c>
      <c r="O121" s="74">
        <v>9318.67578125</v>
      </c>
      <c r="P121" s="75"/>
      <c r="Q121" s="76"/>
      <c r="R121" s="76"/>
      <c r="S121" s="86"/>
      <c r="T121" s="48">
        <v>1</v>
      </c>
      <c r="U121" s="48">
        <v>1</v>
      </c>
      <c r="V121" s="49">
        <v>0</v>
      </c>
      <c r="W121" s="49">
        <v>0</v>
      </c>
      <c r="X121" s="49">
        <v>0</v>
      </c>
      <c r="Y121" s="49">
        <v>0.999998</v>
      </c>
      <c r="Z121" s="49">
        <v>0</v>
      </c>
      <c r="AA121" s="49" t="s">
        <v>4633</v>
      </c>
      <c r="AB121" s="71">
        <v>121</v>
      </c>
      <c r="AC121" s="71"/>
      <c r="AD121" s="72"/>
      <c r="AE121" s="78" t="s">
        <v>1713</v>
      </c>
      <c r="AF121" s="78">
        <v>1295</v>
      </c>
      <c r="AG121" s="78">
        <v>663</v>
      </c>
      <c r="AH121" s="78">
        <v>13357</v>
      </c>
      <c r="AI121" s="78">
        <v>1503</v>
      </c>
      <c r="AJ121" s="78"/>
      <c r="AK121" s="78" t="s">
        <v>1966</v>
      </c>
      <c r="AL121" s="78" t="s">
        <v>2165</v>
      </c>
      <c r="AM121" s="82" t="s">
        <v>2328</v>
      </c>
      <c r="AN121" s="78"/>
      <c r="AO121" s="80">
        <v>40402.78612268518</v>
      </c>
      <c r="AP121" s="82" t="s">
        <v>2517</v>
      </c>
      <c r="AQ121" s="78" t="b">
        <v>0</v>
      </c>
      <c r="AR121" s="78" t="b">
        <v>0</v>
      </c>
      <c r="AS121" s="78" t="b">
        <v>1</v>
      </c>
      <c r="AT121" s="78" t="s">
        <v>1517</v>
      </c>
      <c r="AU121" s="78">
        <v>38</v>
      </c>
      <c r="AV121" s="82" t="s">
        <v>2649</v>
      </c>
      <c r="AW121" s="78" t="b">
        <v>0</v>
      </c>
      <c r="AX121" s="78" t="s">
        <v>2766</v>
      </c>
      <c r="AY121" s="82" t="s">
        <v>2885</v>
      </c>
      <c r="AZ121" s="78" t="s">
        <v>66</v>
      </c>
      <c r="BA121" s="78" t="str">
        <f>REPLACE(INDEX(GroupVertices[Group],MATCH(Vertices[[#This Row],[Vertex]],GroupVertices[Vertex],0)),1,1,"")</f>
        <v>6</v>
      </c>
      <c r="BB121" s="48" t="s">
        <v>673</v>
      </c>
      <c r="BC121" s="48" t="s">
        <v>673</v>
      </c>
      <c r="BD121" s="48" t="s">
        <v>711</v>
      </c>
      <c r="BE121" s="48" t="s">
        <v>711</v>
      </c>
      <c r="BF121" s="48" t="s">
        <v>738</v>
      </c>
      <c r="BG121" s="48" t="s">
        <v>738</v>
      </c>
      <c r="BH121" s="121" t="s">
        <v>3904</v>
      </c>
      <c r="BI121" s="121" t="s">
        <v>3904</v>
      </c>
      <c r="BJ121" s="121" t="s">
        <v>4038</v>
      </c>
      <c r="BK121" s="121" t="s">
        <v>4038</v>
      </c>
      <c r="BL121" s="121">
        <v>0</v>
      </c>
      <c r="BM121" s="124">
        <v>0</v>
      </c>
      <c r="BN121" s="121">
        <v>0</v>
      </c>
      <c r="BO121" s="124">
        <v>0</v>
      </c>
      <c r="BP121" s="121">
        <v>0</v>
      </c>
      <c r="BQ121" s="124">
        <v>0</v>
      </c>
      <c r="BR121" s="121">
        <v>4</v>
      </c>
      <c r="BS121" s="124">
        <v>100</v>
      </c>
      <c r="BT121" s="121">
        <v>4</v>
      </c>
      <c r="BU121" s="2"/>
      <c r="BV121" s="3"/>
      <c r="BW121" s="3"/>
      <c r="BX121" s="3"/>
      <c r="BY121" s="3"/>
    </row>
    <row r="122" spans="1:77" ht="41.45" customHeight="1">
      <c r="A122" s="64" t="s">
        <v>288</v>
      </c>
      <c r="C122" s="65"/>
      <c r="D122" s="65" t="s">
        <v>64</v>
      </c>
      <c r="E122" s="66">
        <v>162.03925610155994</v>
      </c>
      <c r="F122" s="68">
        <v>99.99994874935807</v>
      </c>
      <c r="G122" s="100" t="s">
        <v>917</v>
      </c>
      <c r="H122" s="65"/>
      <c r="I122" s="69" t="s">
        <v>288</v>
      </c>
      <c r="J122" s="70"/>
      <c r="K122" s="70"/>
      <c r="L122" s="69" t="s">
        <v>3159</v>
      </c>
      <c r="M122" s="73">
        <v>1.017080130601491</v>
      </c>
      <c r="N122" s="74">
        <v>5569.72705078125</v>
      </c>
      <c r="O122" s="74">
        <v>447.3766784667969</v>
      </c>
      <c r="P122" s="75"/>
      <c r="Q122" s="76"/>
      <c r="R122" s="76"/>
      <c r="S122" s="86"/>
      <c r="T122" s="48">
        <v>0</v>
      </c>
      <c r="U122" s="48">
        <v>1</v>
      </c>
      <c r="V122" s="49">
        <v>0</v>
      </c>
      <c r="W122" s="49">
        <v>0.090909</v>
      </c>
      <c r="X122" s="49">
        <v>0</v>
      </c>
      <c r="Y122" s="49">
        <v>0.617116</v>
      </c>
      <c r="Z122" s="49">
        <v>0</v>
      </c>
      <c r="AA122" s="49">
        <v>0</v>
      </c>
      <c r="AB122" s="71">
        <v>122</v>
      </c>
      <c r="AC122" s="71"/>
      <c r="AD122" s="72"/>
      <c r="AE122" s="78" t="s">
        <v>1714</v>
      </c>
      <c r="AF122" s="78">
        <v>269</v>
      </c>
      <c r="AG122" s="78">
        <v>23</v>
      </c>
      <c r="AH122" s="78">
        <v>157</v>
      </c>
      <c r="AI122" s="78">
        <v>2729</v>
      </c>
      <c r="AJ122" s="78"/>
      <c r="AK122" s="78" t="s">
        <v>1967</v>
      </c>
      <c r="AL122" s="78" t="s">
        <v>2122</v>
      </c>
      <c r="AM122" s="78"/>
      <c r="AN122" s="78"/>
      <c r="AO122" s="80">
        <v>43466.65497685185</v>
      </c>
      <c r="AP122" s="82" t="s">
        <v>2518</v>
      </c>
      <c r="AQ122" s="78" t="b">
        <v>0</v>
      </c>
      <c r="AR122" s="78" t="b">
        <v>0</v>
      </c>
      <c r="AS122" s="78" t="b">
        <v>0</v>
      </c>
      <c r="AT122" s="78" t="s">
        <v>1518</v>
      </c>
      <c r="AU122" s="78">
        <v>0</v>
      </c>
      <c r="AV122" s="82" t="s">
        <v>2649</v>
      </c>
      <c r="AW122" s="78" t="b">
        <v>0</v>
      </c>
      <c r="AX122" s="78" t="s">
        <v>2766</v>
      </c>
      <c r="AY122" s="82" t="s">
        <v>2886</v>
      </c>
      <c r="AZ122" s="78" t="s">
        <v>66</v>
      </c>
      <c r="BA122" s="78" t="str">
        <f>REPLACE(INDEX(GroupVertices[Group],MATCH(Vertices[[#This Row],[Vertex]],GroupVertices[Vertex],0)),1,1,"")</f>
        <v>9</v>
      </c>
      <c r="BB122" s="48"/>
      <c r="BC122" s="48"/>
      <c r="BD122" s="48"/>
      <c r="BE122" s="48"/>
      <c r="BF122" s="48"/>
      <c r="BG122" s="48"/>
      <c r="BH122" s="121" t="s">
        <v>3880</v>
      </c>
      <c r="BI122" s="121" t="s">
        <v>3880</v>
      </c>
      <c r="BJ122" s="121" t="s">
        <v>4014</v>
      </c>
      <c r="BK122" s="121" t="s">
        <v>4014</v>
      </c>
      <c r="BL122" s="121">
        <v>0</v>
      </c>
      <c r="BM122" s="124">
        <v>0</v>
      </c>
      <c r="BN122" s="121">
        <v>1</v>
      </c>
      <c r="BO122" s="124">
        <v>4.545454545454546</v>
      </c>
      <c r="BP122" s="121">
        <v>0</v>
      </c>
      <c r="BQ122" s="124">
        <v>0</v>
      </c>
      <c r="BR122" s="121">
        <v>21</v>
      </c>
      <c r="BS122" s="124">
        <v>95.45454545454545</v>
      </c>
      <c r="BT122" s="121">
        <v>22</v>
      </c>
      <c r="BU122" s="2"/>
      <c r="BV122" s="3"/>
      <c r="BW122" s="3"/>
      <c r="BX122" s="3"/>
      <c r="BY122" s="3"/>
    </row>
    <row r="123" spans="1:77" ht="41.45" customHeight="1">
      <c r="A123" s="64" t="s">
        <v>290</v>
      </c>
      <c r="C123" s="65"/>
      <c r="D123" s="65" t="s">
        <v>64</v>
      </c>
      <c r="E123" s="66">
        <v>162.19969408184838</v>
      </c>
      <c r="F123" s="68">
        <v>99.99973929021277</v>
      </c>
      <c r="G123" s="100" t="s">
        <v>918</v>
      </c>
      <c r="H123" s="65"/>
      <c r="I123" s="69" t="s">
        <v>290</v>
      </c>
      <c r="J123" s="70"/>
      <c r="K123" s="70"/>
      <c r="L123" s="69" t="s">
        <v>3160</v>
      </c>
      <c r="M123" s="73">
        <v>1.0868858817554103</v>
      </c>
      <c r="N123" s="74">
        <v>6716.35205078125</v>
      </c>
      <c r="O123" s="74">
        <v>1296.9290771484375</v>
      </c>
      <c r="P123" s="75"/>
      <c r="Q123" s="76"/>
      <c r="R123" s="76"/>
      <c r="S123" s="86"/>
      <c r="T123" s="48">
        <v>0</v>
      </c>
      <c r="U123" s="48">
        <v>1</v>
      </c>
      <c r="V123" s="49">
        <v>0</v>
      </c>
      <c r="W123" s="49">
        <v>0.2</v>
      </c>
      <c r="X123" s="49">
        <v>0</v>
      </c>
      <c r="Y123" s="49">
        <v>0.610686</v>
      </c>
      <c r="Z123" s="49">
        <v>0</v>
      </c>
      <c r="AA123" s="49">
        <v>0</v>
      </c>
      <c r="AB123" s="71">
        <v>123</v>
      </c>
      <c r="AC123" s="71"/>
      <c r="AD123" s="72"/>
      <c r="AE123" s="78" t="s">
        <v>1715</v>
      </c>
      <c r="AF123" s="78">
        <v>250</v>
      </c>
      <c r="AG123" s="78">
        <v>117</v>
      </c>
      <c r="AH123" s="78">
        <v>26221</v>
      </c>
      <c r="AI123" s="78">
        <v>39051</v>
      </c>
      <c r="AJ123" s="78"/>
      <c r="AK123" s="78"/>
      <c r="AL123" s="78" t="s">
        <v>2166</v>
      </c>
      <c r="AM123" s="78"/>
      <c r="AN123" s="78"/>
      <c r="AO123" s="80">
        <v>40168.87045138889</v>
      </c>
      <c r="AP123" s="82" t="s">
        <v>2519</v>
      </c>
      <c r="AQ123" s="78" t="b">
        <v>1</v>
      </c>
      <c r="AR123" s="78" t="b">
        <v>0</v>
      </c>
      <c r="AS123" s="78" t="b">
        <v>0</v>
      </c>
      <c r="AT123" s="78" t="s">
        <v>1518</v>
      </c>
      <c r="AU123" s="78">
        <v>5</v>
      </c>
      <c r="AV123" s="82" t="s">
        <v>2649</v>
      </c>
      <c r="AW123" s="78" t="b">
        <v>0</v>
      </c>
      <c r="AX123" s="78" t="s">
        <v>2766</v>
      </c>
      <c r="AY123" s="82" t="s">
        <v>2887</v>
      </c>
      <c r="AZ123" s="78" t="s">
        <v>66</v>
      </c>
      <c r="BA123" s="78" t="str">
        <f>REPLACE(INDEX(GroupVertices[Group],MATCH(Vertices[[#This Row],[Vertex]],GroupVertices[Vertex],0)),1,1,"")</f>
        <v>17</v>
      </c>
      <c r="BB123" s="48"/>
      <c r="BC123" s="48"/>
      <c r="BD123" s="48"/>
      <c r="BE123" s="48"/>
      <c r="BF123" s="48" t="s">
        <v>742</v>
      </c>
      <c r="BG123" s="48" t="s">
        <v>742</v>
      </c>
      <c r="BH123" s="121" t="s">
        <v>3859</v>
      </c>
      <c r="BI123" s="121" t="s">
        <v>3859</v>
      </c>
      <c r="BJ123" s="121" t="s">
        <v>3994</v>
      </c>
      <c r="BK123" s="121" t="s">
        <v>3994</v>
      </c>
      <c r="BL123" s="121">
        <v>1</v>
      </c>
      <c r="BM123" s="124">
        <v>4.545454545454546</v>
      </c>
      <c r="BN123" s="121">
        <v>0</v>
      </c>
      <c r="BO123" s="124">
        <v>0</v>
      </c>
      <c r="BP123" s="121">
        <v>0</v>
      </c>
      <c r="BQ123" s="124">
        <v>0</v>
      </c>
      <c r="BR123" s="121">
        <v>21</v>
      </c>
      <c r="BS123" s="124">
        <v>95.45454545454545</v>
      </c>
      <c r="BT123" s="121">
        <v>22</v>
      </c>
      <c r="BU123" s="2"/>
      <c r="BV123" s="3"/>
      <c r="BW123" s="3"/>
      <c r="BX123" s="3"/>
      <c r="BY123" s="3"/>
    </row>
    <row r="124" spans="1:77" ht="41.45" customHeight="1">
      <c r="A124" s="64" t="s">
        <v>291</v>
      </c>
      <c r="C124" s="65"/>
      <c r="D124" s="65" t="s">
        <v>64</v>
      </c>
      <c r="E124" s="66">
        <v>163.15549481548166</v>
      </c>
      <c r="F124" s="68">
        <v>99.99849144849615</v>
      </c>
      <c r="G124" s="100" t="s">
        <v>919</v>
      </c>
      <c r="H124" s="65"/>
      <c r="I124" s="69" t="s">
        <v>291</v>
      </c>
      <c r="J124" s="70"/>
      <c r="K124" s="70"/>
      <c r="L124" s="69" t="s">
        <v>3161</v>
      </c>
      <c r="M124" s="73">
        <v>1.5027499311830148</v>
      </c>
      <c r="N124" s="74">
        <v>9622.9814453125</v>
      </c>
      <c r="O124" s="74">
        <v>9318.67578125</v>
      </c>
      <c r="P124" s="75"/>
      <c r="Q124" s="76"/>
      <c r="R124" s="76"/>
      <c r="S124" s="86"/>
      <c r="T124" s="48">
        <v>1</v>
      </c>
      <c r="U124" s="48">
        <v>1</v>
      </c>
      <c r="V124" s="49">
        <v>0</v>
      </c>
      <c r="W124" s="49">
        <v>0</v>
      </c>
      <c r="X124" s="49">
        <v>0</v>
      </c>
      <c r="Y124" s="49">
        <v>0.999998</v>
      </c>
      <c r="Z124" s="49">
        <v>0</v>
      </c>
      <c r="AA124" s="49" t="s">
        <v>4633</v>
      </c>
      <c r="AB124" s="71">
        <v>124</v>
      </c>
      <c r="AC124" s="71"/>
      <c r="AD124" s="72"/>
      <c r="AE124" s="78" t="s">
        <v>1716</v>
      </c>
      <c r="AF124" s="78">
        <v>1296</v>
      </c>
      <c r="AG124" s="78">
        <v>677</v>
      </c>
      <c r="AH124" s="78">
        <v>20228</v>
      </c>
      <c r="AI124" s="78">
        <v>2250</v>
      </c>
      <c r="AJ124" s="78"/>
      <c r="AK124" s="78" t="s">
        <v>1968</v>
      </c>
      <c r="AL124" s="78" t="s">
        <v>2167</v>
      </c>
      <c r="AM124" s="82" t="s">
        <v>2329</v>
      </c>
      <c r="AN124" s="78"/>
      <c r="AO124" s="80">
        <v>40621.606782407405</v>
      </c>
      <c r="AP124" s="82" t="s">
        <v>2520</v>
      </c>
      <c r="AQ124" s="78" t="b">
        <v>0</v>
      </c>
      <c r="AR124" s="78" t="b">
        <v>0</v>
      </c>
      <c r="AS124" s="78" t="b">
        <v>0</v>
      </c>
      <c r="AT124" s="78" t="s">
        <v>1520</v>
      </c>
      <c r="AU124" s="78">
        <v>49</v>
      </c>
      <c r="AV124" s="82" t="s">
        <v>2652</v>
      </c>
      <c r="AW124" s="78" t="b">
        <v>0</v>
      </c>
      <c r="AX124" s="78" t="s">
        <v>2766</v>
      </c>
      <c r="AY124" s="82" t="s">
        <v>2888</v>
      </c>
      <c r="AZ124" s="78" t="s">
        <v>66</v>
      </c>
      <c r="BA124" s="78" t="str">
        <f>REPLACE(INDEX(GroupVertices[Group],MATCH(Vertices[[#This Row],[Vertex]],GroupVertices[Vertex],0)),1,1,"")</f>
        <v>6</v>
      </c>
      <c r="BB124" s="48" t="s">
        <v>674</v>
      </c>
      <c r="BC124" s="48" t="s">
        <v>674</v>
      </c>
      <c r="BD124" s="48" t="s">
        <v>719</v>
      </c>
      <c r="BE124" s="48" t="s">
        <v>719</v>
      </c>
      <c r="BF124" s="48" t="s">
        <v>762</v>
      </c>
      <c r="BG124" s="48" t="s">
        <v>762</v>
      </c>
      <c r="BH124" s="121" t="s">
        <v>3905</v>
      </c>
      <c r="BI124" s="121" t="s">
        <v>3905</v>
      </c>
      <c r="BJ124" s="121" t="s">
        <v>4039</v>
      </c>
      <c r="BK124" s="121" t="s">
        <v>4039</v>
      </c>
      <c r="BL124" s="121">
        <v>0</v>
      </c>
      <c r="BM124" s="124">
        <v>0</v>
      </c>
      <c r="BN124" s="121">
        <v>0</v>
      </c>
      <c r="BO124" s="124">
        <v>0</v>
      </c>
      <c r="BP124" s="121">
        <v>0</v>
      </c>
      <c r="BQ124" s="124">
        <v>0</v>
      </c>
      <c r="BR124" s="121">
        <v>7</v>
      </c>
      <c r="BS124" s="124">
        <v>100</v>
      </c>
      <c r="BT124" s="121">
        <v>7</v>
      </c>
      <c r="BU124" s="2"/>
      <c r="BV124" s="3"/>
      <c r="BW124" s="3"/>
      <c r="BX124" s="3"/>
      <c r="BY124" s="3"/>
    </row>
    <row r="125" spans="1:77" ht="41.45" customHeight="1">
      <c r="A125" s="64" t="s">
        <v>292</v>
      </c>
      <c r="C125" s="65"/>
      <c r="D125" s="65" t="s">
        <v>64</v>
      </c>
      <c r="E125" s="66">
        <v>162.57006686613127</v>
      </c>
      <c r="F125" s="68">
        <v>99.99925575154758</v>
      </c>
      <c r="G125" s="100" t="s">
        <v>2709</v>
      </c>
      <c r="H125" s="65"/>
      <c r="I125" s="69" t="s">
        <v>292</v>
      </c>
      <c r="J125" s="70"/>
      <c r="K125" s="70"/>
      <c r="L125" s="69" t="s">
        <v>3162</v>
      </c>
      <c r="M125" s="73">
        <v>1.248033200908607</v>
      </c>
      <c r="N125" s="74">
        <v>7846.84326171875</v>
      </c>
      <c r="O125" s="74">
        <v>2435.050537109375</v>
      </c>
      <c r="P125" s="75"/>
      <c r="Q125" s="76"/>
      <c r="R125" s="76"/>
      <c r="S125" s="86"/>
      <c r="T125" s="48">
        <v>1</v>
      </c>
      <c r="U125" s="48">
        <v>1</v>
      </c>
      <c r="V125" s="49">
        <v>0</v>
      </c>
      <c r="W125" s="49">
        <v>0.5</v>
      </c>
      <c r="X125" s="49">
        <v>0</v>
      </c>
      <c r="Y125" s="49">
        <v>0.999998</v>
      </c>
      <c r="Z125" s="49">
        <v>0.5</v>
      </c>
      <c r="AA125" s="49">
        <v>0</v>
      </c>
      <c r="AB125" s="71">
        <v>125</v>
      </c>
      <c r="AC125" s="71"/>
      <c r="AD125" s="72"/>
      <c r="AE125" s="78" t="s">
        <v>1717</v>
      </c>
      <c r="AF125" s="78">
        <v>387</v>
      </c>
      <c r="AG125" s="78">
        <v>334</v>
      </c>
      <c r="AH125" s="78">
        <v>281</v>
      </c>
      <c r="AI125" s="78">
        <v>2307</v>
      </c>
      <c r="AJ125" s="78"/>
      <c r="AK125" s="78" t="s">
        <v>1969</v>
      </c>
      <c r="AL125" s="78" t="s">
        <v>1562</v>
      </c>
      <c r="AM125" s="78"/>
      <c r="AN125" s="78"/>
      <c r="AO125" s="80">
        <v>41831.908425925925</v>
      </c>
      <c r="AP125" s="82" t="s">
        <v>2521</v>
      </c>
      <c r="AQ125" s="78" t="b">
        <v>0</v>
      </c>
      <c r="AR125" s="78" t="b">
        <v>0</v>
      </c>
      <c r="AS125" s="78" t="b">
        <v>1</v>
      </c>
      <c r="AT125" s="78" t="s">
        <v>1518</v>
      </c>
      <c r="AU125" s="78">
        <v>9</v>
      </c>
      <c r="AV125" s="82" t="s">
        <v>2649</v>
      </c>
      <c r="AW125" s="78" t="b">
        <v>0</v>
      </c>
      <c r="AX125" s="78" t="s">
        <v>2766</v>
      </c>
      <c r="AY125" s="82" t="s">
        <v>2889</v>
      </c>
      <c r="AZ125" s="78" t="s">
        <v>66</v>
      </c>
      <c r="BA125" s="78" t="str">
        <f>REPLACE(INDEX(GroupVertices[Group],MATCH(Vertices[[#This Row],[Vertex]],GroupVertices[Vertex],0)),1,1,"")</f>
        <v>23</v>
      </c>
      <c r="BB125" s="48"/>
      <c r="BC125" s="48"/>
      <c r="BD125" s="48"/>
      <c r="BE125" s="48"/>
      <c r="BF125" s="48" t="s">
        <v>763</v>
      </c>
      <c r="BG125" s="48" t="s">
        <v>763</v>
      </c>
      <c r="BH125" s="121" t="s">
        <v>3608</v>
      </c>
      <c r="BI125" s="121" t="s">
        <v>3608</v>
      </c>
      <c r="BJ125" s="121" t="s">
        <v>3730</v>
      </c>
      <c r="BK125" s="121" t="s">
        <v>3730</v>
      </c>
      <c r="BL125" s="121">
        <v>2</v>
      </c>
      <c r="BM125" s="124">
        <v>10.526315789473685</v>
      </c>
      <c r="BN125" s="121">
        <v>1</v>
      </c>
      <c r="BO125" s="124">
        <v>5.2631578947368425</v>
      </c>
      <c r="BP125" s="121">
        <v>0</v>
      </c>
      <c r="BQ125" s="124">
        <v>0</v>
      </c>
      <c r="BR125" s="121">
        <v>16</v>
      </c>
      <c r="BS125" s="124">
        <v>84.21052631578948</v>
      </c>
      <c r="BT125" s="121">
        <v>19</v>
      </c>
      <c r="BU125" s="2"/>
      <c r="BV125" s="3"/>
      <c r="BW125" s="3"/>
      <c r="BX125" s="3"/>
      <c r="BY125" s="3"/>
    </row>
    <row r="126" spans="1:77" ht="41.45" customHeight="1">
      <c r="A126" s="64" t="s">
        <v>444</v>
      </c>
      <c r="C126" s="65"/>
      <c r="D126" s="65" t="s">
        <v>64</v>
      </c>
      <c r="E126" s="66">
        <v>163.34494817518396</v>
      </c>
      <c r="F126" s="68">
        <v>99.99824410844161</v>
      </c>
      <c r="G126" s="100" t="s">
        <v>2710</v>
      </c>
      <c r="H126" s="65"/>
      <c r="I126" s="69" t="s">
        <v>444</v>
      </c>
      <c r="J126" s="70"/>
      <c r="K126" s="70"/>
      <c r="L126" s="69" t="s">
        <v>3163</v>
      </c>
      <c r="M126" s="73">
        <v>1.5851801266945578</v>
      </c>
      <c r="N126" s="74">
        <v>7557.7236328125</v>
      </c>
      <c r="O126" s="74">
        <v>1940.9822998046875</v>
      </c>
      <c r="P126" s="75"/>
      <c r="Q126" s="76"/>
      <c r="R126" s="76"/>
      <c r="S126" s="86"/>
      <c r="T126" s="48">
        <v>2</v>
      </c>
      <c r="U126" s="48">
        <v>0</v>
      </c>
      <c r="V126" s="49">
        <v>0</v>
      </c>
      <c r="W126" s="49">
        <v>0.5</v>
      </c>
      <c r="X126" s="49">
        <v>0</v>
      </c>
      <c r="Y126" s="49">
        <v>0.999998</v>
      </c>
      <c r="Z126" s="49">
        <v>0.5</v>
      </c>
      <c r="AA126" s="49">
        <v>0</v>
      </c>
      <c r="AB126" s="71">
        <v>126</v>
      </c>
      <c r="AC126" s="71"/>
      <c r="AD126" s="72"/>
      <c r="AE126" s="78" t="s">
        <v>1718</v>
      </c>
      <c r="AF126" s="78">
        <v>108</v>
      </c>
      <c r="AG126" s="78">
        <v>788</v>
      </c>
      <c r="AH126" s="78">
        <v>18</v>
      </c>
      <c r="AI126" s="78">
        <v>154</v>
      </c>
      <c r="AJ126" s="78"/>
      <c r="AK126" s="78" t="s">
        <v>1970</v>
      </c>
      <c r="AL126" s="78" t="s">
        <v>2168</v>
      </c>
      <c r="AM126" s="82" t="s">
        <v>2330</v>
      </c>
      <c r="AN126" s="78"/>
      <c r="AO126" s="80">
        <v>41472.35731481481</v>
      </c>
      <c r="AP126" s="78"/>
      <c r="AQ126" s="78" t="b">
        <v>0</v>
      </c>
      <c r="AR126" s="78" t="b">
        <v>0</v>
      </c>
      <c r="AS126" s="78" t="b">
        <v>0</v>
      </c>
      <c r="AT126" s="78" t="s">
        <v>1517</v>
      </c>
      <c r="AU126" s="78">
        <v>16</v>
      </c>
      <c r="AV126" s="82" t="s">
        <v>2662</v>
      </c>
      <c r="AW126" s="78" t="b">
        <v>0</v>
      </c>
      <c r="AX126" s="78" t="s">
        <v>2766</v>
      </c>
      <c r="AY126" s="82" t="s">
        <v>2890</v>
      </c>
      <c r="AZ126" s="78" t="s">
        <v>65</v>
      </c>
      <c r="BA126" s="78" t="str">
        <f>REPLACE(INDEX(GroupVertices[Group],MATCH(Vertices[[#This Row],[Vertex]],GroupVertices[Vertex],0)),1,1,"")</f>
        <v>23</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293</v>
      </c>
      <c r="C127" s="65"/>
      <c r="D127" s="65" t="s">
        <v>64</v>
      </c>
      <c r="E127" s="66">
        <v>162.51203610730354</v>
      </c>
      <c r="F127" s="68">
        <v>99.99933151336609</v>
      </c>
      <c r="G127" s="100" t="s">
        <v>920</v>
      </c>
      <c r="H127" s="65"/>
      <c r="I127" s="69" t="s">
        <v>293</v>
      </c>
      <c r="J127" s="70"/>
      <c r="K127" s="70"/>
      <c r="L127" s="69" t="s">
        <v>3164</v>
      </c>
      <c r="M127" s="73">
        <v>1.2227843121933597</v>
      </c>
      <c r="N127" s="74">
        <v>7557.7236328125</v>
      </c>
      <c r="O127" s="74">
        <v>2435.050537109375</v>
      </c>
      <c r="P127" s="75"/>
      <c r="Q127" s="76"/>
      <c r="R127" s="76"/>
      <c r="S127" s="86"/>
      <c r="T127" s="48">
        <v>0</v>
      </c>
      <c r="U127" s="48">
        <v>2</v>
      </c>
      <c r="V127" s="49">
        <v>0</v>
      </c>
      <c r="W127" s="49">
        <v>0.5</v>
      </c>
      <c r="X127" s="49">
        <v>0</v>
      </c>
      <c r="Y127" s="49">
        <v>0.999998</v>
      </c>
      <c r="Z127" s="49">
        <v>0.5</v>
      </c>
      <c r="AA127" s="49">
        <v>0</v>
      </c>
      <c r="AB127" s="71">
        <v>127</v>
      </c>
      <c r="AC127" s="71"/>
      <c r="AD127" s="72"/>
      <c r="AE127" s="78" t="s">
        <v>1719</v>
      </c>
      <c r="AF127" s="78">
        <v>565</v>
      </c>
      <c r="AG127" s="78">
        <v>300</v>
      </c>
      <c r="AH127" s="78">
        <v>162</v>
      </c>
      <c r="AI127" s="78">
        <v>74</v>
      </c>
      <c r="AJ127" s="78"/>
      <c r="AK127" s="78" t="s">
        <v>1971</v>
      </c>
      <c r="AL127" s="78" t="s">
        <v>2111</v>
      </c>
      <c r="AM127" s="78"/>
      <c r="AN127" s="78"/>
      <c r="AO127" s="80">
        <v>42387.761469907404</v>
      </c>
      <c r="AP127" s="78"/>
      <c r="AQ127" s="78" t="b">
        <v>0</v>
      </c>
      <c r="AR127" s="78" t="b">
        <v>0</v>
      </c>
      <c r="AS127" s="78" t="b">
        <v>0</v>
      </c>
      <c r="AT127" s="78" t="s">
        <v>1517</v>
      </c>
      <c r="AU127" s="78">
        <v>37</v>
      </c>
      <c r="AV127" s="82" t="s">
        <v>2649</v>
      </c>
      <c r="AW127" s="78" t="b">
        <v>0</v>
      </c>
      <c r="AX127" s="78" t="s">
        <v>2766</v>
      </c>
      <c r="AY127" s="82" t="s">
        <v>2891</v>
      </c>
      <c r="AZ127" s="78" t="s">
        <v>66</v>
      </c>
      <c r="BA127" s="78" t="str">
        <f>REPLACE(INDEX(GroupVertices[Group],MATCH(Vertices[[#This Row],[Vertex]],GroupVertices[Vertex],0)),1,1,"")</f>
        <v>23</v>
      </c>
      <c r="BB127" s="48"/>
      <c r="BC127" s="48"/>
      <c r="BD127" s="48"/>
      <c r="BE127" s="48"/>
      <c r="BF127" s="48" t="s">
        <v>763</v>
      </c>
      <c r="BG127" s="48" t="s">
        <v>763</v>
      </c>
      <c r="BH127" s="121" t="s">
        <v>3906</v>
      </c>
      <c r="BI127" s="121" t="s">
        <v>3906</v>
      </c>
      <c r="BJ127" s="121" t="s">
        <v>4040</v>
      </c>
      <c r="BK127" s="121" t="s">
        <v>4040</v>
      </c>
      <c r="BL127" s="121">
        <v>2</v>
      </c>
      <c r="BM127" s="124">
        <v>9.090909090909092</v>
      </c>
      <c r="BN127" s="121">
        <v>1</v>
      </c>
      <c r="BO127" s="124">
        <v>4.545454545454546</v>
      </c>
      <c r="BP127" s="121">
        <v>0</v>
      </c>
      <c r="BQ127" s="124">
        <v>0</v>
      </c>
      <c r="BR127" s="121">
        <v>19</v>
      </c>
      <c r="BS127" s="124">
        <v>86.36363636363636</v>
      </c>
      <c r="BT127" s="121">
        <v>22</v>
      </c>
      <c r="BU127" s="2"/>
      <c r="BV127" s="3"/>
      <c r="BW127" s="3"/>
      <c r="BX127" s="3"/>
      <c r="BY127" s="3"/>
    </row>
    <row r="128" spans="1:77" ht="41.45" customHeight="1">
      <c r="A128" s="64" t="s">
        <v>294</v>
      </c>
      <c r="C128" s="65"/>
      <c r="D128" s="65" t="s">
        <v>64</v>
      </c>
      <c r="E128" s="66">
        <v>176.4069892724973</v>
      </c>
      <c r="F128" s="68">
        <v>99.98119101441064</v>
      </c>
      <c r="G128" s="100" t="s">
        <v>921</v>
      </c>
      <c r="H128" s="65"/>
      <c r="I128" s="69" t="s">
        <v>294</v>
      </c>
      <c r="J128" s="70"/>
      <c r="K128" s="70"/>
      <c r="L128" s="69" t="s">
        <v>3165</v>
      </c>
      <c r="M128" s="73">
        <v>7.268407930747162</v>
      </c>
      <c r="N128" s="74">
        <v>9636.7880859375</v>
      </c>
      <c r="O128" s="74">
        <v>4678.94384765625</v>
      </c>
      <c r="P128" s="75"/>
      <c r="Q128" s="76"/>
      <c r="R128" s="76"/>
      <c r="S128" s="86"/>
      <c r="T128" s="48">
        <v>0</v>
      </c>
      <c r="U128" s="48">
        <v>1</v>
      </c>
      <c r="V128" s="49">
        <v>0</v>
      </c>
      <c r="W128" s="49">
        <v>0.2</v>
      </c>
      <c r="X128" s="49">
        <v>0</v>
      </c>
      <c r="Y128" s="49">
        <v>0.610686</v>
      </c>
      <c r="Z128" s="49">
        <v>0</v>
      </c>
      <c r="AA128" s="49">
        <v>0</v>
      </c>
      <c r="AB128" s="71">
        <v>128</v>
      </c>
      <c r="AC128" s="71"/>
      <c r="AD128" s="72"/>
      <c r="AE128" s="78" t="s">
        <v>1720</v>
      </c>
      <c r="AF128" s="78">
        <v>3921</v>
      </c>
      <c r="AG128" s="78">
        <v>8441</v>
      </c>
      <c r="AH128" s="78">
        <v>60456</v>
      </c>
      <c r="AI128" s="78">
        <v>2204</v>
      </c>
      <c r="AJ128" s="78"/>
      <c r="AK128" s="78" t="s">
        <v>1972</v>
      </c>
      <c r="AL128" s="78" t="s">
        <v>2169</v>
      </c>
      <c r="AM128" s="82" t="s">
        <v>2331</v>
      </c>
      <c r="AN128" s="78"/>
      <c r="AO128" s="80">
        <v>40677.887719907405</v>
      </c>
      <c r="AP128" s="82" t="s">
        <v>2522</v>
      </c>
      <c r="AQ128" s="78" t="b">
        <v>0</v>
      </c>
      <c r="AR128" s="78" t="b">
        <v>0</v>
      </c>
      <c r="AS128" s="78" t="b">
        <v>1</v>
      </c>
      <c r="AT128" s="78" t="s">
        <v>1517</v>
      </c>
      <c r="AU128" s="78">
        <v>51</v>
      </c>
      <c r="AV128" s="82" t="s">
        <v>2653</v>
      </c>
      <c r="AW128" s="78" t="b">
        <v>0</v>
      </c>
      <c r="AX128" s="78" t="s">
        <v>2766</v>
      </c>
      <c r="AY128" s="82" t="s">
        <v>2892</v>
      </c>
      <c r="AZ128" s="78" t="s">
        <v>66</v>
      </c>
      <c r="BA128" s="78" t="str">
        <f>REPLACE(INDEX(GroupVertices[Group],MATCH(Vertices[[#This Row],[Vertex]],GroupVertices[Vertex],0)),1,1,"")</f>
        <v>16</v>
      </c>
      <c r="BB128" s="48"/>
      <c r="BC128" s="48"/>
      <c r="BD128" s="48"/>
      <c r="BE128" s="48"/>
      <c r="BF128" s="48" t="s">
        <v>761</v>
      </c>
      <c r="BG128" s="48" t="s">
        <v>761</v>
      </c>
      <c r="BH128" s="121" t="s">
        <v>3903</v>
      </c>
      <c r="BI128" s="121" t="s">
        <v>3903</v>
      </c>
      <c r="BJ128" s="121" t="s">
        <v>4036</v>
      </c>
      <c r="BK128" s="121" t="s">
        <v>4036</v>
      </c>
      <c r="BL128" s="121">
        <v>0</v>
      </c>
      <c r="BM128" s="124">
        <v>0</v>
      </c>
      <c r="BN128" s="121">
        <v>0</v>
      </c>
      <c r="BO128" s="124">
        <v>0</v>
      </c>
      <c r="BP128" s="121">
        <v>0</v>
      </c>
      <c r="BQ128" s="124">
        <v>0</v>
      </c>
      <c r="BR128" s="121">
        <v>12</v>
      </c>
      <c r="BS128" s="124">
        <v>100</v>
      </c>
      <c r="BT128" s="121">
        <v>12</v>
      </c>
      <c r="BU128" s="2"/>
      <c r="BV128" s="3"/>
      <c r="BW128" s="3"/>
      <c r="BX128" s="3"/>
      <c r="BY128" s="3"/>
    </row>
    <row r="129" spans="1:77" ht="41.45" customHeight="1">
      <c r="A129" s="64" t="s">
        <v>295</v>
      </c>
      <c r="C129" s="65"/>
      <c r="D129" s="65" t="s">
        <v>64</v>
      </c>
      <c r="E129" s="66">
        <v>163.53440153488629</v>
      </c>
      <c r="F129" s="68">
        <v>99.99799676838705</v>
      </c>
      <c r="G129" s="100" t="s">
        <v>922</v>
      </c>
      <c r="H129" s="65"/>
      <c r="I129" s="69" t="s">
        <v>295</v>
      </c>
      <c r="J129" s="70"/>
      <c r="K129" s="70"/>
      <c r="L129" s="69" t="s">
        <v>3166</v>
      </c>
      <c r="M129" s="73">
        <v>1.667610322206101</v>
      </c>
      <c r="N129" s="74">
        <v>8262.5234375</v>
      </c>
      <c r="O129" s="74">
        <v>6702.7939453125</v>
      </c>
      <c r="P129" s="75"/>
      <c r="Q129" s="76"/>
      <c r="R129" s="76"/>
      <c r="S129" s="86"/>
      <c r="T129" s="48">
        <v>0</v>
      </c>
      <c r="U129" s="48">
        <v>5</v>
      </c>
      <c r="V129" s="49">
        <v>20</v>
      </c>
      <c r="W129" s="49">
        <v>0.2</v>
      </c>
      <c r="X129" s="49">
        <v>0</v>
      </c>
      <c r="Y129" s="49">
        <v>2.837832</v>
      </c>
      <c r="Z129" s="49">
        <v>0</v>
      </c>
      <c r="AA129" s="49">
        <v>0</v>
      </c>
      <c r="AB129" s="71">
        <v>129</v>
      </c>
      <c r="AC129" s="71"/>
      <c r="AD129" s="72"/>
      <c r="AE129" s="78" t="s">
        <v>1721</v>
      </c>
      <c r="AF129" s="78">
        <v>1065</v>
      </c>
      <c r="AG129" s="78">
        <v>899</v>
      </c>
      <c r="AH129" s="78">
        <v>1536</v>
      </c>
      <c r="AI129" s="78">
        <v>1324</v>
      </c>
      <c r="AJ129" s="78"/>
      <c r="AK129" s="78" t="s">
        <v>1973</v>
      </c>
      <c r="AL129" s="78" t="s">
        <v>2170</v>
      </c>
      <c r="AM129" s="82" t="s">
        <v>2332</v>
      </c>
      <c r="AN129" s="78"/>
      <c r="AO129" s="80">
        <v>40853.75413194444</v>
      </c>
      <c r="AP129" s="82" t="s">
        <v>2523</v>
      </c>
      <c r="AQ129" s="78" t="b">
        <v>0</v>
      </c>
      <c r="AR129" s="78" t="b">
        <v>0</v>
      </c>
      <c r="AS129" s="78" t="b">
        <v>1</v>
      </c>
      <c r="AT129" s="78" t="s">
        <v>1517</v>
      </c>
      <c r="AU129" s="78">
        <v>57</v>
      </c>
      <c r="AV129" s="82" t="s">
        <v>2653</v>
      </c>
      <c r="AW129" s="78" t="b">
        <v>0</v>
      </c>
      <c r="AX129" s="78" t="s">
        <v>2766</v>
      </c>
      <c r="AY129" s="82" t="s">
        <v>2893</v>
      </c>
      <c r="AZ129" s="78" t="s">
        <v>66</v>
      </c>
      <c r="BA129" s="78" t="str">
        <f>REPLACE(INDEX(GroupVertices[Group],MATCH(Vertices[[#This Row],[Vertex]],GroupVertices[Vertex],0)),1,1,"")</f>
        <v>10</v>
      </c>
      <c r="BB129" s="48" t="s">
        <v>675</v>
      </c>
      <c r="BC129" s="48" t="s">
        <v>675</v>
      </c>
      <c r="BD129" s="48" t="s">
        <v>711</v>
      </c>
      <c r="BE129" s="48" t="s">
        <v>711</v>
      </c>
      <c r="BF129" s="48" t="s">
        <v>764</v>
      </c>
      <c r="BG129" s="48" t="s">
        <v>764</v>
      </c>
      <c r="BH129" s="121" t="s">
        <v>3907</v>
      </c>
      <c r="BI129" s="121" t="s">
        <v>3907</v>
      </c>
      <c r="BJ129" s="121" t="s">
        <v>4041</v>
      </c>
      <c r="BK129" s="121" t="s">
        <v>4041</v>
      </c>
      <c r="BL129" s="121">
        <v>0</v>
      </c>
      <c r="BM129" s="124">
        <v>0</v>
      </c>
      <c r="BN129" s="121">
        <v>0</v>
      </c>
      <c r="BO129" s="124">
        <v>0</v>
      </c>
      <c r="BP129" s="121">
        <v>0</v>
      </c>
      <c r="BQ129" s="124">
        <v>0</v>
      </c>
      <c r="BR129" s="121">
        <v>19</v>
      </c>
      <c r="BS129" s="124">
        <v>100</v>
      </c>
      <c r="BT129" s="121">
        <v>19</v>
      </c>
      <c r="BU129" s="2"/>
      <c r="BV129" s="3"/>
      <c r="BW129" s="3"/>
      <c r="BX129" s="3"/>
      <c r="BY129" s="3"/>
    </row>
    <row r="130" spans="1:77" ht="41.45" customHeight="1">
      <c r="A130" s="64" t="s">
        <v>445</v>
      </c>
      <c r="C130" s="65"/>
      <c r="D130" s="65" t="s">
        <v>64</v>
      </c>
      <c r="E130" s="66">
        <v>171.07157303439442</v>
      </c>
      <c r="F130" s="68">
        <v>99.98815664513594</v>
      </c>
      <c r="G130" s="100" t="s">
        <v>2711</v>
      </c>
      <c r="H130" s="65"/>
      <c r="I130" s="69" t="s">
        <v>445</v>
      </c>
      <c r="J130" s="70"/>
      <c r="K130" s="70"/>
      <c r="L130" s="69" t="s">
        <v>3167</v>
      </c>
      <c r="M130" s="73">
        <v>4.946995397692355</v>
      </c>
      <c r="N130" s="74">
        <v>8310.2587890625</v>
      </c>
      <c r="O130" s="74">
        <v>5975.873046875</v>
      </c>
      <c r="P130" s="75"/>
      <c r="Q130" s="76"/>
      <c r="R130" s="76"/>
      <c r="S130" s="86"/>
      <c r="T130" s="48">
        <v>1</v>
      </c>
      <c r="U130" s="48">
        <v>0</v>
      </c>
      <c r="V130" s="49">
        <v>0</v>
      </c>
      <c r="W130" s="49">
        <v>0.111111</v>
      </c>
      <c r="X130" s="49">
        <v>0</v>
      </c>
      <c r="Y130" s="49">
        <v>0.632431</v>
      </c>
      <c r="Z130" s="49">
        <v>0</v>
      </c>
      <c r="AA130" s="49">
        <v>0</v>
      </c>
      <c r="AB130" s="71">
        <v>130</v>
      </c>
      <c r="AC130" s="71"/>
      <c r="AD130" s="72"/>
      <c r="AE130" s="78" t="s">
        <v>1722</v>
      </c>
      <c r="AF130" s="78">
        <v>1318</v>
      </c>
      <c r="AG130" s="78">
        <v>5315</v>
      </c>
      <c r="AH130" s="78">
        <v>2362</v>
      </c>
      <c r="AI130" s="78">
        <v>2351</v>
      </c>
      <c r="AJ130" s="78"/>
      <c r="AK130" s="78" t="s">
        <v>1974</v>
      </c>
      <c r="AL130" s="78" t="s">
        <v>2155</v>
      </c>
      <c r="AM130" s="82" t="s">
        <v>2333</v>
      </c>
      <c r="AN130" s="78"/>
      <c r="AO130" s="80">
        <v>42265.70412037037</v>
      </c>
      <c r="AP130" s="82" t="s">
        <v>2524</v>
      </c>
      <c r="AQ130" s="78" t="b">
        <v>1</v>
      </c>
      <c r="AR130" s="78" t="b">
        <v>0</v>
      </c>
      <c r="AS130" s="78" t="b">
        <v>1</v>
      </c>
      <c r="AT130" s="78" t="s">
        <v>1517</v>
      </c>
      <c r="AU130" s="78">
        <v>189</v>
      </c>
      <c r="AV130" s="82" t="s">
        <v>2649</v>
      </c>
      <c r="AW130" s="78" t="b">
        <v>0</v>
      </c>
      <c r="AX130" s="78" t="s">
        <v>2766</v>
      </c>
      <c r="AY130" s="82" t="s">
        <v>2894</v>
      </c>
      <c r="AZ130" s="78" t="s">
        <v>65</v>
      </c>
      <c r="BA130" s="78" t="str">
        <f>REPLACE(INDEX(GroupVertices[Group],MATCH(Vertices[[#This Row],[Vertex]],GroupVertices[Vertex],0)),1,1,"")</f>
        <v>10</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446</v>
      </c>
      <c r="C131" s="65"/>
      <c r="D131" s="65" t="s">
        <v>64</v>
      </c>
      <c r="E131" s="66">
        <v>162.92507856719507</v>
      </c>
      <c r="F131" s="68">
        <v>99.9987922674814</v>
      </c>
      <c r="G131" s="100" t="s">
        <v>2712</v>
      </c>
      <c r="H131" s="65"/>
      <c r="I131" s="69" t="s">
        <v>446</v>
      </c>
      <c r="J131" s="70"/>
      <c r="K131" s="70"/>
      <c r="L131" s="69" t="s">
        <v>3168</v>
      </c>
      <c r="M131" s="73">
        <v>1.402496990696003</v>
      </c>
      <c r="N131" s="74">
        <v>7906.6875</v>
      </c>
      <c r="O131" s="74">
        <v>7253.09375</v>
      </c>
      <c r="P131" s="75"/>
      <c r="Q131" s="76"/>
      <c r="R131" s="76"/>
      <c r="S131" s="86"/>
      <c r="T131" s="48">
        <v>1</v>
      </c>
      <c r="U131" s="48">
        <v>0</v>
      </c>
      <c r="V131" s="49">
        <v>0</v>
      </c>
      <c r="W131" s="49">
        <v>0.111111</v>
      </c>
      <c r="X131" s="49">
        <v>0</v>
      </c>
      <c r="Y131" s="49">
        <v>0.632431</v>
      </c>
      <c r="Z131" s="49">
        <v>0</v>
      </c>
      <c r="AA131" s="49">
        <v>0</v>
      </c>
      <c r="AB131" s="71">
        <v>131</v>
      </c>
      <c r="AC131" s="71"/>
      <c r="AD131" s="72"/>
      <c r="AE131" s="78" t="s">
        <v>1723</v>
      </c>
      <c r="AF131" s="78">
        <v>365</v>
      </c>
      <c r="AG131" s="78">
        <v>542</v>
      </c>
      <c r="AH131" s="78">
        <v>326</v>
      </c>
      <c r="AI131" s="78">
        <v>175</v>
      </c>
      <c r="AJ131" s="78"/>
      <c r="AK131" s="78"/>
      <c r="AL131" s="78"/>
      <c r="AM131" s="78"/>
      <c r="AN131" s="78"/>
      <c r="AO131" s="80">
        <v>40993.80253472222</v>
      </c>
      <c r="AP131" s="78"/>
      <c r="AQ131" s="78" t="b">
        <v>1</v>
      </c>
      <c r="AR131" s="78" t="b">
        <v>0</v>
      </c>
      <c r="AS131" s="78" t="b">
        <v>1</v>
      </c>
      <c r="AT131" s="78" t="s">
        <v>1517</v>
      </c>
      <c r="AU131" s="78">
        <v>13</v>
      </c>
      <c r="AV131" s="82" t="s">
        <v>2649</v>
      </c>
      <c r="AW131" s="78" t="b">
        <v>0</v>
      </c>
      <c r="AX131" s="78" t="s">
        <v>2766</v>
      </c>
      <c r="AY131" s="82" t="s">
        <v>2895</v>
      </c>
      <c r="AZ131" s="78" t="s">
        <v>65</v>
      </c>
      <c r="BA131" s="78" t="str">
        <f>REPLACE(INDEX(GroupVertices[Group],MATCH(Vertices[[#This Row],[Vertex]],GroupVertices[Vertex],0)),1,1,"")</f>
        <v>10</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447</v>
      </c>
      <c r="C132" s="65"/>
      <c r="D132" s="65" t="s">
        <v>64</v>
      </c>
      <c r="E132" s="66">
        <v>164.37755432491278</v>
      </c>
      <c r="F132" s="68">
        <v>99.9968959937299</v>
      </c>
      <c r="G132" s="100" t="s">
        <v>2713</v>
      </c>
      <c r="H132" s="65"/>
      <c r="I132" s="69" t="s">
        <v>447</v>
      </c>
      <c r="J132" s="70"/>
      <c r="K132" s="70"/>
      <c r="L132" s="69" t="s">
        <v>3169</v>
      </c>
      <c r="M132" s="73">
        <v>2.034461822951166</v>
      </c>
      <c r="N132" s="74">
        <v>7764.005859375</v>
      </c>
      <c r="O132" s="74">
        <v>6417.01416015625</v>
      </c>
      <c r="P132" s="75"/>
      <c r="Q132" s="76"/>
      <c r="R132" s="76"/>
      <c r="S132" s="86"/>
      <c r="T132" s="48">
        <v>1</v>
      </c>
      <c r="U132" s="48">
        <v>0</v>
      </c>
      <c r="V132" s="49">
        <v>0</v>
      </c>
      <c r="W132" s="49">
        <v>0.111111</v>
      </c>
      <c r="X132" s="49">
        <v>0</v>
      </c>
      <c r="Y132" s="49">
        <v>0.632431</v>
      </c>
      <c r="Z132" s="49">
        <v>0</v>
      </c>
      <c r="AA132" s="49">
        <v>0</v>
      </c>
      <c r="AB132" s="71">
        <v>132</v>
      </c>
      <c r="AC132" s="71"/>
      <c r="AD132" s="72"/>
      <c r="AE132" s="78" t="s">
        <v>1724</v>
      </c>
      <c r="AF132" s="78">
        <v>2292</v>
      </c>
      <c r="AG132" s="78">
        <v>1393</v>
      </c>
      <c r="AH132" s="78">
        <v>1273</v>
      </c>
      <c r="AI132" s="78">
        <v>221</v>
      </c>
      <c r="AJ132" s="78"/>
      <c r="AK132" s="78" t="s">
        <v>1975</v>
      </c>
      <c r="AL132" s="78" t="s">
        <v>2171</v>
      </c>
      <c r="AM132" s="82" t="s">
        <v>2334</v>
      </c>
      <c r="AN132" s="78"/>
      <c r="AO132" s="80">
        <v>39819.859351851854</v>
      </c>
      <c r="AP132" s="78"/>
      <c r="AQ132" s="78" t="b">
        <v>0</v>
      </c>
      <c r="AR132" s="78" t="b">
        <v>0</v>
      </c>
      <c r="AS132" s="78" t="b">
        <v>1</v>
      </c>
      <c r="AT132" s="78" t="s">
        <v>1517</v>
      </c>
      <c r="AU132" s="78">
        <v>46</v>
      </c>
      <c r="AV132" s="82" t="s">
        <v>2649</v>
      </c>
      <c r="AW132" s="78" t="b">
        <v>0</v>
      </c>
      <c r="AX132" s="78" t="s">
        <v>2766</v>
      </c>
      <c r="AY132" s="82" t="s">
        <v>2896</v>
      </c>
      <c r="AZ132" s="78" t="s">
        <v>65</v>
      </c>
      <c r="BA132" s="78" t="str">
        <f>REPLACE(INDEX(GroupVertices[Group],MATCH(Vertices[[#This Row],[Vertex]],GroupVertices[Vertex],0)),1,1,"")</f>
        <v>10</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4" t="s">
        <v>448</v>
      </c>
      <c r="C133" s="65"/>
      <c r="D133" s="65" t="s">
        <v>64</v>
      </c>
      <c r="E133" s="66">
        <v>162.73221163344405</v>
      </c>
      <c r="F133" s="68">
        <v>99.99904406411352</v>
      </c>
      <c r="G133" s="100" t="s">
        <v>2714</v>
      </c>
      <c r="H133" s="65"/>
      <c r="I133" s="69" t="s">
        <v>448</v>
      </c>
      <c r="J133" s="70"/>
      <c r="K133" s="70"/>
      <c r="L133" s="69" t="s">
        <v>3170</v>
      </c>
      <c r="M133" s="73">
        <v>1.3185815664365044</v>
      </c>
      <c r="N133" s="74">
        <v>8790.5439453125</v>
      </c>
      <c r="O133" s="74">
        <v>6539.3134765625</v>
      </c>
      <c r="P133" s="75"/>
      <c r="Q133" s="76"/>
      <c r="R133" s="76"/>
      <c r="S133" s="86"/>
      <c r="T133" s="48">
        <v>1</v>
      </c>
      <c r="U133" s="48">
        <v>0</v>
      </c>
      <c r="V133" s="49">
        <v>0</v>
      </c>
      <c r="W133" s="49">
        <v>0.111111</v>
      </c>
      <c r="X133" s="49">
        <v>0</v>
      </c>
      <c r="Y133" s="49">
        <v>0.632431</v>
      </c>
      <c r="Z133" s="49">
        <v>0</v>
      </c>
      <c r="AA133" s="49">
        <v>0</v>
      </c>
      <c r="AB133" s="71">
        <v>133</v>
      </c>
      <c r="AC133" s="71"/>
      <c r="AD133" s="72"/>
      <c r="AE133" s="78" t="s">
        <v>1725</v>
      </c>
      <c r="AF133" s="78">
        <v>278</v>
      </c>
      <c r="AG133" s="78">
        <v>429</v>
      </c>
      <c r="AH133" s="78">
        <v>403</v>
      </c>
      <c r="AI133" s="78">
        <v>531</v>
      </c>
      <c r="AJ133" s="78"/>
      <c r="AK133" s="78" t="s">
        <v>1976</v>
      </c>
      <c r="AL133" s="78" t="s">
        <v>2155</v>
      </c>
      <c r="AM133" s="82" t="s">
        <v>2335</v>
      </c>
      <c r="AN133" s="78"/>
      <c r="AO133" s="80">
        <v>41124.3983912037</v>
      </c>
      <c r="AP133" s="82" t="s">
        <v>2525</v>
      </c>
      <c r="AQ133" s="78" t="b">
        <v>0</v>
      </c>
      <c r="AR133" s="78" t="b">
        <v>0</v>
      </c>
      <c r="AS133" s="78" t="b">
        <v>0</v>
      </c>
      <c r="AT133" s="78" t="s">
        <v>1518</v>
      </c>
      <c r="AU133" s="78">
        <v>12</v>
      </c>
      <c r="AV133" s="82" t="s">
        <v>2649</v>
      </c>
      <c r="AW133" s="78" t="b">
        <v>0</v>
      </c>
      <c r="AX133" s="78" t="s">
        <v>2766</v>
      </c>
      <c r="AY133" s="82" t="s">
        <v>2897</v>
      </c>
      <c r="AZ133" s="78" t="s">
        <v>65</v>
      </c>
      <c r="BA133" s="78" t="str">
        <f>REPLACE(INDEX(GroupVertices[Group],MATCH(Vertices[[#This Row],[Vertex]],GroupVertices[Vertex],0)),1,1,"")</f>
        <v>10</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449</v>
      </c>
      <c r="C134" s="65"/>
      <c r="D134" s="65" t="s">
        <v>64</v>
      </c>
      <c r="E134" s="66">
        <v>162.0375493145356</v>
      </c>
      <c r="F134" s="68">
        <v>99.99995097764685</v>
      </c>
      <c r="G134" s="100" t="s">
        <v>2715</v>
      </c>
      <c r="H134" s="65"/>
      <c r="I134" s="69" t="s">
        <v>449</v>
      </c>
      <c r="J134" s="70"/>
      <c r="K134" s="70"/>
      <c r="L134" s="69" t="s">
        <v>3171</v>
      </c>
      <c r="M134" s="73">
        <v>1.016337516227513</v>
      </c>
      <c r="N134" s="74">
        <v>8541.123046875</v>
      </c>
      <c r="O134" s="74">
        <v>7328.6787109375</v>
      </c>
      <c r="P134" s="75"/>
      <c r="Q134" s="76"/>
      <c r="R134" s="76"/>
      <c r="S134" s="86"/>
      <c r="T134" s="48">
        <v>1</v>
      </c>
      <c r="U134" s="48">
        <v>0</v>
      </c>
      <c r="V134" s="49">
        <v>0</v>
      </c>
      <c r="W134" s="49">
        <v>0.111111</v>
      </c>
      <c r="X134" s="49">
        <v>0</v>
      </c>
      <c r="Y134" s="49">
        <v>0.632431</v>
      </c>
      <c r="Z134" s="49">
        <v>0</v>
      </c>
      <c r="AA134" s="49">
        <v>0</v>
      </c>
      <c r="AB134" s="71">
        <v>134</v>
      </c>
      <c r="AC134" s="71"/>
      <c r="AD134" s="72"/>
      <c r="AE134" s="78" t="s">
        <v>1726</v>
      </c>
      <c r="AF134" s="78">
        <v>123</v>
      </c>
      <c r="AG134" s="78">
        <v>22</v>
      </c>
      <c r="AH134" s="78">
        <v>0</v>
      </c>
      <c r="AI134" s="78">
        <v>5</v>
      </c>
      <c r="AJ134" s="78"/>
      <c r="AK134" s="78" t="s">
        <v>1977</v>
      </c>
      <c r="AL134" s="78" t="s">
        <v>2099</v>
      </c>
      <c r="AM134" s="78"/>
      <c r="AN134" s="78"/>
      <c r="AO134" s="80">
        <v>43230.395150462966</v>
      </c>
      <c r="AP134" s="78"/>
      <c r="AQ134" s="78" t="b">
        <v>1</v>
      </c>
      <c r="AR134" s="78" t="b">
        <v>0</v>
      </c>
      <c r="AS134" s="78" t="b">
        <v>0</v>
      </c>
      <c r="AT134" s="78" t="s">
        <v>1517</v>
      </c>
      <c r="AU134" s="78">
        <v>0</v>
      </c>
      <c r="AV134" s="78"/>
      <c r="AW134" s="78" t="b">
        <v>0</v>
      </c>
      <c r="AX134" s="78" t="s">
        <v>2766</v>
      </c>
      <c r="AY134" s="82" t="s">
        <v>2898</v>
      </c>
      <c r="AZ134" s="78" t="s">
        <v>65</v>
      </c>
      <c r="BA134" s="78" t="str">
        <f>REPLACE(INDEX(GroupVertices[Group],MATCH(Vertices[[#This Row],[Vertex]],GroupVertices[Vertex],0)),1,1,"")</f>
        <v>10</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297</v>
      </c>
      <c r="C135" s="65"/>
      <c r="D135" s="65" t="s">
        <v>64</v>
      </c>
      <c r="E135" s="66">
        <v>173.11630388955987</v>
      </c>
      <c r="F135" s="68">
        <v>99.98548715517788</v>
      </c>
      <c r="G135" s="100" t="s">
        <v>923</v>
      </c>
      <c r="H135" s="65"/>
      <c r="I135" s="69" t="s">
        <v>297</v>
      </c>
      <c r="J135" s="70"/>
      <c r="K135" s="70"/>
      <c r="L135" s="69" t="s">
        <v>3172</v>
      </c>
      <c r="M135" s="73">
        <v>5.836647417717837</v>
      </c>
      <c r="N135" s="74">
        <v>9302.1884765625</v>
      </c>
      <c r="O135" s="74">
        <v>4678.94384765625</v>
      </c>
      <c r="P135" s="75"/>
      <c r="Q135" s="76"/>
      <c r="R135" s="76"/>
      <c r="S135" s="86"/>
      <c r="T135" s="48">
        <v>0</v>
      </c>
      <c r="U135" s="48">
        <v>1</v>
      </c>
      <c r="V135" s="49">
        <v>0</v>
      </c>
      <c r="W135" s="49">
        <v>0.2</v>
      </c>
      <c r="X135" s="49">
        <v>0</v>
      </c>
      <c r="Y135" s="49">
        <v>0.610686</v>
      </c>
      <c r="Z135" s="49">
        <v>0</v>
      </c>
      <c r="AA135" s="49">
        <v>0</v>
      </c>
      <c r="AB135" s="71">
        <v>135</v>
      </c>
      <c r="AC135" s="71"/>
      <c r="AD135" s="72"/>
      <c r="AE135" s="78" t="s">
        <v>1727</v>
      </c>
      <c r="AF135" s="78">
        <v>283</v>
      </c>
      <c r="AG135" s="78">
        <v>6513</v>
      </c>
      <c r="AH135" s="78">
        <v>206336</v>
      </c>
      <c r="AI135" s="78">
        <v>2786</v>
      </c>
      <c r="AJ135" s="78"/>
      <c r="AK135" s="78" t="s">
        <v>1978</v>
      </c>
      <c r="AL135" s="78" t="s">
        <v>2172</v>
      </c>
      <c r="AM135" s="78"/>
      <c r="AN135" s="78"/>
      <c r="AO135" s="80">
        <v>41693.91546296296</v>
      </c>
      <c r="AP135" s="78"/>
      <c r="AQ135" s="78" t="b">
        <v>1</v>
      </c>
      <c r="AR135" s="78" t="b">
        <v>0</v>
      </c>
      <c r="AS135" s="78" t="b">
        <v>1</v>
      </c>
      <c r="AT135" s="78" t="s">
        <v>1517</v>
      </c>
      <c r="AU135" s="78">
        <v>276</v>
      </c>
      <c r="AV135" s="82" t="s">
        <v>2649</v>
      </c>
      <c r="AW135" s="78" t="b">
        <v>0</v>
      </c>
      <c r="AX135" s="78" t="s">
        <v>2766</v>
      </c>
      <c r="AY135" s="82" t="s">
        <v>2899</v>
      </c>
      <c r="AZ135" s="78" t="s">
        <v>66</v>
      </c>
      <c r="BA135" s="78" t="str">
        <f>REPLACE(INDEX(GroupVertices[Group],MATCH(Vertices[[#This Row],[Vertex]],GroupVertices[Vertex],0)),1,1,"")</f>
        <v>16</v>
      </c>
      <c r="BB135" s="48"/>
      <c r="BC135" s="48"/>
      <c r="BD135" s="48"/>
      <c r="BE135" s="48"/>
      <c r="BF135" s="48" t="s">
        <v>761</v>
      </c>
      <c r="BG135" s="48" t="s">
        <v>761</v>
      </c>
      <c r="BH135" s="121" t="s">
        <v>3903</v>
      </c>
      <c r="BI135" s="121" t="s">
        <v>3903</v>
      </c>
      <c r="BJ135" s="121" t="s">
        <v>4036</v>
      </c>
      <c r="BK135" s="121" t="s">
        <v>4036</v>
      </c>
      <c r="BL135" s="121">
        <v>0</v>
      </c>
      <c r="BM135" s="124">
        <v>0</v>
      </c>
      <c r="BN135" s="121">
        <v>0</v>
      </c>
      <c r="BO135" s="124">
        <v>0</v>
      </c>
      <c r="BP135" s="121">
        <v>0</v>
      </c>
      <c r="BQ135" s="124">
        <v>0</v>
      </c>
      <c r="BR135" s="121">
        <v>12</v>
      </c>
      <c r="BS135" s="124">
        <v>100</v>
      </c>
      <c r="BT135" s="121">
        <v>12</v>
      </c>
      <c r="BU135" s="2"/>
      <c r="BV135" s="3"/>
      <c r="BW135" s="3"/>
      <c r="BX135" s="3"/>
      <c r="BY135" s="3"/>
    </row>
    <row r="136" spans="1:77" ht="41.45" customHeight="1">
      <c r="A136" s="64" t="s">
        <v>299</v>
      </c>
      <c r="C136" s="65"/>
      <c r="D136" s="65" t="s">
        <v>64</v>
      </c>
      <c r="E136" s="66">
        <v>162.0870461382416</v>
      </c>
      <c r="F136" s="68">
        <v>99.99988635727223</v>
      </c>
      <c r="G136" s="100" t="s">
        <v>924</v>
      </c>
      <c r="H136" s="65"/>
      <c r="I136" s="69" t="s">
        <v>299</v>
      </c>
      <c r="J136" s="70"/>
      <c r="K136" s="70"/>
      <c r="L136" s="69" t="s">
        <v>3173</v>
      </c>
      <c r="M136" s="73">
        <v>1.037873333072871</v>
      </c>
      <c r="N136" s="74">
        <v>3539.612060546875</v>
      </c>
      <c r="O136" s="74">
        <v>3457.70947265625</v>
      </c>
      <c r="P136" s="75"/>
      <c r="Q136" s="76"/>
      <c r="R136" s="76"/>
      <c r="S136" s="86"/>
      <c r="T136" s="48">
        <v>0</v>
      </c>
      <c r="U136" s="48">
        <v>1</v>
      </c>
      <c r="V136" s="49">
        <v>0</v>
      </c>
      <c r="W136" s="49">
        <v>0.001003</v>
      </c>
      <c r="X136" s="49">
        <v>0.000305</v>
      </c>
      <c r="Y136" s="49">
        <v>0.524238</v>
      </c>
      <c r="Z136" s="49">
        <v>0</v>
      </c>
      <c r="AA136" s="49">
        <v>0</v>
      </c>
      <c r="AB136" s="71">
        <v>136</v>
      </c>
      <c r="AC136" s="71"/>
      <c r="AD136" s="72"/>
      <c r="AE136" s="78" t="s">
        <v>299</v>
      </c>
      <c r="AF136" s="78">
        <v>122</v>
      </c>
      <c r="AG136" s="78">
        <v>51</v>
      </c>
      <c r="AH136" s="78">
        <v>1048</v>
      </c>
      <c r="AI136" s="78">
        <v>2094</v>
      </c>
      <c r="AJ136" s="78"/>
      <c r="AK136" s="78" t="s">
        <v>1979</v>
      </c>
      <c r="AL136" s="78"/>
      <c r="AM136" s="78"/>
      <c r="AN136" s="78"/>
      <c r="AO136" s="80">
        <v>41186.771689814814</v>
      </c>
      <c r="AP136" s="82" t="s">
        <v>2526</v>
      </c>
      <c r="AQ136" s="78" t="b">
        <v>1</v>
      </c>
      <c r="AR136" s="78" t="b">
        <v>0</v>
      </c>
      <c r="AS136" s="78" t="b">
        <v>0</v>
      </c>
      <c r="AT136" s="78" t="s">
        <v>1519</v>
      </c>
      <c r="AU136" s="78">
        <v>5</v>
      </c>
      <c r="AV136" s="82" t="s">
        <v>2649</v>
      </c>
      <c r="AW136" s="78" t="b">
        <v>0</v>
      </c>
      <c r="AX136" s="78" t="s">
        <v>2766</v>
      </c>
      <c r="AY136" s="82" t="s">
        <v>2900</v>
      </c>
      <c r="AZ136" s="78" t="s">
        <v>66</v>
      </c>
      <c r="BA136" s="78" t="str">
        <f>REPLACE(INDEX(GroupVertices[Group],MATCH(Vertices[[#This Row],[Vertex]],GroupVertices[Vertex],0)),1,1,"")</f>
        <v>4</v>
      </c>
      <c r="BB136" s="48"/>
      <c r="BC136" s="48"/>
      <c r="BD136" s="48"/>
      <c r="BE136" s="48"/>
      <c r="BF136" s="48"/>
      <c r="BG136" s="48"/>
      <c r="BH136" s="121" t="s">
        <v>3864</v>
      </c>
      <c r="BI136" s="121" t="s">
        <v>3864</v>
      </c>
      <c r="BJ136" s="121" t="s">
        <v>3999</v>
      </c>
      <c r="BK136" s="121" t="s">
        <v>3999</v>
      </c>
      <c r="BL136" s="121">
        <v>0</v>
      </c>
      <c r="BM136" s="124">
        <v>0</v>
      </c>
      <c r="BN136" s="121">
        <v>0</v>
      </c>
      <c r="BO136" s="124">
        <v>0</v>
      </c>
      <c r="BP136" s="121">
        <v>0</v>
      </c>
      <c r="BQ136" s="124">
        <v>0</v>
      </c>
      <c r="BR136" s="121">
        <v>23</v>
      </c>
      <c r="BS136" s="124">
        <v>100</v>
      </c>
      <c r="BT136" s="121">
        <v>23</v>
      </c>
      <c r="BU136" s="2"/>
      <c r="BV136" s="3"/>
      <c r="BW136" s="3"/>
      <c r="BX136" s="3"/>
      <c r="BY136" s="3"/>
    </row>
    <row r="137" spans="1:77" ht="41.45" customHeight="1">
      <c r="A137" s="64" t="s">
        <v>300</v>
      </c>
      <c r="C137" s="65"/>
      <c r="D137" s="65" t="s">
        <v>64</v>
      </c>
      <c r="E137" s="66">
        <v>162.01194750917043</v>
      </c>
      <c r="F137" s="68">
        <v>99.99998440197854</v>
      </c>
      <c r="G137" s="100" t="s">
        <v>870</v>
      </c>
      <c r="H137" s="65"/>
      <c r="I137" s="69" t="s">
        <v>300</v>
      </c>
      <c r="J137" s="70"/>
      <c r="K137" s="70"/>
      <c r="L137" s="69" t="s">
        <v>3174</v>
      </c>
      <c r="M137" s="73">
        <v>1.005198300617845</v>
      </c>
      <c r="N137" s="74">
        <v>2392.32177734375</v>
      </c>
      <c r="O137" s="74">
        <v>1487.3448486328125</v>
      </c>
      <c r="P137" s="75"/>
      <c r="Q137" s="76"/>
      <c r="R137" s="76"/>
      <c r="S137" s="86"/>
      <c r="T137" s="48">
        <v>0</v>
      </c>
      <c r="U137" s="48">
        <v>3</v>
      </c>
      <c r="V137" s="49">
        <v>62.333333</v>
      </c>
      <c r="W137" s="49">
        <v>0.001422</v>
      </c>
      <c r="X137" s="49">
        <v>0.008809</v>
      </c>
      <c r="Y137" s="49">
        <v>0.836062</v>
      </c>
      <c r="Z137" s="49">
        <v>0.3333333333333333</v>
      </c>
      <c r="AA137" s="49">
        <v>0</v>
      </c>
      <c r="AB137" s="71">
        <v>137</v>
      </c>
      <c r="AC137" s="71"/>
      <c r="AD137" s="72"/>
      <c r="AE137" s="78" t="s">
        <v>1728</v>
      </c>
      <c r="AF137" s="78">
        <v>16</v>
      </c>
      <c r="AG137" s="78">
        <v>7</v>
      </c>
      <c r="AH137" s="78">
        <v>2930</v>
      </c>
      <c r="AI137" s="78">
        <v>0</v>
      </c>
      <c r="AJ137" s="78"/>
      <c r="AK137" s="78"/>
      <c r="AL137" s="78"/>
      <c r="AM137" s="78"/>
      <c r="AN137" s="78"/>
      <c r="AO137" s="80">
        <v>43363.50525462963</v>
      </c>
      <c r="AP137" s="78"/>
      <c r="AQ137" s="78" t="b">
        <v>1</v>
      </c>
      <c r="AR137" s="78" t="b">
        <v>1</v>
      </c>
      <c r="AS137" s="78" t="b">
        <v>0</v>
      </c>
      <c r="AT137" s="78" t="s">
        <v>1517</v>
      </c>
      <c r="AU137" s="78">
        <v>0</v>
      </c>
      <c r="AV137" s="78"/>
      <c r="AW137" s="78" t="b">
        <v>0</v>
      </c>
      <c r="AX137" s="78" t="s">
        <v>2766</v>
      </c>
      <c r="AY137" s="82" t="s">
        <v>2901</v>
      </c>
      <c r="AZ137" s="78" t="s">
        <v>66</v>
      </c>
      <c r="BA137" s="78" t="str">
        <f>REPLACE(INDEX(GroupVertices[Group],MATCH(Vertices[[#This Row],[Vertex]],GroupVertices[Vertex],0)),1,1,"")</f>
        <v>2</v>
      </c>
      <c r="BB137" s="48"/>
      <c r="BC137" s="48"/>
      <c r="BD137" s="48"/>
      <c r="BE137" s="48"/>
      <c r="BF137" s="48" t="s">
        <v>756</v>
      </c>
      <c r="BG137" s="48" t="s">
        <v>756</v>
      </c>
      <c r="BH137" s="121" t="s">
        <v>3898</v>
      </c>
      <c r="BI137" s="121" t="s">
        <v>3898</v>
      </c>
      <c r="BJ137" s="121" t="s">
        <v>4031</v>
      </c>
      <c r="BK137" s="121" t="s">
        <v>4031</v>
      </c>
      <c r="BL137" s="121">
        <v>1</v>
      </c>
      <c r="BM137" s="124">
        <v>4.761904761904762</v>
      </c>
      <c r="BN137" s="121">
        <v>0</v>
      </c>
      <c r="BO137" s="124">
        <v>0</v>
      </c>
      <c r="BP137" s="121">
        <v>0</v>
      </c>
      <c r="BQ137" s="124">
        <v>0</v>
      </c>
      <c r="BR137" s="121">
        <v>20</v>
      </c>
      <c r="BS137" s="124">
        <v>95.23809523809524</v>
      </c>
      <c r="BT137" s="121">
        <v>21</v>
      </c>
      <c r="BU137" s="2"/>
      <c r="BV137" s="3"/>
      <c r="BW137" s="3"/>
      <c r="BX137" s="3"/>
      <c r="BY137" s="3"/>
    </row>
    <row r="138" spans="1:77" ht="41.45" customHeight="1">
      <c r="A138" s="64" t="s">
        <v>301</v>
      </c>
      <c r="C138" s="65"/>
      <c r="D138" s="65" t="s">
        <v>64</v>
      </c>
      <c r="E138" s="66">
        <v>208.1429872031708</v>
      </c>
      <c r="F138" s="68">
        <v>99.9397582128411</v>
      </c>
      <c r="G138" s="100" t="s">
        <v>925</v>
      </c>
      <c r="H138" s="65"/>
      <c r="I138" s="69" t="s">
        <v>301</v>
      </c>
      <c r="J138" s="70"/>
      <c r="K138" s="70"/>
      <c r="L138" s="69" t="s">
        <v>3175</v>
      </c>
      <c r="M138" s="73">
        <v>21.07657960049159</v>
      </c>
      <c r="N138" s="74">
        <v>8390.9736328125</v>
      </c>
      <c r="O138" s="74">
        <v>552.8858642578125</v>
      </c>
      <c r="P138" s="75"/>
      <c r="Q138" s="76"/>
      <c r="R138" s="76"/>
      <c r="S138" s="86"/>
      <c r="T138" s="48">
        <v>2</v>
      </c>
      <c r="U138" s="48">
        <v>1</v>
      </c>
      <c r="V138" s="49">
        <v>0</v>
      </c>
      <c r="W138" s="49">
        <v>1</v>
      </c>
      <c r="X138" s="49">
        <v>0</v>
      </c>
      <c r="Y138" s="49">
        <v>1.298243</v>
      </c>
      <c r="Z138" s="49">
        <v>0</v>
      </c>
      <c r="AA138" s="49">
        <v>0</v>
      </c>
      <c r="AB138" s="71">
        <v>138</v>
      </c>
      <c r="AC138" s="71"/>
      <c r="AD138" s="72"/>
      <c r="AE138" s="78" t="s">
        <v>1729</v>
      </c>
      <c r="AF138" s="78">
        <v>663</v>
      </c>
      <c r="AG138" s="78">
        <v>27035</v>
      </c>
      <c r="AH138" s="78">
        <v>47890</v>
      </c>
      <c r="AI138" s="78">
        <v>3067</v>
      </c>
      <c r="AJ138" s="78"/>
      <c r="AK138" s="78" t="s">
        <v>1980</v>
      </c>
      <c r="AL138" s="78" t="s">
        <v>2173</v>
      </c>
      <c r="AM138" s="82" t="s">
        <v>2336</v>
      </c>
      <c r="AN138" s="78"/>
      <c r="AO138" s="80">
        <v>40024.88952546296</v>
      </c>
      <c r="AP138" s="82" t="s">
        <v>2527</v>
      </c>
      <c r="AQ138" s="78" t="b">
        <v>0</v>
      </c>
      <c r="AR138" s="78" t="b">
        <v>0</v>
      </c>
      <c r="AS138" s="78" t="b">
        <v>0</v>
      </c>
      <c r="AT138" s="78" t="s">
        <v>1518</v>
      </c>
      <c r="AU138" s="78">
        <v>1050</v>
      </c>
      <c r="AV138" s="82" t="s">
        <v>2649</v>
      </c>
      <c r="AW138" s="78" t="b">
        <v>1</v>
      </c>
      <c r="AX138" s="78" t="s">
        <v>2766</v>
      </c>
      <c r="AY138" s="82" t="s">
        <v>2902</v>
      </c>
      <c r="AZ138" s="78" t="s">
        <v>66</v>
      </c>
      <c r="BA138" s="78" t="str">
        <f>REPLACE(INDEX(GroupVertices[Group],MATCH(Vertices[[#This Row],[Vertex]],GroupVertices[Vertex],0)),1,1,"")</f>
        <v>28</v>
      </c>
      <c r="BB138" s="48" t="s">
        <v>676</v>
      </c>
      <c r="BC138" s="48" t="s">
        <v>676</v>
      </c>
      <c r="BD138" s="48" t="s">
        <v>720</v>
      </c>
      <c r="BE138" s="48" t="s">
        <v>720</v>
      </c>
      <c r="BF138" s="48" t="s">
        <v>766</v>
      </c>
      <c r="BG138" s="48" t="s">
        <v>766</v>
      </c>
      <c r="BH138" s="121" t="s">
        <v>3908</v>
      </c>
      <c r="BI138" s="121" t="s">
        <v>3908</v>
      </c>
      <c r="BJ138" s="121" t="s">
        <v>4042</v>
      </c>
      <c r="BK138" s="121" t="s">
        <v>4042</v>
      </c>
      <c r="BL138" s="121">
        <v>0</v>
      </c>
      <c r="BM138" s="124">
        <v>0</v>
      </c>
      <c r="BN138" s="121">
        <v>0</v>
      </c>
      <c r="BO138" s="124">
        <v>0</v>
      </c>
      <c r="BP138" s="121">
        <v>0</v>
      </c>
      <c r="BQ138" s="124">
        <v>0</v>
      </c>
      <c r="BR138" s="121">
        <v>18</v>
      </c>
      <c r="BS138" s="124">
        <v>100</v>
      </c>
      <c r="BT138" s="121">
        <v>18</v>
      </c>
      <c r="BU138" s="2"/>
      <c r="BV138" s="3"/>
      <c r="BW138" s="3"/>
      <c r="BX138" s="3"/>
      <c r="BY138" s="3"/>
    </row>
    <row r="139" spans="1:77" ht="41.45" customHeight="1">
      <c r="A139" s="64" t="s">
        <v>302</v>
      </c>
      <c r="C139" s="65"/>
      <c r="D139" s="65" t="s">
        <v>64</v>
      </c>
      <c r="E139" s="66">
        <v>163.5309879608376</v>
      </c>
      <c r="F139" s="68">
        <v>99.99800122496463</v>
      </c>
      <c r="G139" s="100" t="s">
        <v>926</v>
      </c>
      <c r="H139" s="65"/>
      <c r="I139" s="69" t="s">
        <v>302</v>
      </c>
      <c r="J139" s="70"/>
      <c r="K139" s="70"/>
      <c r="L139" s="69" t="s">
        <v>3176</v>
      </c>
      <c r="M139" s="73">
        <v>1.6661250934581453</v>
      </c>
      <c r="N139" s="74">
        <v>8390.9736328125</v>
      </c>
      <c r="O139" s="74">
        <v>952.8458862304688</v>
      </c>
      <c r="P139" s="75"/>
      <c r="Q139" s="76"/>
      <c r="R139" s="76"/>
      <c r="S139" s="86"/>
      <c r="T139" s="48">
        <v>0</v>
      </c>
      <c r="U139" s="48">
        <v>1</v>
      </c>
      <c r="V139" s="49">
        <v>0</v>
      </c>
      <c r="W139" s="49">
        <v>1</v>
      </c>
      <c r="X139" s="49">
        <v>0</v>
      </c>
      <c r="Y139" s="49">
        <v>0.701753</v>
      </c>
      <c r="Z139" s="49">
        <v>0</v>
      </c>
      <c r="AA139" s="49">
        <v>0</v>
      </c>
      <c r="AB139" s="71">
        <v>139</v>
      </c>
      <c r="AC139" s="71"/>
      <c r="AD139" s="72"/>
      <c r="AE139" s="78" t="s">
        <v>1730</v>
      </c>
      <c r="AF139" s="78">
        <v>973</v>
      </c>
      <c r="AG139" s="78">
        <v>897</v>
      </c>
      <c r="AH139" s="78">
        <v>5178</v>
      </c>
      <c r="AI139" s="78">
        <v>1337</v>
      </c>
      <c r="AJ139" s="78"/>
      <c r="AK139" s="78" t="s">
        <v>1981</v>
      </c>
      <c r="AL139" s="78" t="s">
        <v>2174</v>
      </c>
      <c r="AM139" s="82" t="s">
        <v>2337</v>
      </c>
      <c r="AN139" s="78"/>
      <c r="AO139" s="80">
        <v>41381.441041666665</v>
      </c>
      <c r="AP139" s="82" t="s">
        <v>2528</v>
      </c>
      <c r="AQ139" s="78" t="b">
        <v>0</v>
      </c>
      <c r="AR139" s="78" t="b">
        <v>0</v>
      </c>
      <c r="AS139" s="78" t="b">
        <v>0</v>
      </c>
      <c r="AT139" s="78" t="s">
        <v>1518</v>
      </c>
      <c r="AU139" s="78">
        <v>225</v>
      </c>
      <c r="AV139" s="82" t="s">
        <v>2649</v>
      </c>
      <c r="AW139" s="78" t="b">
        <v>0</v>
      </c>
      <c r="AX139" s="78" t="s">
        <v>2766</v>
      </c>
      <c r="AY139" s="82" t="s">
        <v>2903</v>
      </c>
      <c r="AZ139" s="78" t="s">
        <v>66</v>
      </c>
      <c r="BA139" s="78" t="str">
        <f>REPLACE(INDEX(GroupVertices[Group],MATCH(Vertices[[#This Row],[Vertex]],GroupVertices[Vertex],0)),1,1,"")</f>
        <v>28</v>
      </c>
      <c r="BB139" s="48" t="s">
        <v>676</v>
      </c>
      <c r="BC139" s="48" t="s">
        <v>676</v>
      </c>
      <c r="BD139" s="48" t="s">
        <v>720</v>
      </c>
      <c r="BE139" s="48" t="s">
        <v>720</v>
      </c>
      <c r="BF139" s="48" t="s">
        <v>738</v>
      </c>
      <c r="BG139" s="48" t="s">
        <v>738</v>
      </c>
      <c r="BH139" s="121" t="s">
        <v>3909</v>
      </c>
      <c r="BI139" s="121" t="s">
        <v>3909</v>
      </c>
      <c r="BJ139" s="121" t="s">
        <v>4043</v>
      </c>
      <c r="BK139" s="121" t="s">
        <v>4043</v>
      </c>
      <c r="BL139" s="121">
        <v>0</v>
      </c>
      <c r="BM139" s="124">
        <v>0</v>
      </c>
      <c r="BN139" s="121">
        <v>0</v>
      </c>
      <c r="BO139" s="124">
        <v>0</v>
      </c>
      <c r="BP139" s="121">
        <v>0</v>
      </c>
      <c r="BQ139" s="124">
        <v>0</v>
      </c>
      <c r="BR139" s="121">
        <v>19</v>
      </c>
      <c r="BS139" s="124">
        <v>100</v>
      </c>
      <c r="BT139" s="121">
        <v>19</v>
      </c>
      <c r="BU139" s="2"/>
      <c r="BV139" s="3"/>
      <c r="BW139" s="3"/>
      <c r="BX139" s="3"/>
      <c r="BY139" s="3"/>
    </row>
    <row r="140" spans="1:77" ht="41.45" customHeight="1">
      <c r="A140" s="64" t="s">
        <v>303</v>
      </c>
      <c r="C140" s="65"/>
      <c r="D140" s="65" t="s">
        <v>64</v>
      </c>
      <c r="E140" s="66">
        <v>162</v>
      </c>
      <c r="F140" s="68">
        <v>100</v>
      </c>
      <c r="G140" s="100" t="s">
        <v>870</v>
      </c>
      <c r="H140" s="65"/>
      <c r="I140" s="69" t="s">
        <v>303</v>
      </c>
      <c r="J140" s="70"/>
      <c r="K140" s="70"/>
      <c r="L140" s="69" t="s">
        <v>3177</v>
      </c>
      <c r="M140" s="73">
        <v>1</v>
      </c>
      <c r="N140" s="74">
        <v>1376.4307861328125</v>
      </c>
      <c r="O140" s="74">
        <v>5178.87060546875</v>
      </c>
      <c r="P140" s="75"/>
      <c r="Q140" s="76"/>
      <c r="R140" s="76"/>
      <c r="S140" s="86"/>
      <c r="T140" s="48">
        <v>0</v>
      </c>
      <c r="U140" s="48">
        <v>1</v>
      </c>
      <c r="V140" s="49">
        <v>0</v>
      </c>
      <c r="W140" s="49">
        <v>0.001172</v>
      </c>
      <c r="X140" s="49">
        <v>0.006928</v>
      </c>
      <c r="Y140" s="49">
        <v>0.525373</v>
      </c>
      <c r="Z140" s="49">
        <v>0</v>
      </c>
      <c r="AA140" s="49">
        <v>0</v>
      </c>
      <c r="AB140" s="71">
        <v>140</v>
      </c>
      <c r="AC140" s="71"/>
      <c r="AD140" s="72"/>
      <c r="AE140" s="78" t="s">
        <v>1731</v>
      </c>
      <c r="AF140" s="78">
        <v>13</v>
      </c>
      <c r="AG140" s="78">
        <v>0</v>
      </c>
      <c r="AH140" s="78">
        <v>9</v>
      </c>
      <c r="AI140" s="78">
        <v>4</v>
      </c>
      <c r="AJ140" s="78"/>
      <c r="AK140" s="78"/>
      <c r="AL140" s="78"/>
      <c r="AM140" s="78"/>
      <c r="AN140" s="78"/>
      <c r="AO140" s="80">
        <v>43413.13880787037</v>
      </c>
      <c r="AP140" s="78"/>
      <c r="AQ140" s="78" t="b">
        <v>1</v>
      </c>
      <c r="AR140" s="78" t="b">
        <v>1</v>
      </c>
      <c r="AS140" s="78" t="b">
        <v>0</v>
      </c>
      <c r="AT140" s="78" t="s">
        <v>2642</v>
      </c>
      <c r="AU140" s="78">
        <v>0</v>
      </c>
      <c r="AV140" s="78"/>
      <c r="AW140" s="78" t="b">
        <v>0</v>
      </c>
      <c r="AX140" s="78" t="s">
        <v>2766</v>
      </c>
      <c r="AY140" s="82" t="s">
        <v>2904</v>
      </c>
      <c r="AZ140" s="78" t="s">
        <v>66</v>
      </c>
      <c r="BA140" s="78" t="str">
        <f>REPLACE(INDEX(GroupVertices[Group],MATCH(Vertices[[#This Row],[Vertex]],GroupVertices[Vertex],0)),1,1,"")</f>
        <v>1</v>
      </c>
      <c r="BB140" s="48"/>
      <c r="BC140" s="48"/>
      <c r="BD140" s="48"/>
      <c r="BE140" s="48"/>
      <c r="BF140" s="48" t="s">
        <v>767</v>
      </c>
      <c r="BG140" s="48" t="s">
        <v>767</v>
      </c>
      <c r="BH140" s="121" t="s">
        <v>3910</v>
      </c>
      <c r="BI140" s="121" t="s">
        <v>3910</v>
      </c>
      <c r="BJ140" s="121" t="s">
        <v>4044</v>
      </c>
      <c r="BK140" s="121" t="s">
        <v>4044</v>
      </c>
      <c r="BL140" s="121">
        <v>0</v>
      </c>
      <c r="BM140" s="124">
        <v>0</v>
      </c>
      <c r="BN140" s="121">
        <v>0</v>
      </c>
      <c r="BO140" s="124">
        <v>0</v>
      </c>
      <c r="BP140" s="121">
        <v>0</v>
      </c>
      <c r="BQ140" s="124">
        <v>0</v>
      </c>
      <c r="BR140" s="121">
        <v>25</v>
      </c>
      <c r="BS140" s="124">
        <v>100</v>
      </c>
      <c r="BT140" s="121">
        <v>25</v>
      </c>
      <c r="BU140" s="2"/>
      <c r="BV140" s="3"/>
      <c r="BW140" s="3"/>
      <c r="BX140" s="3"/>
      <c r="BY140" s="3"/>
    </row>
    <row r="141" spans="1:77" ht="41.45" customHeight="1">
      <c r="A141" s="64" t="s">
        <v>304</v>
      </c>
      <c r="C141" s="65"/>
      <c r="D141" s="65" t="s">
        <v>64</v>
      </c>
      <c r="E141" s="66">
        <v>162.49838181110877</v>
      </c>
      <c r="F141" s="68">
        <v>99.99934933967633</v>
      </c>
      <c r="G141" s="100" t="s">
        <v>927</v>
      </c>
      <c r="H141" s="65"/>
      <c r="I141" s="69" t="s">
        <v>304</v>
      </c>
      <c r="J141" s="70"/>
      <c r="K141" s="70"/>
      <c r="L141" s="69" t="s">
        <v>3178</v>
      </c>
      <c r="M141" s="73">
        <v>1.2168433972015367</v>
      </c>
      <c r="N141" s="74">
        <v>2091.5419921875</v>
      </c>
      <c r="O141" s="74">
        <v>1347.1416015625</v>
      </c>
      <c r="P141" s="75"/>
      <c r="Q141" s="76"/>
      <c r="R141" s="76"/>
      <c r="S141" s="86"/>
      <c r="T141" s="48">
        <v>0</v>
      </c>
      <c r="U141" s="48">
        <v>1</v>
      </c>
      <c r="V141" s="49">
        <v>0</v>
      </c>
      <c r="W141" s="49">
        <v>0.001416</v>
      </c>
      <c r="X141" s="49">
        <v>0.006289</v>
      </c>
      <c r="Y141" s="49">
        <v>0.397247</v>
      </c>
      <c r="Z141" s="49">
        <v>0</v>
      </c>
      <c r="AA141" s="49">
        <v>0</v>
      </c>
      <c r="AB141" s="71">
        <v>141</v>
      </c>
      <c r="AC141" s="71"/>
      <c r="AD141" s="72"/>
      <c r="AE141" s="78" t="s">
        <v>1732</v>
      </c>
      <c r="AF141" s="78">
        <v>656</v>
      </c>
      <c r="AG141" s="78">
        <v>292</v>
      </c>
      <c r="AH141" s="78">
        <v>2377</v>
      </c>
      <c r="AI141" s="78">
        <v>1582</v>
      </c>
      <c r="AJ141" s="78"/>
      <c r="AK141" s="78" t="s">
        <v>1982</v>
      </c>
      <c r="AL141" s="78" t="s">
        <v>2175</v>
      </c>
      <c r="AM141" s="78"/>
      <c r="AN141" s="78"/>
      <c r="AO141" s="80">
        <v>40462.68662037037</v>
      </c>
      <c r="AP141" s="82" t="s">
        <v>2529</v>
      </c>
      <c r="AQ141" s="78" t="b">
        <v>0</v>
      </c>
      <c r="AR141" s="78" t="b">
        <v>0</v>
      </c>
      <c r="AS141" s="78" t="b">
        <v>1</v>
      </c>
      <c r="AT141" s="78" t="s">
        <v>1518</v>
      </c>
      <c r="AU141" s="78">
        <v>34</v>
      </c>
      <c r="AV141" s="82" t="s">
        <v>2649</v>
      </c>
      <c r="AW141" s="78" t="b">
        <v>0</v>
      </c>
      <c r="AX141" s="78" t="s">
        <v>2766</v>
      </c>
      <c r="AY141" s="82" t="s">
        <v>2905</v>
      </c>
      <c r="AZ141" s="78" t="s">
        <v>66</v>
      </c>
      <c r="BA141" s="78" t="str">
        <f>REPLACE(INDEX(GroupVertices[Group],MATCH(Vertices[[#This Row],[Vertex]],GroupVertices[Vertex],0)),1,1,"")</f>
        <v>2</v>
      </c>
      <c r="BB141" s="48"/>
      <c r="BC141" s="48"/>
      <c r="BD141" s="48"/>
      <c r="BE141" s="48"/>
      <c r="BF141" s="48"/>
      <c r="BG141" s="48"/>
      <c r="BH141" s="121" t="s">
        <v>3911</v>
      </c>
      <c r="BI141" s="121" t="s">
        <v>3911</v>
      </c>
      <c r="BJ141" s="121" t="s">
        <v>4045</v>
      </c>
      <c r="BK141" s="121" t="s">
        <v>4045</v>
      </c>
      <c r="BL141" s="121">
        <v>2</v>
      </c>
      <c r="BM141" s="124">
        <v>8</v>
      </c>
      <c r="BN141" s="121">
        <v>0</v>
      </c>
      <c r="BO141" s="124">
        <v>0</v>
      </c>
      <c r="BP141" s="121">
        <v>0</v>
      </c>
      <c r="BQ141" s="124">
        <v>0</v>
      </c>
      <c r="BR141" s="121">
        <v>23</v>
      </c>
      <c r="BS141" s="124">
        <v>92</v>
      </c>
      <c r="BT141" s="121">
        <v>25</v>
      </c>
      <c r="BU141" s="2"/>
      <c r="BV141" s="3"/>
      <c r="BW141" s="3"/>
      <c r="BX141" s="3"/>
      <c r="BY141" s="3"/>
    </row>
    <row r="142" spans="1:77" ht="41.45" customHeight="1">
      <c r="A142" s="64" t="s">
        <v>305</v>
      </c>
      <c r="C142" s="65"/>
      <c r="D142" s="65" t="s">
        <v>64</v>
      </c>
      <c r="E142" s="66">
        <v>162.36525242320985</v>
      </c>
      <c r="F142" s="68">
        <v>99.99952314620114</v>
      </c>
      <c r="G142" s="100" t="s">
        <v>928</v>
      </c>
      <c r="H142" s="65"/>
      <c r="I142" s="69" t="s">
        <v>305</v>
      </c>
      <c r="J142" s="70"/>
      <c r="K142" s="70"/>
      <c r="L142" s="69" t="s">
        <v>3179</v>
      </c>
      <c r="M142" s="73">
        <v>1.158919476031263</v>
      </c>
      <c r="N142" s="74">
        <v>6354.14013671875</v>
      </c>
      <c r="O142" s="74">
        <v>1105.409912109375</v>
      </c>
      <c r="P142" s="75"/>
      <c r="Q142" s="76"/>
      <c r="R142" s="76"/>
      <c r="S142" s="86"/>
      <c r="T142" s="48">
        <v>0</v>
      </c>
      <c r="U142" s="48">
        <v>1</v>
      </c>
      <c r="V142" s="49">
        <v>0</v>
      </c>
      <c r="W142" s="49">
        <v>0.090909</v>
      </c>
      <c r="X142" s="49">
        <v>0</v>
      </c>
      <c r="Y142" s="49">
        <v>0.617116</v>
      </c>
      <c r="Z142" s="49">
        <v>0</v>
      </c>
      <c r="AA142" s="49">
        <v>0</v>
      </c>
      <c r="AB142" s="71">
        <v>142</v>
      </c>
      <c r="AC142" s="71"/>
      <c r="AD142" s="72"/>
      <c r="AE142" s="78" t="s">
        <v>1733</v>
      </c>
      <c r="AF142" s="78">
        <v>195</v>
      </c>
      <c r="AG142" s="78">
        <v>214</v>
      </c>
      <c r="AH142" s="78">
        <v>22872</v>
      </c>
      <c r="AI142" s="78">
        <v>2325</v>
      </c>
      <c r="AJ142" s="78"/>
      <c r="AK142" s="78" t="s">
        <v>1983</v>
      </c>
      <c r="AL142" s="78" t="s">
        <v>2119</v>
      </c>
      <c r="AM142" s="78"/>
      <c r="AN142" s="78"/>
      <c r="AO142" s="80">
        <v>41275.830775462964</v>
      </c>
      <c r="AP142" s="82" t="s">
        <v>2530</v>
      </c>
      <c r="AQ142" s="78" t="b">
        <v>0</v>
      </c>
      <c r="AR142" s="78" t="b">
        <v>0</v>
      </c>
      <c r="AS142" s="78" t="b">
        <v>0</v>
      </c>
      <c r="AT142" s="78" t="s">
        <v>1518</v>
      </c>
      <c r="AU142" s="78">
        <v>22</v>
      </c>
      <c r="AV142" s="82" t="s">
        <v>2650</v>
      </c>
      <c r="AW142" s="78" t="b">
        <v>0</v>
      </c>
      <c r="AX142" s="78" t="s">
        <v>2766</v>
      </c>
      <c r="AY142" s="82" t="s">
        <v>2906</v>
      </c>
      <c r="AZ142" s="78" t="s">
        <v>66</v>
      </c>
      <c r="BA142" s="78" t="str">
        <f>REPLACE(INDEX(GroupVertices[Group],MATCH(Vertices[[#This Row],[Vertex]],GroupVertices[Vertex],0)),1,1,"")</f>
        <v>9</v>
      </c>
      <c r="BB142" s="48"/>
      <c r="BC142" s="48"/>
      <c r="BD142" s="48"/>
      <c r="BE142" s="48"/>
      <c r="BF142" s="48"/>
      <c r="BG142" s="48"/>
      <c r="BH142" s="121" t="s">
        <v>3880</v>
      </c>
      <c r="BI142" s="121" t="s">
        <v>3880</v>
      </c>
      <c r="BJ142" s="121" t="s">
        <v>4014</v>
      </c>
      <c r="BK142" s="121" t="s">
        <v>4014</v>
      </c>
      <c r="BL142" s="121">
        <v>0</v>
      </c>
      <c r="BM142" s="124">
        <v>0</v>
      </c>
      <c r="BN142" s="121">
        <v>1</v>
      </c>
      <c r="BO142" s="124">
        <v>4.545454545454546</v>
      </c>
      <c r="BP142" s="121">
        <v>0</v>
      </c>
      <c r="BQ142" s="124">
        <v>0</v>
      </c>
      <c r="BR142" s="121">
        <v>21</v>
      </c>
      <c r="BS142" s="124">
        <v>95.45454545454545</v>
      </c>
      <c r="BT142" s="121">
        <v>22</v>
      </c>
      <c r="BU142" s="2"/>
      <c r="BV142" s="3"/>
      <c r="BW142" s="3"/>
      <c r="BX142" s="3"/>
      <c r="BY142" s="3"/>
    </row>
    <row r="143" spans="1:77" ht="41.45" customHeight="1">
      <c r="A143" s="64" t="s">
        <v>306</v>
      </c>
      <c r="C143" s="65"/>
      <c r="D143" s="65" t="s">
        <v>64</v>
      </c>
      <c r="E143" s="66">
        <v>167.93449848364804</v>
      </c>
      <c r="F143" s="68">
        <v>99.99225223991301</v>
      </c>
      <c r="G143" s="100" t="s">
        <v>2716</v>
      </c>
      <c r="H143" s="65"/>
      <c r="I143" s="69" t="s">
        <v>306</v>
      </c>
      <c r="J143" s="70"/>
      <c r="K143" s="70"/>
      <c r="L143" s="69" t="s">
        <v>3180</v>
      </c>
      <c r="M143" s="73">
        <v>3.582070178321038</v>
      </c>
      <c r="N143" s="74">
        <v>5765.880859375</v>
      </c>
      <c r="O143" s="74">
        <v>6734.5</v>
      </c>
      <c r="P143" s="75"/>
      <c r="Q143" s="76"/>
      <c r="R143" s="76"/>
      <c r="S143" s="86"/>
      <c r="T143" s="48">
        <v>0</v>
      </c>
      <c r="U143" s="48">
        <v>2</v>
      </c>
      <c r="V143" s="49">
        <v>384</v>
      </c>
      <c r="W143" s="49">
        <v>0.001131</v>
      </c>
      <c r="X143" s="49">
        <v>0.001133</v>
      </c>
      <c r="Y143" s="49">
        <v>0.871965</v>
      </c>
      <c r="Z143" s="49">
        <v>0</v>
      </c>
      <c r="AA143" s="49">
        <v>0</v>
      </c>
      <c r="AB143" s="71">
        <v>143</v>
      </c>
      <c r="AC143" s="71"/>
      <c r="AD143" s="72"/>
      <c r="AE143" s="78" t="s">
        <v>1734</v>
      </c>
      <c r="AF143" s="78">
        <v>788</v>
      </c>
      <c r="AG143" s="78">
        <v>3477</v>
      </c>
      <c r="AH143" s="78">
        <v>8943</v>
      </c>
      <c r="AI143" s="78">
        <v>1495</v>
      </c>
      <c r="AJ143" s="78"/>
      <c r="AK143" s="78" t="s">
        <v>1984</v>
      </c>
      <c r="AL143" s="78" t="s">
        <v>2176</v>
      </c>
      <c r="AM143" s="82" t="s">
        <v>2338</v>
      </c>
      <c r="AN143" s="78"/>
      <c r="AO143" s="80">
        <v>39903.60037037037</v>
      </c>
      <c r="AP143" s="82" t="s">
        <v>2531</v>
      </c>
      <c r="AQ143" s="78" t="b">
        <v>0</v>
      </c>
      <c r="AR143" s="78" t="b">
        <v>0</v>
      </c>
      <c r="AS143" s="78" t="b">
        <v>1</v>
      </c>
      <c r="AT143" s="78" t="s">
        <v>1518</v>
      </c>
      <c r="AU143" s="78">
        <v>280</v>
      </c>
      <c r="AV143" s="82" t="s">
        <v>2649</v>
      </c>
      <c r="AW143" s="78" t="b">
        <v>0</v>
      </c>
      <c r="AX143" s="78" t="s">
        <v>2766</v>
      </c>
      <c r="AY143" s="82" t="s">
        <v>2907</v>
      </c>
      <c r="AZ143" s="78" t="s">
        <v>66</v>
      </c>
      <c r="BA143" s="78" t="str">
        <f>REPLACE(INDEX(GroupVertices[Group],MATCH(Vertices[[#This Row],[Vertex]],GroupVertices[Vertex],0)),1,1,"")</f>
        <v>7</v>
      </c>
      <c r="BB143" s="48" t="s">
        <v>677</v>
      </c>
      <c r="BC143" s="48" t="s">
        <v>677</v>
      </c>
      <c r="BD143" s="48" t="s">
        <v>721</v>
      </c>
      <c r="BE143" s="48" t="s">
        <v>721</v>
      </c>
      <c r="BF143" s="48" t="s">
        <v>738</v>
      </c>
      <c r="BG143" s="48" t="s">
        <v>738</v>
      </c>
      <c r="BH143" s="121" t="s">
        <v>3912</v>
      </c>
      <c r="BI143" s="121" t="s">
        <v>3912</v>
      </c>
      <c r="BJ143" s="121" t="s">
        <v>4046</v>
      </c>
      <c r="BK143" s="121" t="s">
        <v>4046</v>
      </c>
      <c r="BL143" s="121">
        <v>3</v>
      </c>
      <c r="BM143" s="124">
        <v>17.647058823529413</v>
      </c>
      <c r="BN143" s="121">
        <v>0</v>
      </c>
      <c r="BO143" s="124">
        <v>0</v>
      </c>
      <c r="BP143" s="121">
        <v>0</v>
      </c>
      <c r="BQ143" s="124">
        <v>0</v>
      </c>
      <c r="BR143" s="121">
        <v>14</v>
      </c>
      <c r="BS143" s="124">
        <v>82.3529411764706</v>
      </c>
      <c r="BT143" s="121">
        <v>17</v>
      </c>
      <c r="BU143" s="2"/>
      <c r="BV143" s="3"/>
      <c r="BW143" s="3"/>
      <c r="BX143" s="3"/>
      <c r="BY143" s="3"/>
    </row>
    <row r="144" spans="1:77" ht="41.45" customHeight="1">
      <c r="A144" s="64" t="s">
        <v>450</v>
      </c>
      <c r="C144" s="65"/>
      <c r="D144" s="65" t="s">
        <v>64</v>
      </c>
      <c r="E144" s="66">
        <v>162.2952741552117</v>
      </c>
      <c r="F144" s="68">
        <v>99.99961450604111</v>
      </c>
      <c r="G144" s="100" t="s">
        <v>2717</v>
      </c>
      <c r="H144" s="65"/>
      <c r="I144" s="69" t="s">
        <v>450</v>
      </c>
      <c r="J144" s="70"/>
      <c r="K144" s="70"/>
      <c r="L144" s="69" t="s">
        <v>3181</v>
      </c>
      <c r="M144" s="73">
        <v>1.1284722866981707</v>
      </c>
      <c r="N144" s="74">
        <v>5643.20263671875</v>
      </c>
      <c r="O144" s="74">
        <v>7328.6787109375</v>
      </c>
      <c r="P144" s="75"/>
      <c r="Q144" s="76"/>
      <c r="R144" s="76"/>
      <c r="S144" s="86"/>
      <c r="T144" s="48">
        <v>1</v>
      </c>
      <c r="U144" s="48">
        <v>0</v>
      </c>
      <c r="V144" s="49">
        <v>0</v>
      </c>
      <c r="W144" s="49">
        <v>0.000929</v>
      </c>
      <c r="X144" s="49">
        <v>0.000143</v>
      </c>
      <c r="Y144" s="49">
        <v>0.520585</v>
      </c>
      <c r="Z144" s="49">
        <v>0</v>
      </c>
      <c r="AA144" s="49">
        <v>0</v>
      </c>
      <c r="AB144" s="71">
        <v>144</v>
      </c>
      <c r="AC144" s="71"/>
      <c r="AD144" s="72"/>
      <c r="AE144" s="78" t="s">
        <v>1735</v>
      </c>
      <c r="AF144" s="78">
        <v>297</v>
      </c>
      <c r="AG144" s="78">
        <v>173</v>
      </c>
      <c r="AH144" s="78">
        <v>89</v>
      </c>
      <c r="AI144" s="78">
        <v>188</v>
      </c>
      <c r="AJ144" s="78"/>
      <c r="AK144" s="78" t="s">
        <v>1985</v>
      </c>
      <c r="AL144" s="78"/>
      <c r="AM144" s="82" t="s">
        <v>2339</v>
      </c>
      <c r="AN144" s="78"/>
      <c r="AO144" s="80">
        <v>43152.91143518518</v>
      </c>
      <c r="AP144" s="82" t="s">
        <v>2532</v>
      </c>
      <c r="AQ144" s="78" t="b">
        <v>0</v>
      </c>
      <c r="AR144" s="78" t="b">
        <v>0</v>
      </c>
      <c r="AS144" s="78" t="b">
        <v>0</v>
      </c>
      <c r="AT144" s="78" t="s">
        <v>1517</v>
      </c>
      <c r="AU144" s="78">
        <v>2</v>
      </c>
      <c r="AV144" s="82" t="s">
        <v>2649</v>
      </c>
      <c r="AW144" s="78" t="b">
        <v>0</v>
      </c>
      <c r="AX144" s="78" t="s">
        <v>2766</v>
      </c>
      <c r="AY144" s="82" t="s">
        <v>2908</v>
      </c>
      <c r="AZ144" s="78" t="s">
        <v>65</v>
      </c>
      <c r="BA144" s="78" t="str">
        <f>REPLACE(INDEX(GroupVertices[Group],MATCH(Vertices[[#This Row],[Vertex]],GroupVertices[Vertex],0)),1,1,"")</f>
        <v>7</v>
      </c>
      <c r="BB144" s="48"/>
      <c r="BC144" s="48"/>
      <c r="BD144" s="48"/>
      <c r="BE144" s="48"/>
      <c r="BF144" s="48"/>
      <c r="BG144" s="48"/>
      <c r="BH144" s="48"/>
      <c r="BI144" s="48"/>
      <c r="BJ144" s="48"/>
      <c r="BK144" s="48"/>
      <c r="BL144" s="48"/>
      <c r="BM144" s="49"/>
      <c r="BN144" s="48"/>
      <c r="BO144" s="49"/>
      <c r="BP144" s="48"/>
      <c r="BQ144" s="49"/>
      <c r="BR144" s="48"/>
      <c r="BS144" s="49"/>
      <c r="BT144" s="48"/>
      <c r="BU144" s="2"/>
      <c r="BV144" s="3"/>
      <c r="BW144" s="3"/>
      <c r="BX144" s="3"/>
      <c r="BY144" s="3"/>
    </row>
    <row r="145" spans="1:77" ht="41.45" customHeight="1">
      <c r="A145" s="64" t="s">
        <v>451</v>
      </c>
      <c r="C145" s="65"/>
      <c r="D145" s="65" t="s">
        <v>64</v>
      </c>
      <c r="E145" s="66">
        <v>167.62898360629026</v>
      </c>
      <c r="F145" s="68">
        <v>99.99265110360459</v>
      </c>
      <c r="G145" s="100" t="s">
        <v>2718</v>
      </c>
      <c r="H145" s="65"/>
      <c r="I145" s="69" t="s">
        <v>451</v>
      </c>
      <c r="J145" s="70"/>
      <c r="K145" s="70"/>
      <c r="L145" s="69" t="s">
        <v>3182</v>
      </c>
      <c r="M145" s="73">
        <v>3.449142205379</v>
      </c>
      <c r="N145" s="74">
        <v>6107.88671875</v>
      </c>
      <c r="O145" s="74">
        <v>5713.16552734375</v>
      </c>
      <c r="P145" s="75"/>
      <c r="Q145" s="76"/>
      <c r="R145" s="76"/>
      <c r="S145" s="86"/>
      <c r="T145" s="48">
        <v>3</v>
      </c>
      <c r="U145" s="48">
        <v>0</v>
      </c>
      <c r="V145" s="49">
        <v>0</v>
      </c>
      <c r="W145" s="49">
        <v>0.001435</v>
      </c>
      <c r="X145" s="49">
        <v>0.008569</v>
      </c>
      <c r="Y145" s="49">
        <v>0.92553</v>
      </c>
      <c r="Z145" s="49">
        <v>0.6666666666666666</v>
      </c>
      <c r="AA145" s="49">
        <v>0</v>
      </c>
      <c r="AB145" s="71">
        <v>145</v>
      </c>
      <c r="AC145" s="71"/>
      <c r="AD145" s="72"/>
      <c r="AE145" s="78" t="s">
        <v>1736</v>
      </c>
      <c r="AF145" s="78">
        <v>1710</v>
      </c>
      <c r="AG145" s="78">
        <v>3298</v>
      </c>
      <c r="AH145" s="78">
        <v>1444</v>
      </c>
      <c r="AI145" s="78">
        <v>876</v>
      </c>
      <c r="AJ145" s="78"/>
      <c r="AK145" s="78" t="s">
        <v>1986</v>
      </c>
      <c r="AL145" s="78" t="s">
        <v>2177</v>
      </c>
      <c r="AM145" s="82" t="s">
        <v>2340</v>
      </c>
      <c r="AN145" s="78"/>
      <c r="AO145" s="80">
        <v>41565.40341435185</v>
      </c>
      <c r="AP145" s="82" t="s">
        <v>2533</v>
      </c>
      <c r="AQ145" s="78" t="b">
        <v>0</v>
      </c>
      <c r="AR145" s="78" t="b">
        <v>0</v>
      </c>
      <c r="AS145" s="78" t="b">
        <v>1</v>
      </c>
      <c r="AT145" s="78" t="s">
        <v>1517</v>
      </c>
      <c r="AU145" s="78">
        <v>104</v>
      </c>
      <c r="AV145" s="82" t="s">
        <v>2653</v>
      </c>
      <c r="AW145" s="78" t="b">
        <v>0</v>
      </c>
      <c r="AX145" s="78" t="s">
        <v>2766</v>
      </c>
      <c r="AY145" s="82" t="s">
        <v>2909</v>
      </c>
      <c r="AZ145" s="78" t="s">
        <v>65</v>
      </c>
      <c r="BA145" s="78" t="str">
        <f>REPLACE(INDEX(GroupVertices[Group],MATCH(Vertices[[#This Row],[Vertex]],GroupVertices[Vertex],0)),1,1,"")</f>
        <v>7</v>
      </c>
      <c r="BB145" s="48"/>
      <c r="BC145" s="48"/>
      <c r="BD145" s="48"/>
      <c r="BE145" s="48"/>
      <c r="BF145" s="48"/>
      <c r="BG145" s="48"/>
      <c r="BH145" s="48"/>
      <c r="BI145" s="48"/>
      <c r="BJ145" s="48"/>
      <c r="BK145" s="48"/>
      <c r="BL145" s="48"/>
      <c r="BM145" s="49"/>
      <c r="BN145" s="48"/>
      <c r="BO145" s="49"/>
      <c r="BP145" s="48"/>
      <c r="BQ145" s="49"/>
      <c r="BR145" s="48"/>
      <c r="BS145" s="49"/>
      <c r="BT145" s="48"/>
      <c r="BU145" s="2"/>
      <c r="BV145" s="3"/>
      <c r="BW145" s="3"/>
      <c r="BX145" s="3"/>
      <c r="BY145" s="3"/>
    </row>
    <row r="146" spans="1:77" ht="41.45" customHeight="1">
      <c r="A146" s="64" t="s">
        <v>307</v>
      </c>
      <c r="C146" s="65"/>
      <c r="D146" s="65" t="s">
        <v>64</v>
      </c>
      <c r="E146" s="66">
        <v>167.16644432269274</v>
      </c>
      <c r="F146" s="68">
        <v>99.99325496986388</v>
      </c>
      <c r="G146" s="100" t="s">
        <v>929</v>
      </c>
      <c r="H146" s="65"/>
      <c r="I146" s="69" t="s">
        <v>307</v>
      </c>
      <c r="J146" s="70"/>
      <c r="K146" s="70"/>
      <c r="L146" s="69" t="s">
        <v>3183</v>
      </c>
      <c r="M146" s="73">
        <v>3.2478937100309984</v>
      </c>
      <c r="N146" s="74">
        <v>7047.66943359375</v>
      </c>
      <c r="O146" s="74">
        <v>8422.794921875</v>
      </c>
      <c r="P146" s="75"/>
      <c r="Q146" s="76"/>
      <c r="R146" s="76"/>
      <c r="S146" s="86"/>
      <c r="T146" s="48">
        <v>1</v>
      </c>
      <c r="U146" s="48">
        <v>3</v>
      </c>
      <c r="V146" s="49">
        <v>2788</v>
      </c>
      <c r="W146" s="49">
        <v>0.00074</v>
      </c>
      <c r="X146" s="49">
        <v>1.6E-05</v>
      </c>
      <c r="Y146" s="49">
        <v>1.418604</v>
      </c>
      <c r="Z146" s="49">
        <v>0.16666666666666666</v>
      </c>
      <c r="AA146" s="49">
        <v>0</v>
      </c>
      <c r="AB146" s="71">
        <v>146</v>
      </c>
      <c r="AC146" s="71"/>
      <c r="AD146" s="72"/>
      <c r="AE146" s="78" t="s">
        <v>1737</v>
      </c>
      <c r="AF146" s="78">
        <v>1596</v>
      </c>
      <c r="AG146" s="78">
        <v>3027</v>
      </c>
      <c r="AH146" s="78">
        <v>26347</v>
      </c>
      <c r="AI146" s="78">
        <v>15817</v>
      </c>
      <c r="AJ146" s="78"/>
      <c r="AK146" s="78" t="s">
        <v>1987</v>
      </c>
      <c r="AL146" s="78" t="s">
        <v>2178</v>
      </c>
      <c r="AM146" s="82" t="s">
        <v>2341</v>
      </c>
      <c r="AN146" s="78"/>
      <c r="AO146" s="80">
        <v>39896.76415509259</v>
      </c>
      <c r="AP146" s="82" t="s">
        <v>2534</v>
      </c>
      <c r="AQ146" s="78" t="b">
        <v>0</v>
      </c>
      <c r="AR146" s="78" t="b">
        <v>0</v>
      </c>
      <c r="AS146" s="78" t="b">
        <v>1</v>
      </c>
      <c r="AT146" s="78" t="s">
        <v>1518</v>
      </c>
      <c r="AU146" s="78">
        <v>203</v>
      </c>
      <c r="AV146" s="82" t="s">
        <v>2649</v>
      </c>
      <c r="AW146" s="78" t="b">
        <v>0</v>
      </c>
      <c r="AX146" s="78" t="s">
        <v>2766</v>
      </c>
      <c r="AY146" s="82" t="s">
        <v>2910</v>
      </c>
      <c r="AZ146" s="78" t="s">
        <v>66</v>
      </c>
      <c r="BA146" s="78" t="str">
        <f>REPLACE(INDEX(GroupVertices[Group],MATCH(Vertices[[#This Row],[Vertex]],GroupVertices[Vertex],0)),1,1,"")</f>
        <v>5</v>
      </c>
      <c r="BB146" s="48"/>
      <c r="BC146" s="48"/>
      <c r="BD146" s="48"/>
      <c r="BE146" s="48"/>
      <c r="BF146" s="48" t="s">
        <v>3835</v>
      </c>
      <c r="BG146" s="48" t="s">
        <v>803</v>
      </c>
      <c r="BH146" s="121" t="s">
        <v>3913</v>
      </c>
      <c r="BI146" s="121" t="s">
        <v>3977</v>
      </c>
      <c r="BJ146" s="121" t="s">
        <v>4047</v>
      </c>
      <c r="BK146" s="121" t="s">
        <v>4047</v>
      </c>
      <c r="BL146" s="121">
        <v>3</v>
      </c>
      <c r="BM146" s="124">
        <v>7.5</v>
      </c>
      <c r="BN146" s="121">
        <v>0</v>
      </c>
      <c r="BO146" s="124">
        <v>0</v>
      </c>
      <c r="BP146" s="121">
        <v>0</v>
      </c>
      <c r="BQ146" s="124">
        <v>0</v>
      </c>
      <c r="BR146" s="121">
        <v>37</v>
      </c>
      <c r="BS146" s="124">
        <v>92.5</v>
      </c>
      <c r="BT146" s="121">
        <v>40</v>
      </c>
      <c r="BU146" s="2"/>
      <c r="BV146" s="3"/>
      <c r="BW146" s="3"/>
      <c r="BX146" s="3"/>
      <c r="BY146" s="3"/>
    </row>
    <row r="147" spans="1:77" ht="41.45" customHeight="1">
      <c r="A147" s="64" t="s">
        <v>308</v>
      </c>
      <c r="C147" s="65"/>
      <c r="D147" s="65" t="s">
        <v>64</v>
      </c>
      <c r="E147" s="66">
        <v>166.42228518007826</v>
      </c>
      <c r="F147" s="68">
        <v>99.99422650377183</v>
      </c>
      <c r="G147" s="100" t="s">
        <v>930</v>
      </c>
      <c r="H147" s="65"/>
      <c r="I147" s="69" t="s">
        <v>308</v>
      </c>
      <c r="J147" s="70"/>
      <c r="K147" s="70"/>
      <c r="L147" s="69" t="s">
        <v>3184</v>
      </c>
      <c r="M147" s="73">
        <v>2.924113842976649</v>
      </c>
      <c r="N147" s="74">
        <v>2641.60791015625</v>
      </c>
      <c r="O147" s="74">
        <v>5089.46923828125</v>
      </c>
      <c r="P147" s="75"/>
      <c r="Q147" s="76"/>
      <c r="R147" s="76"/>
      <c r="S147" s="86"/>
      <c r="T147" s="48">
        <v>0</v>
      </c>
      <c r="U147" s="48">
        <v>1</v>
      </c>
      <c r="V147" s="49">
        <v>0</v>
      </c>
      <c r="W147" s="49">
        <v>0.001172</v>
      </c>
      <c r="X147" s="49">
        <v>0.006928</v>
      </c>
      <c r="Y147" s="49">
        <v>0.525373</v>
      </c>
      <c r="Z147" s="49">
        <v>0</v>
      </c>
      <c r="AA147" s="49">
        <v>0</v>
      </c>
      <c r="AB147" s="71">
        <v>147</v>
      </c>
      <c r="AC147" s="71"/>
      <c r="AD147" s="72"/>
      <c r="AE147" s="78" t="s">
        <v>1738</v>
      </c>
      <c r="AF147" s="78">
        <v>1521</v>
      </c>
      <c r="AG147" s="78">
        <v>2591</v>
      </c>
      <c r="AH147" s="78">
        <v>28208</v>
      </c>
      <c r="AI147" s="78">
        <v>34</v>
      </c>
      <c r="AJ147" s="78"/>
      <c r="AK147" s="78" t="s">
        <v>1988</v>
      </c>
      <c r="AL147" s="78" t="s">
        <v>2179</v>
      </c>
      <c r="AM147" s="82" t="s">
        <v>2342</v>
      </c>
      <c r="AN147" s="78"/>
      <c r="AO147" s="80">
        <v>40626.01625</v>
      </c>
      <c r="AP147" s="82" t="s">
        <v>2535</v>
      </c>
      <c r="AQ147" s="78" t="b">
        <v>0</v>
      </c>
      <c r="AR147" s="78" t="b">
        <v>0</v>
      </c>
      <c r="AS147" s="78" t="b">
        <v>1</v>
      </c>
      <c r="AT147" s="78" t="s">
        <v>1517</v>
      </c>
      <c r="AU147" s="78">
        <v>57</v>
      </c>
      <c r="AV147" s="82" t="s">
        <v>2657</v>
      </c>
      <c r="AW147" s="78" t="b">
        <v>0</v>
      </c>
      <c r="AX147" s="78" t="s">
        <v>2766</v>
      </c>
      <c r="AY147" s="82" t="s">
        <v>2911</v>
      </c>
      <c r="AZ147" s="78" t="s">
        <v>66</v>
      </c>
      <c r="BA147" s="78" t="str">
        <f>REPLACE(INDEX(GroupVertices[Group],MATCH(Vertices[[#This Row],[Vertex]],GroupVertices[Vertex],0)),1,1,"")</f>
        <v>1</v>
      </c>
      <c r="BB147" s="48"/>
      <c r="BC147" s="48"/>
      <c r="BD147" s="48"/>
      <c r="BE147" s="48"/>
      <c r="BF147" s="48"/>
      <c r="BG147" s="48"/>
      <c r="BH147" s="121" t="s">
        <v>3863</v>
      </c>
      <c r="BI147" s="121" t="s">
        <v>3863</v>
      </c>
      <c r="BJ147" s="121" t="s">
        <v>3998</v>
      </c>
      <c r="BK147" s="121" t="s">
        <v>3998</v>
      </c>
      <c r="BL147" s="121">
        <v>0</v>
      </c>
      <c r="BM147" s="124">
        <v>0</v>
      </c>
      <c r="BN147" s="121">
        <v>0</v>
      </c>
      <c r="BO147" s="124">
        <v>0</v>
      </c>
      <c r="BP147" s="121">
        <v>0</v>
      </c>
      <c r="BQ147" s="124">
        <v>0</v>
      </c>
      <c r="BR147" s="121">
        <v>23</v>
      </c>
      <c r="BS147" s="124">
        <v>100</v>
      </c>
      <c r="BT147" s="121">
        <v>23</v>
      </c>
      <c r="BU147" s="2"/>
      <c r="BV147" s="3"/>
      <c r="BW147" s="3"/>
      <c r="BX147" s="3"/>
      <c r="BY147" s="3"/>
    </row>
    <row r="148" spans="1:77" ht="41.45" customHeight="1">
      <c r="A148" s="64" t="s">
        <v>309</v>
      </c>
      <c r="C148" s="65"/>
      <c r="D148" s="65" t="s">
        <v>64</v>
      </c>
      <c r="E148" s="66">
        <v>162.6093229676912</v>
      </c>
      <c r="F148" s="68">
        <v>99.99920450090565</v>
      </c>
      <c r="G148" s="100" t="s">
        <v>931</v>
      </c>
      <c r="H148" s="65"/>
      <c r="I148" s="69" t="s">
        <v>309</v>
      </c>
      <c r="J148" s="70"/>
      <c r="K148" s="70"/>
      <c r="L148" s="69" t="s">
        <v>3185</v>
      </c>
      <c r="M148" s="73">
        <v>1.265113331510098</v>
      </c>
      <c r="N148" s="74">
        <v>1128.051513671875</v>
      </c>
      <c r="O148" s="74">
        <v>1801.6695556640625</v>
      </c>
      <c r="P148" s="75"/>
      <c r="Q148" s="76"/>
      <c r="R148" s="76"/>
      <c r="S148" s="86"/>
      <c r="T148" s="48">
        <v>0</v>
      </c>
      <c r="U148" s="48">
        <v>3</v>
      </c>
      <c r="V148" s="49">
        <v>3.333333</v>
      </c>
      <c r="W148" s="49">
        <v>0.001427</v>
      </c>
      <c r="X148" s="49">
        <v>0.009223</v>
      </c>
      <c r="Y148" s="49">
        <v>0.884132</v>
      </c>
      <c r="Z148" s="49">
        <v>0.3333333333333333</v>
      </c>
      <c r="AA148" s="49">
        <v>0</v>
      </c>
      <c r="AB148" s="71">
        <v>148</v>
      </c>
      <c r="AC148" s="71"/>
      <c r="AD148" s="72"/>
      <c r="AE148" s="78" t="s">
        <v>309</v>
      </c>
      <c r="AF148" s="78">
        <v>295</v>
      </c>
      <c r="AG148" s="78">
        <v>357</v>
      </c>
      <c r="AH148" s="78">
        <v>59147</v>
      </c>
      <c r="AI148" s="78">
        <v>73558</v>
      </c>
      <c r="AJ148" s="78"/>
      <c r="AK148" s="78" t="s">
        <v>1989</v>
      </c>
      <c r="AL148" s="78"/>
      <c r="AM148" s="82" t="s">
        <v>2343</v>
      </c>
      <c r="AN148" s="78"/>
      <c r="AO148" s="80">
        <v>41566.645462962966</v>
      </c>
      <c r="AP148" s="82" t="s">
        <v>2536</v>
      </c>
      <c r="AQ148" s="78" t="b">
        <v>1</v>
      </c>
      <c r="AR148" s="78" t="b">
        <v>0</v>
      </c>
      <c r="AS148" s="78" t="b">
        <v>0</v>
      </c>
      <c r="AT148" s="78" t="s">
        <v>1517</v>
      </c>
      <c r="AU148" s="78">
        <v>17</v>
      </c>
      <c r="AV148" s="82" t="s">
        <v>2649</v>
      </c>
      <c r="AW148" s="78" t="b">
        <v>0</v>
      </c>
      <c r="AX148" s="78" t="s">
        <v>2766</v>
      </c>
      <c r="AY148" s="82" t="s">
        <v>2912</v>
      </c>
      <c r="AZ148" s="78" t="s">
        <v>66</v>
      </c>
      <c r="BA148" s="78" t="str">
        <f>REPLACE(INDEX(GroupVertices[Group],MATCH(Vertices[[#This Row],[Vertex]],GroupVertices[Vertex],0)),1,1,"")</f>
        <v>2</v>
      </c>
      <c r="BB148" s="48"/>
      <c r="BC148" s="48"/>
      <c r="BD148" s="48"/>
      <c r="BE148" s="48"/>
      <c r="BF148" s="48"/>
      <c r="BG148" s="48"/>
      <c r="BH148" s="121" t="s">
        <v>3914</v>
      </c>
      <c r="BI148" s="121" t="s">
        <v>3914</v>
      </c>
      <c r="BJ148" s="121" t="s">
        <v>4048</v>
      </c>
      <c r="BK148" s="121" t="s">
        <v>4048</v>
      </c>
      <c r="BL148" s="121">
        <v>0</v>
      </c>
      <c r="BM148" s="124">
        <v>0</v>
      </c>
      <c r="BN148" s="121">
        <v>0</v>
      </c>
      <c r="BO148" s="124">
        <v>0</v>
      </c>
      <c r="BP148" s="121">
        <v>0</v>
      </c>
      <c r="BQ148" s="124">
        <v>0</v>
      </c>
      <c r="BR148" s="121">
        <v>17</v>
      </c>
      <c r="BS148" s="124">
        <v>100</v>
      </c>
      <c r="BT148" s="121">
        <v>17</v>
      </c>
      <c r="BU148" s="2"/>
      <c r="BV148" s="3"/>
      <c r="BW148" s="3"/>
      <c r="BX148" s="3"/>
      <c r="BY148" s="3"/>
    </row>
    <row r="149" spans="1:77" ht="41.45" customHeight="1">
      <c r="A149" s="64" t="s">
        <v>452</v>
      </c>
      <c r="C149" s="65"/>
      <c r="D149" s="65" t="s">
        <v>64</v>
      </c>
      <c r="E149" s="66">
        <v>273.0589248871138</v>
      </c>
      <c r="F149" s="68">
        <v>99.85500747739438</v>
      </c>
      <c r="G149" s="100" t="s">
        <v>2719</v>
      </c>
      <c r="H149" s="65"/>
      <c r="I149" s="69" t="s">
        <v>452</v>
      </c>
      <c r="J149" s="70"/>
      <c r="K149" s="70"/>
      <c r="L149" s="69" t="s">
        <v>3186</v>
      </c>
      <c r="M149" s="73">
        <v>49.321174700365724</v>
      </c>
      <c r="N149" s="74">
        <v>1330.403564453125</v>
      </c>
      <c r="O149" s="74">
        <v>1862.475341796875</v>
      </c>
      <c r="P149" s="75"/>
      <c r="Q149" s="76"/>
      <c r="R149" s="76"/>
      <c r="S149" s="86"/>
      <c r="T149" s="48">
        <v>2</v>
      </c>
      <c r="U149" s="48">
        <v>0</v>
      </c>
      <c r="V149" s="49">
        <v>0</v>
      </c>
      <c r="W149" s="49">
        <v>0.001418</v>
      </c>
      <c r="X149" s="49">
        <v>0.007454</v>
      </c>
      <c r="Y149" s="49">
        <v>0.647751</v>
      </c>
      <c r="Z149" s="49">
        <v>0.5</v>
      </c>
      <c r="AA149" s="49">
        <v>0</v>
      </c>
      <c r="AB149" s="71">
        <v>149</v>
      </c>
      <c r="AC149" s="71"/>
      <c r="AD149" s="72"/>
      <c r="AE149" s="78" t="s">
        <v>1739</v>
      </c>
      <c r="AF149" s="78">
        <v>36</v>
      </c>
      <c r="AG149" s="78">
        <v>65069</v>
      </c>
      <c r="AH149" s="78">
        <v>24</v>
      </c>
      <c r="AI149" s="78">
        <v>2</v>
      </c>
      <c r="AJ149" s="78"/>
      <c r="AK149" s="78" t="s">
        <v>1990</v>
      </c>
      <c r="AL149" s="78"/>
      <c r="AM149" s="82" t="s">
        <v>2344</v>
      </c>
      <c r="AN149" s="78"/>
      <c r="AO149" s="80">
        <v>40536.92618055556</v>
      </c>
      <c r="AP149" s="82" t="s">
        <v>2537</v>
      </c>
      <c r="AQ149" s="78" t="b">
        <v>1</v>
      </c>
      <c r="AR149" s="78" t="b">
        <v>0</v>
      </c>
      <c r="AS149" s="78" t="b">
        <v>1</v>
      </c>
      <c r="AT149" s="78" t="s">
        <v>1517</v>
      </c>
      <c r="AU149" s="78">
        <v>1172</v>
      </c>
      <c r="AV149" s="82" t="s">
        <v>2649</v>
      </c>
      <c r="AW149" s="78" t="b">
        <v>1</v>
      </c>
      <c r="AX149" s="78" t="s">
        <v>2766</v>
      </c>
      <c r="AY149" s="82" t="s">
        <v>2913</v>
      </c>
      <c r="AZ149" s="78" t="s">
        <v>65</v>
      </c>
      <c r="BA149" s="78" t="str">
        <f>REPLACE(INDEX(GroupVertices[Group],MATCH(Vertices[[#This Row],[Vertex]],GroupVertices[Vertex],0)),1,1,"")</f>
        <v>2</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310</v>
      </c>
      <c r="C150" s="65"/>
      <c r="D150" s="65" t="s">
        <v>64</v>
      </c>
      <c r="E150" s="66">
        <v>163.45076897069336</v>
      </c>
      <c r="F150" s="68">
        <v>99.99810595453727</v>
      </c>
      <c r="G150" s="100" t="s">
        <v>932</v>
      </c>
      <c r="H150" s="65"/>
      <c r="I150" s="69" t="s">
        <v>310</v>
      </c>
      <c r="J150" s="70"/>
      <c r="K150" s="70"/>
      <c r="L150" s="69" t="s">
        <v>3187</v>
      </c>
      <c r="M150" s="73">
        <v>1.6312222178811857</v>
      </c>
      <c r="N150" s="74">
        <v>2551.618408203125</v>
      </c>
      <c r="O150" s="74">
        <v>2039.9024658203125</v>
      </c>
      <c r="P150" s="75"/>
      <c r="Q150" s="76"/>
      <c r="R150" s="76"/>
      <c r="S150" s="86"/>
      <c r="T150" s="48">
        <v>0</v>
      </c>
      <c r="U150" s="48">
        <v>3</v>
      </c>
      <c r="V150" s="49">
        <v>62.333333</v>
      </c>
      <c r="W150" s="49">
        <v>0.001422</v>
      </c>
      <c r="X150" s="49">
        <v>0.008809</v>
      </c>
      <c r="Y150" s="49">
        <v>0.836062</v>
      </c>
      <c r="Z150" s="49">
        <v>0.3333333333333333</v>
      </c>
      <c r="AA150" s="49">
        <v>0</v>
      </c>
      <c r="AB150" s="71">
        <v>150</v>
      </c>
      <c r="AC150" s="71"/>
      <c r="AD150" s="72"/>
      <c r="AE150" s="78" t="s">
        <v>1740</v>
      </c>
      <c r="AF150" s="78">
        <v>299</v>
      </c>
      <c r="AG150" s="78">
        <v>850</v>
      </c>
      <c r="AH150" s="78">
        <v>271173</v>
      </c>
      <c r="AI150" s="78">
        <v>272041</v>
      </c>
      <c r="AJ150" s="78"/>
      <c r="AK150" s="78"/>
      <c r="AL150" s="78" t="s">
        <v>2180</v>
      </c>
      <c r="AM150" s="78"/>
      <c r="AN150" s="78"/>
      <c r="AO150" s="80">
        <v>42091.59103009259</v>
      </c>
      <c r="AP150" s="78"/>
      <c r="AQ150" s="78" t="b">
        <v>1</v>
      </c>
      <c r="AR150" s="78" t="b">
        <v>0</v>
      </c>
      <c r="AS150" s="78" t="b">
        <v>0</v>
      </c>
      <c r="AT150" s="78" t="s">
        <v>1517</v>
      </c>
      <c r="AU150" s="78">
        <v>9</v>
      </c>
      <c r="AV150" s="82" t="s">
        <v>2649</v>
      </c>
      <c r="AW150" s="78" t="b">
        <v>0</v>
      </c>
      <c r="AX150" s="78" t="s">
        <v>2766</v>
      </c>
      <c r="AY150" s="82" t="s">
        <v>2914</v>
      </c>
      <c r="AZ150" s="78" t="s">
        <v>66</v>
      </c>
      <c r="BA150" s="78" t="str">
        <f>REPLACE(INDEX(GroupVertices[Group],MATCH(Vertices[[#This Row],[Vertex]],GroupVertices[Vertex],0)),1,1,"")</f>
        <v>2</v>
      </c>
      <c r="BB150" s="48"/>
      <c r="BC150" s="48"/>
      <c r="BD150" s="48"/>
      <c r="BE150" s="48"/>
      <c r="BF150" s="48" t="s">
        <v>756</v>
      </c>
      <c r="BG150" s="48" t="s">
        <v>756</v>
      </c>
      <c r="BH150" s="121" t="s">
        <v>3898</v>
      </c>
      <c r="BI150" s="121" t="s">
        <v>3898</v>
      </c>
      <c r="BJ150" s="121" t="s">
        <v>4031</v>
      </c>
      <c r="BK150" s="121" t="s">
        <v>4031</v>
      </c>
      <c r="BL150" s="121">
        <v>1</v>
      </c>
      <c r="BM150" s="124">
        <v>4.761904761904762</v>
      </c>
      <c r="BN150" s="121">
        <v>0</v>
      </c>
      <c r="BO150" s="124">
        <v>0</v>
      </c>
      <c r="BP150" s="121">
        <v>0</v>
      </c>
      <c r="BQ150" s="124">
        <v>0</v>
      </c>
      <c r="BR150" s="121">
        <v>20</v>
      </c>
      <c r="BS150" s="124">
        <v>95.23809523809524</v>
      </c>
      <c r="BT150" s="121">
        <v>21</v>
      </c>
      <c r="BU150" s="2"/>
      <c r="BV150" s="3"/>
      <c r="BW150" s="3"/>
      <c r="BX150" s="3"/>
      <c r="BY150" s="3"/>
    </row>
    <row r="151" spans="1:77" ht="41.45" customHeight="1">
      <c r="A151" s="64" t="s">
        <v>311</v>
      </c>
      <c r="C151" s="65"/>
      <c r="D151" s="65" t="s">
        <v>64</v>
      </c>
      <c r="E151" s="66">
        <v>162.08192577716858</v>
      </c>
      <c r="F151" s="68">
        <v>99.99989304213858</v>
      </c>
      <c r="G151" s="100" t="s">
        <v>933</v>
      </c>
      <c r="H151" s="65"/>
      <c r="I151" s="69" t="s">
        <v>311</v>
      </c>
      <c r="J151" s="70"/>
      <c r="K151" s="70"/>
      <c r="L151" s="69" t="s">
        <v>3188</v>
      </c>
      <c r="M151" s="73">
        <v>1.0356454899509375</v>
      </c>
      <c r="N151" s="74">
        <v>8536.345703125</v>
      </c>
      <c r="O151" s="74">
        <v>9318.67578125</v>
      </c>
      <c r="P151" s="75"/>
      <c r="Q151" s="76"/>
      <c r="R151" s="76"/>
      <c r="S151" s="86"/>
      <c r="T151" s="48">
        <v>1</v>
      </c>
      <c r="U151" s="48">
        <v>1</v>
      </c>
      <c r="V151" s="49">
        <v>0</v>
      </c>
      <c r="W151" s="49">
        <v>0</v>
      </c>
      <c r="X151" s="49">
        <v>0</v>
      </c>
      <c r="Y151" s="49">
        <v>0.999998</v>
      </c>
      <c r="Z151" s="49">
        <v>0</v>
      </c>
      <c r="AA151" s="49" t="s">
        <v>4633</v>
      </c>
      <c r="AB151" s="71">
        <v>151</v>
      </c>
      <c r="AC151" s="71"/>
      <c r="AD151" s="72"/>
      <c r="AE151" s="78" t="s">
        <v>1741</v>
      </c>
      <c r="AF151" s="78">
        <v>47</v>
      </c>
      <c r="AG151" s="78">
        <v>48</v>
      </c>
      <c r="AH151" s="78">
        <v>102</v>
      </c>
      <c r="AI151" s="78">
        <v>5</v>
      </c>
      <c r="AJ151" s="78"/>
      <c r="AK151" s="78"/>
      <c r="AL151" s="78"/>
      <c r="AM151" s="78"/>
      <c r="AN151" s="78"/>
      <c r="AO151" s="80">
        <v>41054.62482638889</v>
      </c>
      <c r="AP151" s="82" t="s">
        <v>2538</v>
      </c>
      <c r="AQ151" s="78" t="b">
        <v>1</v>
      </c>
      <c r="AR151" s="78" t="b">
        <v>0</v>
      </c>
      <c r="AS151" s="78" t="b">
        <v>0</v>
      </c>
      <c r="AT151" s="78" t="s">
        <v>1518</v>
      </c>
      <c r="AU151" s="78">
        <v>0</v>
      </c>
      <c r="AV151" s="82" t="s">
        <v>2649</v>
      </c>
      <c r="AW151" s="78" t="b">
        <v>0</v>
      </c>
      <c r="AX151" s="78" t="s">
        <v>2766</v>
      </c>
      <c r="AY151" s="82" t="s">
        <v>2915</v>
      </c>
      <c r="AZ151" s="78" t="s">
        <v>66</v>
      </c>
      <c r="BA151" s="78" t="str">
        <f>REPLACE(INDEX(GroupVertices[Group],MATCH(Vertices[[#This Row],[Vertex]],GroupVertices[Vertex],0)),1,1,"")</f>
        <v>6</v>
      </c>
      <c r="BB151" s="48" t="s">
        <v>678</v>
      </c>
      <c r="BC151" s="48" t="s">
        <v>678</v>
      </c>
      <c r="BD151" s="48" t="s">
        <v>722</v>
      </c>
      <c r="BE151" s="48" t="s">
        <v>722</v>
      </c>
      <c r="BF151" s="48" t="s">
        <v>768</v>
      </c>
      <c r="BG151" s="48" t="s">
        <v>768</v>
      </c>
      <c r="BH151" s="121" t="s">
        <v>3915</v>
      </c>
      <c r="BI151" s="121" t="s">
        <v>3915</v>
      </c>
      <c r="BJ151" s="121" t="s">
        <v>4049</v>
      </c>
      <c r="BK151" s="121" t="s">
        <v>4049</v>
      </c>
      <c r="BL151" s="121">
        <v>5</v>
      </c>
      <c r="BM151" s="124">
        <v>11.363636363636363</v>
      </c>
      <c r="BN151" s="121">
        <v>3</v>
      </c>
      <c r="BO151" s="124">
        <v>6.818181818181818</v>
      </c>
      <c r="BP151" s="121">
        <v>0</v>
      </c>
      <c r="BQ151" s="124">
        <v>0</v>
      </c>
      <c r="BR151" s="121">
        <v>36</v>
      </c>
      <c r="BS151" s="124">
        <v>81.81818181818181</v>
      </c>
      <c r="BT151" s="121">
        <v>44</v>
      </c>
      <c r="BU151" s="2"/>
      <c r="BV151" s="3"/>
      <c r="BW151" s="3"/>
      <c r="BX151" s="3"/>
      <c r="BY151" s="3"/>
    </row>
    <row r="152" spans="1:77" ht="41.45" customHeight="1">
      <c r="A152" s="64" t="s">
        <v>312</v>
      </c>
      <c r="C152" s="65"/>
      <c r="D152" s="65" t="s">
        <v>64</v>
      </c>
      <c r="E152" s="66">
        <v>162.8363256419291</v>
      </c>
      <c r="F152" s="68">
        <v>99.99890813849795</v>
      </c>
      <c r="G152" s="100" t="s">
        <v>2720</v>
      </c>
      <c r="H152" s="65"/>
      <c r="I152" s="69" t="s">
        <v>312</v>
      </c>
      <c r="J152" s="70"/>
      <c r="K152" s="70"/>
      <c r="L152" s="69" t="s">
        <v>3189</v>
      </c>
      <c r="M152" s="73">
        <v>1.3638810432491542</v>
      </c>
      <c r="N152" s="74">
        <v>1554.57666015625</v>
      </c>
      <c r="O152" s="74">
        <v>3144.139892578125</v>
      </c>
      <c r="P152" s="75"/>
      <c r="Q152" s="76"/>
      <c r="R152" s="76"/>
      <c r="S152" s="86"/>
      <c r="T152" s="48">
        <v>0</v>
      </c>
      <c r="U152" s="48">
        <v>3</v>
      </c>
      <c r="V152" s="49">
        <v>1</v>
      </c>
      <c r="W152" s="49">
        <v>0.00142</v>
      </c>
      <c r="X152" s="49">
        <v>0.008138</v>
      </c>
      <c r="Y152" s="49">
        <v>0.968045</v>
      </c>
      <c r="Z152" s="49">
        <v>0.3333333333333333</v>
      </c>
      <c r="AA152" s="49">
        <v>0</v>
      </c>
      <c r="AB152" s="71">
        <v>152</v>
      </c>
      <c r="AC152" s="71"/>
      <c r="AD152" s="72"/>
      <c r="AE152" s="78" t="s">
        <v>1742</v>
      </c>
      <c r="AF152" s="78">
        <v>1434</v>
      </c>
      <c r="AG152" s="78">
        <v>490</v>
      </c>
      <c r="AH152" s="78">
        <v>1461</v>
      </c>
      <c r="AI152" s="78">
        <v>2919</v>
      </c>
      <c r="AJ152" s="78"/>
      <c r="AK152" s="78" t="s">
        <v>1991</v>
      </c>
      <c r="AL152" s="78" t="s">
        <v>2181</v>
      </c>
      <c r="AM152" s="82" t="s">
        <v>2345</v>
      </c>
      <c r="AN152" s="78"/>
      <c r="AO152" s="80">
        <v>40513.080613425926</v>
      </c>
      <c r="AP152" s="82" t="s">
        <v>2539</v>
      </c>
      <c r="AQ152" s="78" t="b">
        <v>1</v>
      </c>
      <c r="AR152" s="78" t="b">
        <v>0</v>
      </c>
      <c r="AS152" s="78" t="b">
        <v>1</v>
      </c>
      <c r="AT152" s="78" t="s">
        <v>1517</v>
      </c>
      <c r="AU152" s="78">
        <v>10</v>
      </c>
      <c r="AV152" s="82" t="s">
        <v>2649</v>
      </c>
      <c r="AW152" s="78" t="b">
        <v>0</v>
      </c>
      <c r="AX152" s="78" t="s">
        <v>2766</v>
      </c>
      <c r="AY152" s="82" t="s">
        <v>2916</v>
      </c>
      <c r="AZ152" s="78" t="s">
        <v>66</v>
      </c>
      <c r="BA152" s="78" t="str">
        <f>REPLACE(INDEX(GroupVertices[Group],MATCH(Vertices[[#This Row],[Vertex]],GroupVertices[Vertex],0)),1,1,"")</f>
        <v>2</v>
      </c>
      <c r="BB152" s="48"/>
      <c r="BC152" s="48"/>
      <c r="BD152" s="48"/>
      <c r="BE152" s="48"/>
      <c r="BF152" s="48" t="s">
        <v>738</v>
      </c>
      <c r="BG152" s="48" t="s">
        <v>738</v>
      </c>
      <c r="BH152" s="121" t="s">
        <v>3916</v>
      </c>
      <c r="BI152" s="121" t="s">
        <v>3916</v>
      </c>
      <c r="BJ152" s="121" t="s">
        <v>4050</v>
      </c>
      <c r="BK152" s="121" t="s">
        <v>4050</v>
      </c>
      <c r="BL152" s="121">
        <v>2</v>
      </c>
      <c r="BM152" s="124">
        <v>16.666666666666668</v>
      </c>
      <c r="BN152" s="121">
        <v>0</v>
      </c>
      <c r="BO152" s="124">
        <v>0</v>
      </c>
      <c r="BP152" s="121">
        <v>0</v>
      </c>
      <c r="BQ152" s="124">
        <v>0</v>
      </c>
      <c r="BR152" s="121">
        <v>10</v>
      </c>
      <c r="BS152" s="124">
        <v>83.33333333333333</v>
      </c>
      <c r="BT152" s="121">
        <v>12</v>
      </c>
      <c r="BU152" s="2"/>
      <c r="BV152" s="3"/>
      <c r="BW152" s="3"/>
      <c r="BX152" s="3"/>
      <c r="BY152" s="3"/>
    </row>
    <row r="153" spans="1:77" ht="41.45" customHeight="1">
      <c r="A153" s="64" t="s">
        <v>453</v>
      </c>
      <c r="C153" s="65"/>
      <c r="D153" s="65" t="s">
        <v>64</v>
      </c>
      <c r="E153" s="66">
        <v>176.7773620567802</v>
      </c>
      <c r="F153" s="68">
        <v>99.98070747574545</v>
      </c>
      <c r="G153" s="100" t="s">
        <v>2721</v>
      </c>
      <c r="H153" s="65"/>
      <c r="I153" s="69" t="s">
        <v>453</v>
      </c>
      <c r="J153" s="70"/>
      <c r="K153" s="70"/>
      <c r="L153" s="69" t="s">
        <v>3190</v>
      </c>
      <c r="M153" s="73">
        <v>7.429555249900359</v>
      </c>
      <c r="N153" s="74">
        <v>1621.4530029296875</v>
      </c>
      <c r="O153" s="74">
        <v>2847.4248046875</v>
      </c>
      <c r="P153" s="75"/>
      <c r="Q153" s="76"/>
      <c r="R153" s="76"/>
      <c r="S153" s="86"/>
      <c r="T153" s="48">
        <v>2</v>
      </c>
      <c r="U153" s="48">
        <v>0</v>
      </c>
      <c r="V153" s="49">
        <v>0</v>
      </c>
      <c r="W153" s="49">
        <v>0.001418</v>
      </c>
      <c r="X153" s="49">
        <v>0.007317</v>
      </c>
      <c r="Y153" s="49">
        <v>0.671527</v>
      </c>
      <c r="Z153" s="49">
        <v>0.5</v>
      </c>
      <c r="AA153" s="49">
        <v>0</v>
      </c>
      <c r="AB153" s="71">
        <v>153</v>
      </c>
      <c r="AC153" s="71"/>
      <c r="AD153" s="72"/>
      <c r="AE153" s="78" t="s">
        <v>1743</v>
      </c>
      <c r="AF153" s="78">
        <v>1594</v>
      </c>
      <c r="AG153" s="78">
        <v>8658</v>
      </c>
      <c r="AH153" s="78">
        <v>14792</v>
      </c>
      <c r="AI153" s="78">
        <v>2384</v>
      </c>
      <c r="AJ153" s="78"/>
      <c r="AK153" s="78" t="s">
        <v>1992</v>
      </c>
      <c r="AL153" s="78" t="s">
        <v>2182</v>
      </c>
      <c r="AM153" s="82" t="s">
        <v>2346</v>
      </c>
      <c r="AN153" s="78"/>
      <c r="AO153" s="80">
        <v>41138.61466435185</v>
      </c>
      <c r="AP153" s="82" t="s">
        <v>2540</v>
      </c>
      <c r="AQ153" s="78" t="b">
        <v>0</v>
      </c>
      <c r="AR153" s="78" t="b">
        <v>0</v>
      </c>
      <c r="AS153" s="78" t="b">
        <v>0</v>
      </c>
      <c r="AT153" s="78" t="s">
        <v>1520</v>
      </c>
      <c r="AU153" s="78">
        <v>591</v>
      </c>
      <c r="AV153" s="82" t="s">
        <v>2653</v>
      </c>
      <c r="AW153" s="78" t="b">
        <v>0</v>
      </c>
      <c r="AX153" s="78" t="s">
        <v>2766</v>
      </c>
      <c r="AY153" s="82" t="s">
        <v>2917</v>
      </c>
      <c r="AZ153" s="78" t="s">
        <v>65</v>
      </c>
      <c r="BA153" s="78" t="str">
        <f>REPLACE(INDEX(GroupVertices[Group],MATCH(Vertices[[#This Row],[Vertex]],GroupVertices[Vertex],0)),1,1,"")</f>
        <v>2</v>
      </c>
      <c r="BB153" s="48"/>
      <c r="BC153" s="48"/>
      <c r="BD153" s="48"/>
      <c r="BE153" s="48"/>
      <c r="BF153" s="48"/>
      <c r="BG153" s="48"/>
      <c r="BH153" s="48"/>
      <c r="BI153" s="48"/>
      <c r="BJ153" s="48"/>
      <c r="BK153" s="48"/>
      <c r="BL153" s="48"/>
      <c r="BM153" s="49"/>
      <c r="BN153" s="48"/>
      <c r="BO153" s="49"/>
      <c r="BP153" s="48"/>
      <c r="BQ153" s="49"/>
      <c r="BR153" s="48"/>
      <c r="BS153" s="49"/>
      <c r="BT153" s="48"/>
      <c r="BU153" s="2"/>
      <c r="BV153" s="3"/>
      <c r="BW153" s="3"/>
      <c r="BX153" s="3"/>
      <c r="BY153" s="3"/>
    </row>
    <row r="154" spans="1:77" ht="41.45" customHeight="1">
      <c r="A154" s="64" t="s">
        <v>454</v>
      </c>
      <c r="C154" s="65"/>
      <c r="D154" s="65" t="s">
        <v>64</v>
      </c>
      <c r="E154" s="66">
        <v>181.0545703397891</v>
      </c>
      <c r="F154" s="68">
        <v>99.97512338406355</v>
      </c>
      <c r="G154" s="100" t="s">
        <v>2722</v>
      </c>
      <c r="H154" s="65"/>
      <c r="I154" s="69" t="s">
        <v>454</v>
      </c>
      <c r="J154" s="70"/>
      <c r="K154" s="70"/>
      <c r="L154" s="69" t="s">
        <v>3191</v>
      </c>
      <c r="M154" s="73">
        <v>9.290546871088889</v>
      </c>
      <c r="N154" s="74">
        <v>1359.944091796875</v>
      </c>
      <c r="O154" s="74">
        <v>3070.643798828125</v>
      </c>
      <c r="P154" s="75"/>
      <c r="Q154" s="76"/>
      <c r="R154" s="76"/>
      <c r="S154" s="86"/>
      <c r="T154" s="48">
        <v>2</v>
      </c>
      <c r="U154" s="48">
        <v>0</v>
      </c>
      <c r="V154" s="49">
        <v>0</v>
      </c>
      <c r="W154" s="49">
        <v>0.001418</v>
      </c>
      <c r="X154" s="49">
        <v>0.007317</v>
      </c>
      <c r="Y154" s="49">
        <v>0.671527</v>
      </c>
      <c r="Z154" s="49">
        <v>0.5</v>
      </c>
      <c r="AA154" s="49">
        <v>0</v>
      </c>
      <c r="AB154" s="71">
        <v>154</v>
      </c>
      <c r="AC154" s="71"/>
      <c r="AD154" s="72"/>
      <c r="AE154" s="78" t="s">
        <v>1744</v>
      </c>
      <c r="AF154" s="78">
        <v>2692</v>
      </c>
      <c r="AG154" s="78">
        <v>11164</v>
      </c>
      <c r="AH154" s="78">
        <v>5471</v>
      </c>
      <c r="AI154" s="78">
        <v>6218</v>
      </c>
      <c r="AJ154" s="78"/>
      <c r="AK154" s="78" t="s">
        <v>1993</v>
      </c>
      <c r="AL154" s="78" t="s">
        <v>2182</v>
      </c>
      <c r="AM154" s="82" t="s">
        <v>2347</v>
      </c>
      <c r="AN154" s="78"/>
      <c r="AO154" s="80">
        <v>39862.454305555555</v>
      </c>
      <c r="AP154" s="82" t="s">
        <v>2541</v>
      </c>
      <c r="AQ154" s="78" t="b">
        <v>0</v>
      </c>
      <c r="AR154" s="78" t="b">
        <v>0</v>
      </c>
      <c r="AS154" s="78" t="b">
        <v>0</v>
      </c>
      <c r="AT154" s="78" t="s">
        <v>1517</v>
      </c>
      <c r="AU154" s="78">
        <v>465</v>
      </c>
      <c r="AV154" s="82" t="s">
        <v>2649</v>
      </c>
      <c r="AW154" s="78" t="b">
        <v>0</v>
      </c>
      <c r="AX154" s="78" t="s">
        <v>2766</v>
      </c>
      <c r="AY154" s="82" t="s">
        <v>2918</v>
      </c>
      <c r="AZ154" s="78" t="s">
        <v>65</v>
      </c>
      <c r="BA154" s="78" t="str">
        <f>REPLACE(INDEX(GroupVertices[Group],MATCH(Vertices[[#This Row],[Vertex]],GroupVertices[Vertex],0)),1,1,"")</f>
        <v>2</v>
      </c>
      <c r="BB154" s="48"/>
      <c r="BC154" s="48"/>
      <c r="BD154" s="48"/>
      <c r="BE154" s="48"/>
      <c r="BF154" s="48"/>
      <c r="BG154" s="48"/>
      <c r="BH154" s="48"/>
      <c r="BI154" s="48"/>
      <c r="BJ154" s="48"/>
      <c r="BK154" s="48"/>
      <c r="BL154" s="48"/>
      <c r="BM154" s="49"/>
      <c r="BN154" s="48"/>
      <c r="BO154" s="49"/>
      <c r="BP154" s="48"/>
      <c r="BQ154" s="49"/>
      <c r="BR154" s="48"/>
      <c r="BS154" s="49"/>
      <c r="BT154" s="48"/>
      <c r="BU154" s="2"/>
      <c r="BV154" s="3"/>
      <c r="BW154" s="3"/>
      <c r="BX154" s="3"/>
      <c r="BY154" s="3"/>
    </row>
    <row r="155" spans="1:77" ht="41.45" customHeight="1">
      <c r="A155" s="64" t="s">
        <v>313</v>
      </c>
      <c r="C155" s="65"/>
      <c r="D155" s="65" t="s">
        <v>64</v>
      </c>
      <c r="E155" s="66">
        <v>168.08469574179043</v>
      </c>
      <c r="F155" s="68">
        <v>99.9920561505004</v>
      </c>
      <c r="G155" s="100" t="s">
        <v>934</v>
      </c>
      <c r="H155" s="65"/>
      <c r="I155" s="69" t="s">
        <v>313</v>
      </c>
      <c r="J155" s="70"/>
      <c r="K155" s="70"/>
      <c r="L155" s="69" t="s">
        <v>3192</v>
      </c>
      <c r="M155" s="73">
        <v>3.64742024323109</v>
      </c>
      <c r="N155" s="74">
        <v>4923.62109375</v>
      </c>
      <c r="O155" s="74">
        <v>2953.65625</v>
      </c>
      <c r="P155" s="75"/>
      <c r="Q155" s="76"/>
      <c r="R155" s="76"/>
      <c r="S155" s="86"/>
      <c r="T155" s="48">
        <v>0</v>
      </c>
      <c r="U155" s="48">
        <v>6</v>
      </c>
      <c r="V155" s="49">
        <v>6.6</v>
      </c>
      <c r="W155" s="49">
        <v>0.00133</v>
      </c>
      <c r="X155" s="49">
        <v>0.009954</v>
      </c>
      <c r="Y155" s="49">
        <v>1.401592</v>
      </c>
      <c r="Z155" s="49">
        <v>0.3</v>
      </c>
      <c r="AA155" s="49">
        <v>0</v>
      </c>
      <c r="AB155" s="71">
        <v>155</v>
      </c>
      <c r="AC155" s="71"/>
      <c r="AD155" s="72"/>
      <c r="AE155" s="78" t="s">
        <v>1745</v>
      </c>
      <c r="AF155" s="78">
        <v>2984</v>
      </c>
      <c r="AG155" s="78">
        <v>3565</v>
      </c>
      <c r="AH155" s="78">
        <v>11809</v>
      </c>
      <c r="AI155" s="78">
        <v>2648</v>
      </c>
      <c r="AJ155" s="78"/>
      <c r="AK155" s="78" t="s">
        <v>1994</v>
      </c>
      <c r="AL155" s="78" t="s">
        <v>2183</v>
      </c>
      <c r="AM155" s="82" t="s">
        <v>2348</v>
      </c>
      <c r="AN155" s="78"/>
      <c r="AO155" s="80">
        <v>40350.42072916667</v>
      </c>
      <c r="AP155" s="82" t="s">
        <v>2542</v>
      </c>
      <c r="AQ155" s="78" t="b">
        <v>0</v>
      </c>
      <c r="AR155" s="78" t="b">
        <v>0</v>
      </c>
      <c r="AS155" s="78" t="b">
        <v>0</v>
      </c>
      <c r="AT155" s="78" t="s">
        <v>1517</v>
      </c>
      <c r="AU155" s="78">
        <v>413</v>
      </c>
      <c r="AV155" s="82" t="s">
        <v>2655</v>
      </c>
      <c r="AW155" s="78" t="b">
        <v>0</v>
      </c>
      <c r="AX155" s="78" t="s">
        <v>2766</v>
      </c>
      <c r="AY155" s="82" t="s">
        <v>2919</v>
      </c>
      <c r="AZ155" s="78" t="s">
        <v>66</v>
      </c>
      <c r="BA155" s="78" t="str">
        <f>REPLACE(INDEX(GroupVertices[Group],MATCH(Vertices[[#This Row],[Vertex]],GroupVertices[Vertex],0)),1,1,"")</f>
        <v>4</v>
      </c>
      <c r="BB155" s="48"/>
      <c r="BC155" s="48"/>
      <c r="BD155" s="48"/>
      <c r="BE155" s="48"/>
      <c r="BF155" s="48" t="s">
        <v>738</v>
      </c>
      <c r="BG155" s="48" t="s">
        <v>738</v>
      </c>
      <c r="BH155" s="121" t="s">
        <v>3917</v>
      </c>
      <c r="BI155" s="121" t="s">
        <v>3917</v>
      </c>
      <c r="BJ155" s="121" t="s">
        <v>4051</v>
      </c>
      <c r="BK155" s="121" t="s">
        <v>4051</v>
      </c>
      <c r="BL155" s="121">
        <v>0</v>
      </c>
      <c r="BM155" s="124">
        <v>0</v>
      </c>
      <c r="BN155" s="121">
        <v>0</v>
      </c>
      <c r="BO155" s="124">
        <v>0</v>
      </c>
      <c r="BP155" s="121">
        <v>0</v>
      </c>
      <c r="BQ155" s="124">
        <v>0</v>
      </c>
      <c r="BR155" s="121">
        <v>18</v>
      </c>
      <c r="BS155" s="124">
        <v>100</v>
      </c>
      <c r="BT155" s="121">
        <v>18</v>
      </c>
      <c r="BU155" s="2"/>
      <c r="BV155" s="3"/>
      <c r="BW155" s="3"/>
      <c r="BX155" s="3"/>
      <c r="BY155" s="3"/>
    </row>
    <row r="156" spans="1:77" ht="41.45" customHeight="1">
      <c r="A156" s="64" t="s">
        <v>365</v>
      </c>
      <c r="C156" s="65"/>
      <c r="D156" s="65" t="s">
        <v>64</v>
      </c>
      <c r="E156" s="66">
        <v>171.45218654082336</v>
      </c>
      <c r="F156" s="68">
        <v>99.98765973673808</v>
      </c>
      <c r="G156" s="100" t="s">
        <v>974</v>
      </c>
      <c r="H156" s="65"/>
      <c r="I156" s="69" t="s">
        <v>365</v>
      </c>
      <c r="J156" s="70"/>
      <c r="K156" s="70"/>
      <c r="L156" s="69" t="s">
        <v>3193</v>
      </c>
      <c r="M156" s="73">
        <v>5.112598403089418</v>
      </c>
      <c r="N156" s="74">
        <v>4720.7890625</v>
      </c>
      <c r="O156" s="74">
        <v>2308.93212890625</v>
      </c>
      <c r="P156" s="75"/>
      <c r="Q156" s="76"/>
      <c r="R156" s="76"/>
      <c r="S156" s="86"/>
      <c r="T156" s="48">
        <v>5</v>
      </c>
      <c r="U156" s="48">
        <v>13</v>
      </c>
      <c r="V156" s="49">
        <v>16791.533333</v>
      </c>
      <c r="W156" s="49">
        <v>0.001757</v>
      </c>
      <c r="X156" s="49">
        <v>0.030642</v>
      </c>
      <c r="Y156" s="49">
        <v>4.26869</v>
      </c>
      <c r="Z156" s="49">
        <v>0.06666666666666667</v>
      </c>
      <c r="AA156" s="49">
        <v>0.06666666666666667</v>
      </c>
      <c r="AB156" s="71">
        <v>156</v>
      </c>
      <c r="AC156" s="71"/>
      <c r="AD156" s="72"/>
      <c r="AE156" s="78" t="s">
        <v>1746</v>
      </c>
      <c r="AF156" s="78">
        <v>3607</v>
      </c>
      <c r="AG156" s="78">
        <v>5538</v>
      </c>
      <c r="AH156" s="78">
        <v>31169</v>
      </c>
      <c r="AI156" s="78">
        <v>1091</v>
      </c>
      <c r="AJ156" s="78"/>
      <c r="AK156" s="78" t="s">
        <v>1995</v>
      </c>
      <c r="AL156" s="78" t="s">
        <v>2184</v>
      </c>
      <c r="AM156" s="82" t="s">
        <v>2349</v>
      </c>
      <c r="AN156" s="78"/>
      <c r="AO156" s="80">
        <v>39743.49762731481</v>
      </c>
      <c r="AP156" s="82" t="s">
        <v>2543</v>
      </c>
      <c r="AQ156" s="78" t="b">
        <v>0</v>
      </c>
      <c r="AR156" s="78" t="b">
        <v>0</v>
      </c>
      <c r="AS156" s="78" t="b">
        <v>0</v>
      </c>
      <c r="AT156" s="78" t="s">
        <v>1518</v>
      </c>
      <c r="AU156" s="78">
        <v>750</v>
      </c>
      <c r="AV156" s="82" t="s">
        <v>2649</v>
      </c>
      <c r="AW156" s="78" t="b">
        <v>0</v>
      </c>
      <c r="AX156" s="78" t="s">
        <v>2766</v>
      </c>
      <c r="AY156" s="82" t="s">
        <v>2920</v>
      </c>
      <c r="AZ156" s="78" t="s">
        <v>66</v>
      </c>
      <c r="BA156" s="78" t="str">
        <f>REPLACE(INDEX(GroupVertices[Group],MATCH(Vertices[[#This Row],[Vertex]],GroupVertices[Vertex],0)),1,1,"")</f>
        <v>4</v>
      </c>
      <c r="BB156" s="48" t="s">
        <v>3822</v>
      </c>
      <c r="BC156" s="48" t="s">
        <v>3822</v>
      </c>
      <c r="BD156" s="48" t="s">
        <v>3827</v>
      </c>
      <c r="BE156" s="48" t="s">
        <v>3827</v>
      </c>
      <c r="BF156" s="48" t="s">
        <v>3836</v>
      </c>
      <c r="BG156" s="48" t="s">
        <v>3846</v>
      </c>
      <c r="BH156" s="121" t="s">
        <v>3918</v>
      </c>
      <c r="BI156" s="121" t="s">
        <v>3978</v>
      </c>
      <c r="BJ156" s="121" t="s">
        <v>4052</v>
      </c>
      <c r="BK156" s="121" t="s">
        <v>4100</v>
      </c>
      <c r="BL156" s="121">
        <v>1</v>
      </c>
      <c r="BM156" s="124">
        <v>0.38022813688212925</v>
      </c>
      <c r="BN156" s="121">
        <v>5</v>
      </c>
      <c r="BO156" s="124">
        <v>1.9011406844106464</v>
      </c>
      <c r="BP156" s="121">
        <v>0</v>
      </c>
      <c r="BQ156" s="124">
        <v>0</v>
      </c>
      <c r="BR156" s="121">
        <v>257</v>
      </c>
      <c r="BS156" s="124">
        <v>97.71863117870723</v>
      </c>
      <c r="BT156" s="121">
        <v>263</v>
      </c>
      <c r="BU156" s="2"/>
      <c r="BV156" s="3"/>
      <c r="BW156" s="3"/>
      <c r="BX156" s="3"/>
      <c r="BY156" s="3"/>
    </row>
    <row r="157" spans="1:77" ht="41.45" customHeight="1">
      <c r="A157" s="64" t="s">
        <v>314</v>
      </c>
      <c r="C157" s="65"/>
      <c r="D157" s="65" t="s">
        <v>64</v>
      </c>
      <c r="E157" s="66">
        <v>163.51392009059413</v>
      </c>
      <c r="F157" s="68">
        <v>99.99802350785241</v>
      </c>
      <c r="G157" s="100" t="s">
        <v>2723</v>
      </c>
      <c r="H157" s="65"/>
      <c r="I157" s="69" t="s">
        <v>314</v>
      </c>
      <c r="J157" s="70"/>
      <c r="K157" s="70"/>
      <c r="L157" s="69" t="s">
        <v>3194</v>
      </c>
      <c r="M157" s="73">
        <v>1.6586989497183666</v>
      </c>
      <c r="N157" s="74">
        <v>8898.5576171875</v>
      </c>
      <c r="O157" s="74">
        <v>8663.83984375</v>
      </c>
      <c r="P157" s="75"/>
      <c r="Q157" s="76"/>
      <c r="R157" s="76"/>
      <c r="S157" s="86"/>
      <c r="T157" s="48">
        <v>1</v>
      </c>
      <c r="U157" s="48">
        <v>1</v>
      </c>
      <c r="V157" s="49">
        <v>0</v>
      </c>
      <c r="W157" s="49">
        <v>0</v>
      </c>
      <c r="X157" s="49">
        <v>0</v>
      </c>
      <c r="Y157" s="49">
        <v>0.999998</v>
      </c>
      <c r="Z157" s="49">
        <v>0</v>
      </c>
      <c r="AA157" s="49" t="s">
        <v>4633</v>
      </c>
      <c r="AB157" s="71">
        <v>157</v>
      </c>
      <c r="AC157" s="71"/>
      <c r="AD157" s="72"/>
      <c r="AE157" s="78" t="s">
        <v>1747</v>
      </c>
      <c r="AF157" s="78">
        <v>1966</v>
      </c>
      <c r="AG157" s="78">
        <v>887</v>
      </c>
      <c r="AH157" s="78">
        <v>1403</v>
      </c>
      <c r="AI157" s="78">
        <v>162</v>
      </c>
      <c r="AJ157" s="78"/>
      <c r="AK157" s="78" t="s">
        <v>1996</v>
      </c>
      <c r="AL157" s="78" t="s">
        <v>2185</v>
      </c>
      <c r="AM157" s="82" t="s">
        <v>2350</v>
      </c>
      <c r="AN157" s="78"/>
      <c r="AO157" s="80">
        <v>40013.55846064815</v>
      </c>
      <c r="AP157" s="82" t="s">
        <v>2544</v>
      </c>
      <c r="AQ157" s="78" t="b">
        <v>0</v>
      </c>
      <c r="AR157" s="78" t="b">
        <v>0</v>
      </c>
      <c r="AS157" s="78" t="b">
        <v>1</v>
      </c>
      <c r="AT157" s="78" t="s">
        <v>1518</v>
      </c>
      <c r="AU157" s="78">
        <v>19</v>
      </c>
      <c r="AV157" s="82" t="s">
        <v>2653</v>
      </c>
      <c r="AW157" s="78" t="b">
        <v>0</v>
      </c>
      <c r="AX157" s="78" t="s">
        <v>2766</v>
      </c>
      <c r="AY157" s="82" t="s">
        <v>2921</v>
      </c>
      <c r="AZ157" s="78" t="s">
        <v>66</v>
      </c>
      <c r="BA157" s="78" t="str">
        <f>REPLACE(INDEX(GroupVertices[Group],MATCH(Vertices[[#This Row],[Vertex]],GroupVertices[Vertex],0)),1,1,"")</f>
        <v>6</v>
      </c>
      <c r="BB157" s="48"/>
      <c r="BC157" s="48"/>
      <c r="BD157" s="48"/>
      <c r="BE157" s="48"/>
      <c r="BF157" s="48" t="s">
        <v>769</v>
      </c>
      <c r="BG157" s="48" t="s">
        <v>769</v>
      </c>
      <c r="BH157" s="121" t="s">
        <v>3919</v>
      </c>
      <c r="BI157" s="121" t="s">
        <v>3919</v>
      </c>
      <c r="BJ157" s="121" t="s">
        <v>4053</v>
      </c>
      <c r="BK157" s="121" t="s">
        <v>4053</v>
      </c>
      <c r="BL157" s="121">
        <v>0</v>
      </c>
      <c r="BM157" s="124">
        <v>0</v>
      </c>
      <c r="BN157" s="121">
        <v>0</v>
      </c>
      <c r="BO157" s="124">
        <v>0</v>
      </c>
      <c r="BP157" s="121">
        <v>0</v>
      </c>
      <c r="BQ157" s="124">
        <v>0</v>
      </c>
      <c r="BR157" s="121">
        <v>13</v>
      </c>
      <c r="BS157" s="124">
        <v>100</v>
      </c>
      <c r="BT157" s="121">
        <v>13</v>
      </c>
      <c r="BU157" s="2"/>
      <c r="BV157" s="3"/>
      <c r="BW157" s="3"/>
      <c r="BX157" s="3"/>
      <c r="BY157" s="3"/>
    </row>
    <row r="158" spans="1:77" ht="41.45" customHeight="1">
      <c r="A158" s="64" t="s">
        <v>315</v>
      </c>
      <c r="C158" s="65"/>
      <c r="D158" s="65" t="s">
        <v>64</v>
      </c>
      <c r="E158" s="66">
        <v>162.86363423431865</v>
      </c>
      <c r="F158" s="68">
        <v>99.99887248587747</v>
      </c>
      <c r="G158" s="100" t="s">
        <v>935</v>
      </c>
      <c r="H158" s="65"/>
      <c r="I158" s="69" t="s">
        <v>315</v>
      </c>
      <c r="J158" s="70"/>
      <c r="K158" s="70"/>
      <c r="L158" s="69" t="s">
        <v>3195</v>
      </c>
      <c r="M158" s="73">
        <v>1.3757628732327998</v>
      </c>
      <c r="N158" s="74">
        <v>7557.7236328125</v>
      </c>
      <c r="O158" s="74">
        <v>3767.270263671875</v>
      </c>
      <c r="P158" s="75"/>
      <c r="Q158" s="76"/>
      <c r="R158" s="76"/>
      <c r="S158" s="86"/>
      <c r="T158" s="48">
        <v>0</v>
      </c>
      <c r="U158" s="48">
        <v>1</v>
      </c>
      <c r="V158" s="49">
        <v>0</v>
      </c>
      <c r="W158" s="49">
        <v>0.333333</v>
      </c>
      <c r="X158" s="49">
        <v>0</v>
      </c>
      <c r="Y158" s="49">
        <v>0.563035</v>
      </c>
      <c r="Z158" s="49">
        <v>0</v>
      </c>
      <c r="AA158" s="49">
        <v>0</v>
      </c>
      <c r="AB158" s="71">
        <v>158</v>
      </c>
      <c r="AC158" s="71"/>
      <c r="AD158" s="72"/>
      <c r="AE158" s="78" t="s">
        <v>1748</v>
      </c>
      <c r="AF158" s="78">
        <v>987</v>
      </c>
      <c r="AG158" s="78">
        <v>506</v>
      </c>
      <c r="AH158" s="78">
        <v>22423</v>
      </c>
      <c r="AI158" s="78">
        <v>5962</v>
      </c>
      <c r="AJ158" s="78"/>
      <c r="AK158" s="78" t="s">
        <v>1997</v>
      </c>
      <c r="AL158" s="78" t="s">
        <v>2186</v>
      </c>
      <c r="AM158" s="82" t="s">
        <v>2351</v>
      </c>
      <c r="AN158" s="78"/>
      <c r="AO158" s="80">
        <v>40673.938206018516</v>
      </c>
      <c r="AP158" s="82" t="s">
        <v>2545</v>
      </c>
      <c r="AQ158" s="78" t="b">
        <v>0</v>
      </c>
      <c r="AR158" s="78" t="b">
        <v>0</v>
      </c>
      <c r="AS158" s="78" t="b">
        <v>1</v>
      </c>
      <c r="AT158" s="78" t="s">
        <v>1520</v>
      </c>
      <c r="AU158" s="78">
        <v>148</v>
      </c>
      <c r="AV158" s="82" t="s">
        <v>2649</v>
      </c>
      <c r="AW158" s="78" t="b">
        <v>0</v>
      </c>
      <c r="AX158" s="78" t="s">
        <v>2766</v>
      </c>
      <c r="AY158" s="82" t="s">
        <v>2922</v>
      </c>
      <c r="AZ158" s="78" t="s">
        <v>66</v>
      </c>
      <c r="BA158" s="78" t="str">
        <f>REPLACE(INDEX(GroupVertices[Group],MATCH(Vertices[[#This Row],[Vertex]],GroupVertices[Vertex],0)),1,1,"")</f>
        <v>22</v>
      </c>
      <c r="BB158" s="48" t="s">
        <v>3823</v>
      </c>
      <c r="BC158" s="48" t="s">
        <v>3823</v>
      </c>
      <c r="BD158" s="48" t="s">
        <v>716</v>
      </c>
      <c r="BE158" s="48" t="s">
        <v>716</v>
      </c>
      <c r="BF158" s="48" t="s">
        <v>738</v>
      </c>
      <c r="BG158" s="48" t="s">
        <v>738</v>
      </c>
      <c r="BH158" s="121" t="s">
        <v>3920</v>
      </c>
      <c r="BI158" s="121" t="s">
        <v>3979</v>
      </c>
      <c r="BJ158" s="121" t="s">
        <v>4054</v>
      </c>
      <c r="BK158" s="121" t="s">
        <v>4054</v>
      </c>
      <c r="BL158" s="121">
        <v>0</v>
      </c>
      <c r="BM158" s="124">
        <v>0</v>
      </c>
      <c r="BN158" s="121">
        <v>0</v>
      </c>
      <c r="BO158" s="124">
        <v>0</v>
      </c>
      <c r="BP158" s="121">
        <v>0</v>
      </c>
      <c r="BQ158" s="124">
        <v>0</v>
      </c>
      <c r="BR158" s="121">
        <v>28</v>
      </c>
      <c r="BS158" s="124">
        <v>100</v>
      </c>
      <c r="BT158" s="121">
        <v>28</v>
      </c>
      <c r="BU158" s="2"/>
      <c r="BV158" s="3"/>
      <c r="BW158" s="3"/>
      <c r="BX158" s="3"/>
      <c r="BY158" s="3"/>
    </row>
    <row r="159" spans="1:77" ht="41.45" customHeight="1">
      <c r="A159" s="64" t="s">
        <v>317</v>
      </c>
      <c r="C159" s="65"/>
      <c r="D159" s="65" t="s">
        <v>64</v>
      </c>
      <c r="E159" s="66">
        <v>783.1441746218286</v>
      </c>
      <c r="F159" s="68">
        <v>99.18906777756271</v>
      </c>
      <c r="G159" s="100" t="s">
        <v>2724</v>
      </c>
      <c r="H159" s="65"/>
      <c r="I159" s="69" t="s">
        <v>317</v>
      </c>
      <c r="J159" s="70"/>
      <c r="K159" s="70"/>
      <c r="L159" s="69" t="s">
        <v>3196</v>
      </c>
      <c r="M159" s="73">
        <v>271.25667866426863</v>
      </c>
      <c r="N159" s="74">
        <v>7557.7236328125</v>
      </c>
      <c r="O159" s="74">
        <v>3279.083740234375</v>
      </c>
      <c r="P159" s="75"/>
      <c r="Q159" s="76"/>
      <c r="R159" s="76"/>
      <c r="S159" s="86"/>
      <c r="T159" s="48">
        <v>3</v>
      </c>
      <c r="U159" s="48">
        <v>1</v>
      </c>
      <c r="V159" s="49">
        <v>2</v>
      </c>
      <c r="W159" s="49">
        <v>0.5</v>
      </c>
      <c r="X159" s="49">
        <v>0</v>
      </c>
      <c r="Y159" s="49">
        <v>1.457769</v>
      </c>
      <c r="Z159" s="49">
        <v>0</v>
      </c>
      <c r="AA159" s="49">
        <v>0</v>
      </c>
      <c r="AB159" s="71">
        <v>159</v>
      </c>
      <c r="AC159" s="71"/>
      <c r="AD159" s="72"/>
      <c r="AE159" s="78" t="s">
        <v>1749</v>
      </c>
      <c r="AF159" s="78">
        <v>131</v>
      </c>
      <c r="AG159" s="78">
        <v>363926</v>
      </c>
      <c r="AH159" s="78">
        <v>106306</v>
      </c>
      <c r="AI159" s="78">
        <v>13353</v>
      </c>
      <c r="AJ159" s="78"/>
      <c r="AK159" s="78" t="s">
        <v>1998</v>
      </c>
      <c r="AL159" s="78" t="s">
        <v>2187</v>
      </c>
      <c r="AM159" s="82" t="s">
        <v>2352</v>
      </c>
      <c r="AN159" s="78"/>
      <c r="AO159" s="80">
        <v>39793.44361111111</v>
      </c>
      <c r="AP159" s="82" t="s">
        <v>2546</v>
      </c>
      <c r="AQ159" s="78" t="b">
        <v>0</v>
      </c>
      <c r="AR159" s="78" t="b">
        <v>0</v>
      </c>
      <c r="AS159" s="78" t="b">
        <v>1</v>
      </c>
      <c r="AT159" s="78" t="s">
        <v>1520</v>
      </c>
      <c r="AU159" s="78">
        <v>11250</v>
      </c>
      <c r="AV159" s="82" t="s">
        <v>2653</v>
      </c>
      <c r="AW159" s="78" t="b">
        <v>1</v>
      </c>
      <c r="AX159" s="78" t="s">
        <v>2766</v>
      </c>
      <c r="AY159" s="82" t="s">
        <v>2923</v>
      </c>
      <c r="AZ159" s="78" t="s">
        <v>66</v>
      </c>
      <c r="BA159" s="78" t="str">
        <f>REPLACE(INDEX(GroupVertices[Group],MATCH(Vertices[[#This Row],[Vertex]],GroupVertices[Vertex],0)),1,1,"")</f>
        <v>22</v>
      </c>
      <c r="BB159" s="48" t="s">
        <v>3820</v>
      </c>
      <c r="BC159" s="48" t="s">
        <v>3820</v>
      </c>
      <c r="BD159" s="48" t="s">
        <v>716</v>
      </c>
      <c r="BE159" s="48" t="s">
        <v>716</v>
      </c>
      <c r="BF159" s="48" t="s">
        <v>738</v>
      </c>
      <c r="BG159" s="48" t="s">
        <v>738</v>
      </c>
      <c r="BH159" s="121" t="s">
        <v>3896</v>
      </c>
      <c r="BI159" s="121" t="s">
        <v>3974</v>
      </c>
      <c r="BJ159" s="121" t="s">
        <v>4029</v>
      </c>
      <c r="BK159" s="121" t="s">
        <v>4029</v>
      </c>
      <c r="BL159" s="121">
        <v>0</v>
      </c>
      <c r="BM159" s="124">
        <v>0</v>
      </c>
      <c r="BN159" s="121">
        <v>0</v>
      </c>
      <c r="BO159" s="124">
        <v>0</v>
      </c>
      <c r="BP159" s="121">
        <v>0</v>
      </c>
      <c r="BQ159" s="124">
        <v>0</v>
      </c>
      <c r="BR159" s="121">
        <v>24</v>
      </c>
      <c r="BS159" s="124">
        <v>100</v>
      </c>
      <c r="BT159" s="121">
        <v>24</v>
      </c>
      <c r="BU159" s="2"/>
      <c r="BV159" s="3"/>
      <c r="BW159" s="3"/>
      <c r="BX159" s="3"/>
      <c r="BY159" s="3"/>
    </row>
    <row r="160" spans="1:77" ht="41.45" customHeight="1">
      <c r="A160" s="64" t="s">
        <v>316</v>
      </c>
      <c r="C160" s="65"/>
      <c r="D160" s="65" t="s">
        <v>64</v>
      </c>
      <c r="E160" s="66">
        <v>171.37879469877652</v>
      </c>
      <c r="F160" s="68">
        <v>99.98775555315561</v>
      </c>
      <c r="G160" s="100" t="s">
        <v>936</v>
      </c>
      <c r="H160" s="65"/>
      <c r="I160" s="69" t="s">
        <v>316</v>
      </c>
      <c r="J160" s="70"/>
      <c r="K160" s="70"/>
      <c r="L160" s="69" t="s">
        <v>3197</v>
      </c>
      <c r="M160" s="73">
        <v>5.080665985008371</v>
      </c>
      <c r="N160" s="74">
        <v>2769.62841796875</v>
      </c>
      <c r="O160" s="74">
        <v>2256.97216796875</v>
      </c>
      <c r="P160" s="75"/>
      <c r="Q160" s="76"/>
      <c r="R160" s="76"/>
      <c r="S160" s="86"/>
      <c r="T160" s="48">
        <v>0</v>
      </c>
      <c r="U160" s="48">
        <v>3</v>
      </c>
      <c r="V160" s="49">
        <v>62.333333</v>
      </c>
      <c r="W160" s="49">
        <v>0.001422</v>
      </c>
      <c r="X160" s="49">
        <v>0.008809</v>
      </c>
      <c r="Y160" s="49">
        <v>0.836062</v>
      </c>
      <c r="Z160" s="49">
        <v>0.3333333333333333</v>
      </c>
      <c r="AA160" s="49">
        <v>0</v>
      </c>
      <c r="AB160" s="71">
        <v>160</v>
      </c>
      <c r="AC160" s="71"/>
      <c r="AD160" s="72"/>
      <c r="AE160" s="78" t="s">
        <v>1750</v>
      </c>
      <c r="AF160" s="78">
        <v>3724</v>
      </c>
      <c r="AG160" s="78">
        <v>5495</v>
      </c>
      <c r="AH160" s="78">
        <v>18645</v>
      </c>
      <c r="AI160" s="78">
        <v>20740</v>
      </c>
      <c r="AJ160" s="78"/>
      <c r="AK160" s="78"/>
      <c r="AL160" s="78" t="s">
        <v>2188</v>
      </c>
      <c r="AM160" s="78"/>
      <c r="AN160" s="78"/>
      <c r="AO160" s="80">
        <v>43173.86208333333</v>
      </c>
      <c r="AP160" s="82" t="s">
        <v>2547</v>
      </c>
      <c r="AQ160" s="78" t="b">
        <v>1</v>
      </c>
      <c r="AR160" s="78" t="b">
        <v>0</v>
      </c>
      <c r="AS160" s="78" t="b">
        <v>1</v>
      </c>
      <c r="AT160" s="78" t="s">
        <v>2644</v>
      </c>
      <c r="AU160" s="78">
        <v>1</v>
      </c>
      <c r="AV160" s="78"/>
      <c r="AW160" s="78" t="b">
        <v>0</v>
      </c>
      <c r="AX160" s="78" t="s">
        <v>2766</v>
      </c>
      <c r="AY160" s="82" t="s">
        <v>2924</v>
      </c>
      <c r="AZ160" s="78" t="s">
        <v>66</v>
      </c>
      <c r="BA160" s="78" t="str">
        <f>REPLACE(INDEX(GroupVertices[Group],MATCH(Vertices[[#This Row],[Vertex]],GroupVertices[Vertex],0)),1,1,"")</f>
        <v>2</v>
      </c>
      <c r="BB160" s="48"/>
      <c r="BC160" s="48"/>
      <c r="BD160" s="48"/>
      <c r="BE160" s="48"/>
      <c r="BF160" s="48" t="s">
        <v>756</v>
      </c>
      <c r="BG160" s="48" t="s">
        <v>756</v>
      </c>
      <c r="BH160" s="121" t="s">
        <v>3898</v>
      </c>
      <c r="BI160" s="121" t="s">
        <v>3898</v>
      </c>
      <c r="BJ160" s="121" t="s">
        <v>4031</v>
      </c>
      <c r="BK160" s="121" t="s">
        <v>4031</v>
      </c>
      <c r="BL160" s="121">
        <v>1</v>
      </c>
      <c r="BM160" s="124">
        <v>4.761904761904762</v>
      </c>
      <c r="BN160" s="121">
        <v>0</v>
      </c>
      <c r="BO160" s="124">
        <v>0</v>
      </c>
      <c r="BP160" s="121">
        <v>0</v>
      </c>
      <c r="BQ160" s="124">
        <v>0</v>
      </c>
      <c r="BR160" s="121">
        <v>20</v>
      </c>
      <c r="BS160" s="124">
        <v>95.23809523809524</v>
      </c>
      <c r="BT160" s="121">
        <v>21</v>
      </c>
      <c r="BU160" s="2"/>
      <c r="BV160" s="3"/>
      <c r="BW160" s="3"/>
      <c r="BX160" s="3"/>
      <c r="BY160" s="3"/>
    </row>
    <row r="161" spans="1:77" ht="41.45" customHeight="1">
      <c r="A161" s="64" t="s">
        <v>318</v>
      </c>
      <c r="C161" s="65"/>
      <c r="D161" s="65" t="s">
        <v>64</v>
      </c>
      <c r="E161" s="66">
        <v>202.78538273375142</v>
      </c>
      <c r="F161" s="68">
        <v>99.94675281132054</v>
      </c>
      <c r="G161" s="100" t="s">
        <v>937</v>
      </c>
      <c r="H161" s="65"/>
      <c r="I161" s="69" t="s">
        <v>318</v>
      </c>
      <c r="J161" s="70"/>
      <c r="K161" s="70"/>
      <c r="L161" s="69" t="s">
        <v>3198</v>
      </c>
      <c r="M161" s="73">
        <v>18.74551308057507</v>
      </c>
      <c r="N161" s="74">
        <v>7846.84326171875</v>
      </c>
      <c r="O161" s="74">
        <v>3767.270263671875</v>
      </c>
      <c r="P161" s="75"/>
      <c r="Q161" s="76"/>
      <c r="R161" s="76"/>
      <c r="S161" s="86"/>
      <c r="T161" s="48">
        <v>1</v>
      </c>
      <c r="U161" s="48">
        <v>2</v>
      </c>
      <c r="V161" s="49">
        <v>0</v>
      </c>
      <c r="W161" s="49">
        <v>0.333333</v>
      </c>
      <c r="X161" s="49">
        <v>0</v>
      </c>
      <c r="Y161" s="49">
        <v>0.97919</v>
      </c>
      <c r="Z161" s="49">
        <v>0</v>
      </c>
      <c r="AA161" s="49">
        <v>0</v>
      </c>
      <c r="AB161" s="71">
        <v>161</v>
      </c>
      <c r="AC161" s="71"/>
      <c r="AD161" s="72"/>
      <c r="AE161" s="78" t="s">
        <v>1751</v>
      </c>
      <c r="AF161" s="78">
        <v>454</v>
      </c>
      <c r="AG161" s="78">
        <v>23896</v>
      </c>
      <c r="AH161" s="78">
        <v>100772</v>
      </c>
      <c r="AI161" s="78">
        <v>14973</v>
      </c>
      <c r="AJ161" s="78"/>
      <c r="AK161" s="78" t="s">
        <v>1999</v>
      </c>
      <c r="AL161" s="78" t="s">
        <v>2189</v>
      </c>
      <c r="AM161" s="82" t="s">
        <v>2353</v>
      </c>
      <c r="AN161" s="78"/>
      <c r="AO161" s="80">
        <v>39762.885092592594</v>
      </c>
      <c r="AP161" s="82" t="s">
        <v>2548</v>
      </c>
      <c r="AQ161" s="78" t="b">
        <v>0</v>
      </c>
      <c r="AR161" s="78" t="b">
        <v>0</v>
      </c>
      <c r="AS161" s="78" t="b">
        <v>1</v>
      </c>
      <c r="AT161" s="78" t="s">
        <v>1520</v>
      </c>
      <c r="AU161" s="78">
        <v>2008</v>
      </c>
      <c r="AV161" s="82" t="s">
        <v>2649</v>
      </c>
      <c r="AW161" s="78" t="b">
        <v>1</v>
      </c>
      <c r="AX161" s="78" t="s">
        <v>2766</v>
      </c>
      <c r="AY161" s="82" t="s">
        <v>2925</v>
      </c>
      <c r="AZ161" s="78" t="s">
        <v>66</v>
      </c>
      <c r="BA161" s="78" t="str">
        <f>REPLACE(INDEX(GroupVertices[Group],MATCH(Vertices[[#This Row],[Vertex]],GroupVertices[Vertex],0)),1,1,"")</f>
        <v>22</v>
      </c>
      <c r="BB161" s="48" t="s">
        <v>3824</v>
      </c>
      <c r="BC161" s="48" t="s">
        <v>3824</v>
      </c>
      <c r="BD161" s="48" t="s">
        <v>711</v>
      </c>
      <c r="BE161" s="48" t="s">
        <v>711</v>
      </c>
      <c r="BF161" s="48" t="s">
        <v>770</v>
      </c>
      <c r="BG161" s="48" t="s">
        <v>3847</v>
      </c>
      <c r="BH161" s="121" t="s">
        <v>3921</v>
      </c>
      <c r="BI161" s="121" t="s">
        <v>3980</v>
      </c>
      <c r="BJ161" s="121" t="s">
        <v>4055</v>
      </c>
      <c r="BK161" s="121" t="s">
        <v>4101</v>
      </c>
      <c r="BL161" s="121">
        <v>0</v>
      </c>
      <c r="BM161" s="124">
        <v>0</v>
      </c>
      <c r="BN161" s="121">
        <v>0</v>
      </c>
      <c r="BO161" s="124">
        <v>0</v>
      </c>
      <c r="BP161" s="121">
        <v>0</v>
      </c>
      <c r="BQ161" s="124">
        <v>0</v>
      </c>
      <c r="BR161" s="121">
        <v>70</v>
      </c>
      <c r="BS161" s="124">
        <v>100</v>
      </c>
      <c r="BT161" s="121">
        <v>70</v>
      </c>
      <c r="BU161" s="2"/>
      <c r="BV161" s="3"/>
      <c r="BW161" s="3"/>
      <c r="BX161" s="3"/>
      <c r="BY161" s="3"/>
    </row>
    <row r="162" spans="1:77" ht="41.45" customHeight="1">
      <c r="A162" s="64" t="s">
        <v>319</v>
      </c>
      <c r="C162" s="65"/>
      <c r="D162" s="65" t="s">
        <v>64</v>
      </c>
      <c r="E162" s="66">
        <v>207.76578727079053</v>
      </c>
      <c r="F162" s="68">
        <v>99.9402506646614</v>
      </c>
      <c r="G162" s="100" t="s">
        <v>2725</v>
      </c>
      <c r="H162" s="65"/>
      <c r="I162" s="69" t="s">
        <v>319</v>
      </c>
      <c r="J162" s="70"/>
      <c r="K162" s="70"/>
      <c r="L162" s="69" t="s">
        <v>3199</v>
      </c>
      <c r="M162" s="73">
        <v>20.91246182384248</v>
      </c>
      <c r="N162" s="74">
        <v>1318.5362548828125</v>
      </c>
      <c r="O162" s="74">
        <v>2597.25048828125</v>
      </c>
      <c r="P162" s="75"/>
      <c r="Q162" s="76"/>
      <c r="R162" s="76"/>
      <c r="S162" s="86"/>
      <c r="T162" s="48">
        <v>1</v>
      </c>
      <c r="U162" s="48">
        <v>1</v>
      </c>
      <c r="V162" s="49">
        <v>0</v>
      </c>
      <c r="W162" s="49">
        <v>0.001418</v>
      </c>
      <c r="X162" s="49">
        <v>0.007199</v>
      </c>
      <c r="Y162" s="49">
        <v>0.690865</v>
      </c>
      <c r="Z162" s="49">
        <v>0.5</v>
      </c>
      <c r="AA162" s="49">
        <v>0</v>
      </c>
      <c r="AB162" s="71">
        <v>162</v>
      </c>
      <c r="AC162" s="71"/>
      <c r="AD162" s="72"/>
      <c r="AE162" s="78" t="s">
        <v>1752</v>
      </c>
      <c r="AF162" s="78">
        <v>1297</v>
      </c>
      <c r="AG162" s="78">
        <v>26814</v>
      </c>
      <c r="AH162" s="78">
        <v>10256</v>
      </c>
      <c r="AI162" s="78">
        <v>4177</v>
      </c>
      <c r="AJ162" s="78"/>
      <c r="AK162" s="78" t="s">
        <v>2000</v>
      </c>
      <c r="AL162" s="78" t="s">
        <v>2190</v>
      </c>
      <c r="AM162" s="82" t="s">
        <v>2354</v>
      </c>
      <c r="AN162" s="78"/>
      <c r="AO162" s="80">
        <v>40452.34087962963</v>
      </c>
      <c r="AP162" s="82" t="s">
        <v>2549</v>
      </c>
      <c r="AQ162" s="78" t="b">
        <v>0</v>
      </c>
      <c r="AR162" s="78" t="b">
        <v>0</v>
      </c>
      <c r="AS162" s="78" t="b">
        <v>1</v>
      </c>
      <c r="AT162" s="78" t="s">
        <v>1517</v>
      </c>
      <c r="AU162" s="78">
        <v>463</v>
      </c>
      <c r="AV162" s="82" t="s">
        <v>2649</v>
      </c>
      <c r="AW162" s="78" t="b">
        <v>1</v>
      </c>
      <c r="AX162" s="78" t="s">
        <v>2766</v>
      </c>
      <c r="AY162" s="82" t="s">
        <v>2926</v>
      </c>
      <c r="AZ162" s="78" t="s">
        <v>66</v>
      </c>
      <c r="BA162" s="78" t="str">
        <f>REPLACE(INDEX(GroupVertices[Group],MATCH(Vertices[[#This Row],[Vertex]],GroupVertices[Vertex],0)),1,1,"")</f>
        <v>2</v>
      </c>
      <c r="BB162" s="48"/>
      <c r="BC162" s="48"/>
      <c r="BD162" s="48"/>
      <c r="BE162" s="48"/>
      <c r="BF162" s="48" t="s">
        <v>738</v>
      </c>
      <c r="BG162" s="48" t="s">
        <v>738</v>
      </c>
      <c r="BH162" s="121" t="s">
        <v>3922</v>
      </c>
      <c r="BI162" s="121" t="s">
        <v>3922</v>
      </c>
      <c r="BJ162" s="121" t="s">
        <v>4056</v>
      </c>
      <c r="BK162" s="121" t="s">
        <v>4056</v>
      </c>
      <c r="BL162" s="121">
        <v>1</v>
      </c>
      <c r="BM162" s="124">
        <v>7.6923076923076925</v>
      </c>
      <c r="BN162" s="121">
        <v>0</v>
      </c>
      <c r="BO162" s="124">
        <v>0</v>
      </c>
      <c r="BP162" s="121">
        <v>0</v>
      </c>
      <c r="BQ162" s="124">
        <v>0</v>
      </c>
      <c r="BR162" s="121">
        <v>12</v>
      </c>
      <c r="BS162" s="124">
        <v>92.3076923076923</v>
      </c>
      <c r="BT162" s="121">
        <v>13</v>
      </c>
      <c r="BU162" s="2"/>
      <c r="BV162" s="3"/>
      <c r="BW162" s="3"/>
      <c r="BX162" s="3"/>
      <c r="BY162" s="3"/>
    </row>
    <row r="163" spans="1:77" ht="41.45" customHeight="1">
      <c r="A163" s="64" t="s">
        <v>320</v>
      </c>
      <c r="C163" s="65"/>
      <c r="D163" s="65" t="s">
        <v>64</v>
      </c>
      <c r="E163" s="66">
        <v>243.32328134897278</v>
      </c>
      <c r="F163" s="68">
        <v>99.89382872451414</v>
      </c>
      <c r="G163" s="100" t="s">
        <v>938</v>
      </c>
      <c r="H163" s="65"/>
      <c r="I163" s="69" t="s">
        <v>320</v>
      </c>
      <c r="J163" s="70"/>
      <c r="K163" s="70"/>
      <c r="L163" s="69" t="s">
        <v>3200</v>
      </c>
      <c r="M163" s="73">
        <v>36.38334707692335</v>
      </c>
      <c r="N163" s="74">
        <v>1106.9755859375</v>
      </c>
      <c r="O163" s="74">
        <v>2566.375</v>
      </c>
      <c r="P163" s="75"/>
      <c r="Q163" s="76"/>
      <c r="R163" s="76"/>
      <c r="S163" s="86"/>
      <c r="T163" s="48">
        <v>0</v>
      </c>
      <c r="U163" s="48">
        <v>2</v>
      </c>
      <c r="V163" s="49">
        <v>0</v>
      </c>
      <c r="W163" s="49">
        <v>0.001418</v>
      </c>
      <c r="X163" s="49">
        <v>0.007199</v>
      </c>
      <c r="Y163" s="49">
        <v>0.690865</v>
      </c>
      <c r="Z163" s="49">
        <v>0.5</v>
      </c>
      <c r="AA163" s="49">
        <v>0</v>
      </c>
      <c r="AB163" s="71">
        <v>163</v>
      </c>
      <c r="AC163" s="71"/>
      <c r="AD163" s="72"/>
      <c r="AE163" s="78" t="s">
        <v>1753</v>
      </c>
      <c r="AF163" s="78">
        <v>555</v>
      </c>
      <c r="AG163" s="78">
        <v>47647</v>
      </c>
      <c r="AH163" s="78">
        <v>6252</v>
      </c>
      <c r="AI163" s="78">
        <v>1404</v>
      </c>
      <c r="AJ163" s="78"/>
      <c r="AK163" s="78" t="s">
        <v>2001</v>
      </c>
      <c r="AL163" s="78" t="s">
        <v>2191</v>
      </c>
      <c r="AM163" s="82" t="s">
        <v>2355</v>
      </c>
      <c r="AN163" s="78"/>
      <c r="AO163" s="80">
        <v>39896.38715277778</v>
      </c>
      <c r="AP163" s="82" t="s">
        <v>2550</v>
      </c>
      <c r="AQ163" s="78" t="b">
        <v>0</v>
      </c>
      <c r="AR163" s="78" t="b">
        <v>0</v>
      </c>
      <c r="AS163" s="78" t="b">
        <v>0</v>
      </c>
      <c r="AT163" s="78" t="s">
        <v>1517</v>
      </c>
      <c r="AU163" s="78">
        <v>309</v>
      </c>
      <c r="AV163" s="82" t="s">
        <v>2649</v>
      </c>
      <c r="AW163" s="78" t="b">
        <v>1</v>
      </c>
      <c r="AX163" s="78" t="s">
        <v>2766</v>
      </c>
      <c r="AY163" s="82" t="s">
        <v>2927</v>
      </c>
      <c r="AZ163" s="78" t="s">
        <v>66</v>
      </c>
      <c r="BA163" s="78" t="str">
        <f>REPLACE(INDEX(GroupVertices[Group],MATCH(Vertices[[#This Row],[Vertex]],GroupVertices[Vertex],0)),1,1,"")</f>
        <v>2</v>
      </c>
      <c r="BB163" s="48"/>
      <c r="BC163" s="48"/>
      <c r="BD163" s="48"/>
      <c r="BE163" s="48"/>
      <c r="BF163" s="48" t="s">
        <v>738</v>
      </c>
      <c r="BG163" s="48" t="s">
        <v>738</v>
      </c>
      <c r="BH163" s="121" t="s">
        <v>3923</v>
      </c>
      <c r="BI163" s="121" t="s">
        <v>3923</v>
      </c>
      <c r="BJ163" s="121" t="s">
        <v>4057</v>
      </c>
      <c r="BK163" s="121" t="s">
        <v>4057</v>
      </c>
      <c r="BL163" s="121">
        <v>1</v>
      </c>
      <c r="BM163" s="124">
        <v>6.666666666666667</v>
      </c>
      <c r="BN163" s="121">
        <v>0</v>
      </c>
      <c r="BO163" s="124">
        <v>0</v>
      </c>
      <c r="BP163" s="121">
        <v>0</v>
      </c>
      <c r="BQ163" s="124">
        <v>0</v>
      </c>
      <c r="BR163" s="121">
        <v>14</v>
      </c>
      <c r="BS163" s="124">
        <v>93.33333333333333</v>
      </c>
      <c r="BT163" s="121">
        <v>15</v>
      </c>
      <c r="BU163" s="2"/>
      <c r="BV163" s="3"/>
      <c r="BW163" s="3"/>
      <c r="BX163" s="3"/>
      <c r="BY163" s="3"/>
    </row>
    <row r="164" spans="1:77" ht="41.45" customHeight="1">
      <c r="A164" s="64" t="s">
        <v>321</v>
      </c>
      <c r="C164" s="65"/>
      <c r="D164" s="65" t="s">
        <v>64</v>
      </c>
      <c r="E164" s="66">
        <v>163.2254730834798</v>
      </c>
      <c r="F164" s="68">
        <v>99.99840008865618</v>
      </c>
      <c r="G164" s="100" t="s">
        <v>2726</v>
      </c>
      <c r="H164" s="65"/>
      <c r="I164" s="69" t="s">
        <v>321</v>
      </c>
      <c r="J164" s="70"/>
      <c r="K164" s="70"/>
      <c r="L164" s="69" t="s">
        <v>3201</v>
      </c>
      <c r="M164" s="73">
        <v>1.5331971205161072</v>
      </c>
      <c r="N164" s="74">
        <v>949.5918579101562</v>
      </c>
      <c r="O164" s="74">
        <v>2286.198486328125</v>
      </c>
      <c r="P164" s="75"/>
      <c r="Q164" s="76"/>
      <c r="R164" s="76"/>
      <c r="S164" s="86"/>
      <c r="T164" s="48">
        <v>0</v>
      </c>
      <c r="U164" s="48">
        <v>3</v>
      </c>
      <c r="V164" s="49">
        <v>384</v>
      </c>
      <c r="W164" s="49">
        <v>0.001429</v>
      </c>
      <c r="X164" s="49">
        <v>0.008415</v>
      </c>
      <c r="Y164" s="49">
        <v>0.969928</v>
      </c>
      <c r="Z164" s="49">
        <v>0.16666666666666666</v>
      </c>
      <c r="AA164" s="49">
        <v>0</v>
      </c>
      <c r="AB164" s="71">
        <v>164</v>
      </c>
      <c r="AC164" s="71"/>
      <c r="AD164" s="72"/>
      <c r="AE164" s="78" t="s">
        <v>1754</v>
      </c>
      <c r="AF164" s="78">
        <v>516</v>
      </c>
      <c r="AG164" s="78">
        <v>718</v>
      </c>
      <c r="AH164" s="78">
        <v>4479</v>
      </c>
      <c r="AI164" s="78">
        <v>2684</v>
      </c>
      <c r="AJ164" s="78"/>
      <c r="AK164" s="78" t="s">
        <v>2002</v>
      </c>
      <c r="AL164" s="78" t="s">
        <v>2192</v>
      </c>
      <c r="AM164" s="82" t="s">
        <v>2356</v>
      </c>
      <c r="AN164" s="78"/>
      <c r="AO164" s="80">
        <v>42787.54403935185</v>
      </c>
      <c r="AP164" s="82" t="s">
        <v>2551</v>
      </c>
      <c r="AQ164" s="78" t="b">
        <v>0</v>
      </c>
      <c r="AR164" s="78" t="b">
        <v>0</v>
      </c>
      <c r="AS164" s="78" t="b">
        <v>1</v>
      </c>
      <c r="AT164" s="78" t="s">
        <v>1518</v>
      </c>
      <c r="AU164" s="78">
        <v>38</v>
      </c>
      <c r="AV164" s="82" t="s">
        <v>2649</v>
      </c>
      <c r="AW164" s="78" t="b">
        <v>0</v>
      </c>
      <c r="AX164" s="78" t="s">
        <v>2766</v>
      </c>
      <c r="AY164" s="82" t="s">
        <v>2928</v>
      </c>
      <c r="AZ164" s="78" t="s">
        <v>66</v>
      </c>
      <c r="BA164" s="78" t="str">
        <f>REPLACE(INDEX(GroupVertices[Group],MATCH(Vertices[[#This Row],[Vertex]],GroupVertices[Vertex],0)),1,1,"")</f>
        <v>2</v>
      </c>
      <c r="BB164" s="48"/>
      <c r="BC164" s="48"/>
      <c r="BD164" s="48"/>
      <c r="BE164" s="48"/>
      <c r="BF164" s="48" t="s">
        <v>771</v>
      </c>
      <c r="BG164" s="48" t="s">
        <v>771</v>
      </c>
      <c r="BH164" s="121" t="s">
        <v>3924</v>
      </c>
      <c r="BI164" s="121" t="s">
        <v>3924</v>
      </c>
      <c r="BJ164" s="121" t="s">
        <v>4058</v>
      </c>
      <c r="BK164" s="121" t="s">
        <v>4058</v>
      </c>
      <c r="BL164" s="121">
        <v>0</v>
      </c>
      <c r="BM164" s="124">
        <v>0</v>
      </c>
      <c r="BN164" s="121">
        <v>0</v>
      </c>
      <c r="BO164" s="124">
        <v>0</v>
      </c>
      <c r="BP164" s="121">
        <v>0</v>
      </c>
      <c r="BQ164" s="124">
        <v>0</v>
      </c>
      <c r="BR164" s="121">
        <v>27</v>
      </c>
      <c r="BS164" s="124">
        <v>100</v>
      </c>
      <c r="BT164" s="121">
        <v>27</v>
      </c>
      <c r="BU164" s="2"/>
      <c r="BV164" s="3"/>
      <c r="BW164" s="3"/>
      <c r="BX164" s="3"/>
      <c r="BY164" s="3"/>
    </row>
    <row r="165" spans="1:77" ht="41.45" customHeight="1">
      <c r="A165" s="64" t="s">
        <v>455</v>
      </c>
      <c r="C165" s="65"/>
      <c r="D165" s="65" t="s">
        <v>64</v>
      </c>
      <c r="E165" s="66">
        <v>168.37996989700213</v>
      </c>
      <c r="F165" s="68">
        <v>99.99167065654152</v>
      </c>
      <c r="G165" s="100" t="s">
        <v>2727</v>
      </c>
      <c r="H165" s="65"/>
      <c r="I165" s="69" t="s">
        <v>455</v>
      </c>
      <c r="J165" s="70"/>
      <c r="K165" s="70"/>
      <c r="L165" s="69" t="s">
        <v>3202</v>
      </c>
      <c r="M165" s="73">
        <v>3.7758925299292607</v>
      </c>
      <c r="N165" s="74">
        <v>194.9122772216797</v>
      </c>
      <c r="O165" s="74">
        <v>2271.2236328125</v>
      </c>
      <c r="P165" s="75"/>
      <c r="Q165" s="76"/>
      <c r="R165" s="76"/>
      <c r="S165" s="86"/>
      <c r="T165" s="48">
        <v>1</v>
      </c>
      <c r="U165" s="48">
        <v>0</v>
      </c>
      <c r="V165" s="49">
        <v>0</v>
      </c>
      <c r="W165" s="49">
        <v>0.001121</v>
      </c>
      <c r="X165" s="49">
        <v>0.001063</v>
      </c>
      <c r="Y165" s="49">
        <v>0.424813</v>
      </c>
      <c r="Z165" s="49">
        <v>0</v>
      </c>
      <c r="AA165" s="49">
        <v>0</v>
      </c>
      <c r="AB165" s="71">
        <v>165</v>
      </c>
      <c r="AC165" s="71"/>
      <c r="AD165" s="72"/>
      <c r="AE165" s="78" t="s">
        <v>1755</v>
      </c>
      <c r="AF165" s="78">
        <v>1258</v>
      </c>
      <c r="AG165" s="78">
        <v>3738</v>
      </c>
      <c r="AH165" s="78">
        <v>12874</v>
      </c>
      <c r="AI165" s="78">
        <v>2969</v>
      </c>
      <c r="AJ165" s="78"/>
      <c r="AK165" s="78" t="s">
        <v>2003</v>
      </c>
      <c r="AL165" s="78" t="s">
        <v>2193</v>
      </c>
      <c r="AM165" s="82" t="s">
        <v>2357</v>
      </c>
      <c r="AN165" s="78"/>
      <c r="AO165" s="80">
        <v>40709.86032407408</v>
      </c>
      <c r="AP165" s="82" t="s">
        <v>2552</v>
      </c>
      <c r="AQ165" s="78" t="b">
        <v>0</v>
      </c>
      <c r="AR165" s="78" t="b">
        <v>0</v>
      </c>
      <c r="AS165" s="78" t="b">
        <v>1</v>
      </c>
      <c r="AT165" s="78" t="s">
        <v>1518</v>
      </c>
      <c r="AU165" s="78">
        <v>99</v>
      </c>
      <c r="AV165" s="82" t="s">
        <v>2649</v>
      </c>
      <c r="AW165" s="78" t="b">
        <v>1</v>
      </c>
      <c r="AX165" s="78" t="s">
        <v>2766</v>
      </c>
      <c r="AY165" s="82" t="s">
        <v>2929</v>
      </c>
      <c r="AZ165" s="78" t="s">
        <v>65</v>
      </c>
      <c r="BA165" s="78" t="str">
        <f>REPLACE(INDEX(GroupVertices[Group],MATCH(Vertices[[#This Row],[Vertex]],GroupVertices[Vertex],0)),1,1,"")</f>
        <v>2</v>
      </c>
      <c r="BB165" s="48"/>
      <c r="BC165" s="48"/>
      <c r="BD165" s="48"/>
      <c r="BE165" s="48"/>
      <c r="BF165" s="48"/>
      <c r="BG165" s="48"/>
      <c r="BH165" s="48"/>
      <c r="BI165" s="48"/>
      <c r="BJ165" s="48"/>
      <c r="BK165" s="48"/>
      <c r="BL165" s="48"/>
      <c r="BM165" s="49"/>
      <c r="BN165" s="48"/>
      <c r="BO165" s="49"/>
      <c r="BP165" s="48"/>
      <c r="BQ165" s="49"/>
      <c r="BR165" s="48"/>
      <c r="BS165" s="49"/>
      <c r="BT165" s="48"/>
      <c r="BU165" s="2"/>
      <c r="BV165" s="3"/>
      <c r="BW165" s="3"/>
      <c r="BX165" s="3"/>
      <c r="BY165" s="3"/>
    </row>
    <row r="166" spans="1:77" ht="41.45" customHeight="1">
      <c r="A166" s="64" t="s">
        <v>456</v>
      </c>
      <c r="C166" s="65"/>
      <c r="D166" s="65" t="s">
        <v>64</v>
      </c>
      <c r="E166" s="66">
        <v>162.00853393512173</v>
      </c>
      <c r="F166" s="68">
        <v>99.99998885855611</v>
      </c>
      <c r="G166" s="100" t="s">
        <v>2728</v>
      </c>
      <c r="H166" s="65"/>
      <c r="I166" s="69" t="s">
        <v>456</v>
      </c>
      <c r="J166" s="70"/>
      <c r="K166" s="70"/>
      <c r="L166" s="69" t="s">
        <v>3203</v>
      </c>
      <c r="M166" s="73">
        <v>1.0037130718698892</v>
      </c>
      <c r="N166" s="74">
        <v>4459.546875</v>
      </c>
      <c r="O166" s="74">
        <v>7358.509765625</v>
      </c>
      <c r="P166" s="75"/>
      <c r="Q166" s="76"/>
      <c r="R166" s="76"/>
      <c r="S166" s="86"/>
      <c r="T166" s="48">
        <v>2</v>
      </c>
      <c r="U166" s="48">
        <v>0</v>
      </c>
      <c r="V166" s="49">
        <v>920.571429</v>
      </c>
      <c r="W166" s="49">
        <v>0.001348</v>
      </c>
      <c r="X166" s="49">
        <v>0.001368</v>
      </c>
      <c r="Y166" s="49">
        <v>0.653987</v>
      </c>
      <c r="Z166" s="49">
        <v>0</v>
      </c>
      <c r="AA166" s="49">
        <v>0</v>
      </c>
      <c r="AB166" s="71">
        <v>166</v>
      </c>
      <c r="AC166" s="71"/>
      <c r="AD166" s="72"/>
      <c r="AE166" s="78" t="s">
        <v>1756</v>
      </c>
      <c r="AF166" s="78">
        <v>23</v>
      </c>
      <c r="AG166" s="78">
        <v>5</v>
      </c>
      <c r="AH166" s="78">
        <v>0</v>
      </c>
      <c r="AI166" s="78">
        <v>0</v>
      </c>
      <c r="AJ166" s="78"/>
      <c r="AK166" s="78"/>
      <c r="AL166" s="78"/>
      <c r="AM166" s="78"/>
      <c r="AN166" s="78"/>
      <c r="AO166" s="80">
        <v>41341.606875</v>
      </c>
      <c r="AP166" s="78"/>
      <c r="AQ166" s="78" t="b">
        <v>1</v>
      </c>
      <c r="AR166" s="78" t="b">
        <v>0</v>
      </c>
      <c r="AS166" s="78" t="b">
        <v>0</v>
      </c>
      <c r="AT166" s="78" t="s">
        <v>1518</v>
      </c>
      <c r="AU166" s="78">
        <v>0</v>
      </c>
      <c r="AV166" s="82" t="s">
        <v>2649</v>
      </c>
      <c r="AW166" s="78" t="b">
        <v>0</v>
      </c>
      <c r="AX166" s="78" t="s">
        <v>2766</v>
      </c>
      <c r="AY166" s="82" t="s">
        <v>2930</v>
      </c>
      <c r="AZ166" s="78" t="s">
        <v>65</v>
      </c>
      <c r="BA166" s="78" t="str">
        <f>REPLACE(INDEX(GroupVertices[Group],MATCH(Vertices[[#This Row],[Vertex]],GroupVertices[Vertex],0)),1,1,"")</f>
        <v>3</v>
      </c>
      <c r="BB166" s="48"/>
      <c r="BC166" s="48"/>
      <c r="BD166" s="48"/>
      <c r="BE166" s="48"/>
      <c r="BF166" s="48"/>
      <c r="BG166" s="48"/>
      <c r="BH166" s="48"/>
      <c r="BI166" s="48"/>
      <c r="BJ166" s="48"/>
      <c r="BK166" s="48"/>
      <c r="BL166" s="48"/>
      <c r="BM166" s="49"/>
      <c r="BN166" s="48"/>
      <c r="BO166" s="49"/>
      <c r="BP166" s="48"/>
      <c r="BQ166" s="49"/>
      <c r="BR166" s="48"/>
      <c r="BS166" s="49"/>
      <c r="BT166" s="48"/>
      <c r="BU166" s="2"/>
      <c r="BV166" s="3"/>
      <c r="BW166" s="3"/>
      <c r="BX166" s="3"/>
      <c r="BY166" s="3"/>
    </row>
    <row r="167" spans="1:77" ht="41.45" customHeight="1">
      <c r="A167" s="64" t="s">
        <v>457</v>
      </c>
      <c r="C167" s="65"/>
      <c r="D167" s="65" t="s">
        <v>64</v>
      </c>
      <c r="E167" s="66">
        <v>162.16043798028844</v>
      </c>
      <c r="F167" s="68">
        <v>99.9997905408547</v>
      </c>
      <c r="G167" s="100" t="s">
        <v>2729</v>
      </c>
      <c r="H167" s="65"/>
      <c r="I167" s="69" t="s">
        <v>457</v>
      </c>
      <c r="J167" s="70"/>
      <c r="K167" s="70"/>
      <c r="L167" s="69" t="s">
        <v>3204</v>
      </c>
      <c r="M167" s="73">
        <v>1.0698057511539194</v>
      </c>
      <c r="N167" s="74">
        <v>4561.17529296875</v>
      </c>
      <c r="O167" s="74">
        <v>7511.86669921875</v>
      </c>
      <c r="P167" s="75"/>
      <c r="Q167" s="76"/>
      <c r="R167" s="76"/>
      <c r="S167" s="86"/>
      <c r="T167" s="48">
        <v>2</v>
      </c>
      <c r="U167" s="48">
        <v>0</v>
      </c>
      <c r="V167" s="49">
        <v>920.571429</v>
      </c>
      <c r="W167" s="49">
        <v>0.001348</v>
      </c>
      <c r="X167" s="49">
        <v>0.001368</v>
      </c>
      <c r="Y167" s="49">
        <v>0.653987</v>
      </c>
      <c r="Z167" s="49">
        <v>0</v>
      </c>
      <c r="AA167" s="49">
        <v>0</v>
      </c>
      <c r="AB167" s="71">
        <v>167</v>
      </c>
      <c r="AC167" s="71"/>
      <c r="AD167" s="72"/>
      <c r="AE167" s="78" t="s">
        <v>1757</v>
      </c>
      <c r="AF167" s="78">
        <v>30</v>
      </c>
      <c r="AG167" s="78">
        <v>94</v>
      </c>
      <c r="AH167" s="78">
        <v>58</v>
      </c>
      <c r="AI167" s="78">
        <v>1</v>
      </c>
      <c r="AJ167" s="78"/>
      <c r="AK167" s="78" t="s">
        <v>2004</v>
      </c>
      <c r="AL167" s="78" t="s">
        <v>2114</v>
      </c>
      <c r="AM167" s="78"/>
      <c r="AN167" s="78"/>
      <c r="AO167" s="80">
        <v>41314.18959490741</v>
      </c>
      <c r="AP167" s="82" t="s">
        <v>2553</v>
      </c>
      <c r="AQ167" s="78" t="b">
        <v>1</v>
      </c>
      <c r="AR167" s="78" t="b">
        <v>0</v>
      </c>
      <c r="AS167" s="78" t="b">
        <v>0</v>
      </c>
      <c r="AT167" s="78" t="s">
        <v>1519</v>
      </c>
      <c r="AU167" s="78">
        <v>2</v>
      </c>
      <c r="AV167" s="82" t="s">
        <v>2649</v>
      </c>
      <c r="AW167" s="78" t="b">
        <v>0</v>
      </c>
      <c r="AX167" s="78" t="s">
        <v>2766</v>
      </c>
      <c r="AY167" s="82" t="s">
        <v>2931</v>
      </c>
      <c r="AZ167" s="78" t="s">
        <v>65</v>
      </c>
      <c r="BA167" s="78" t="str">
        <f>REPLACE(INDEX(GroupVertices[Group],MATCH(Vertices[[#This Row],[Vertex]],GroupVertices[Vertex],0)),1,1,"")</f>
        <v>3</v>
      </c>
      <c r="BB167" s="48"/>
      <c r="BC167" s="48"/>
      <c r="BD167" s="48"/>
      <c r="BE167" s="48"/>
      <c r="BF167" s="48"/>
      <c r="BG167" s="48"/>
      <c r="BH167" s="48"/>
      <c r="BI167" s="48"/>
      <c r="BJ167" s="48"/>
      <c r="BK167" s="48"/>
      <c r="BL167" s="48"/>
      <c r="BM167" s="49"/>
      <c r="BN167" s="48"/>
      <c r="BO167" s="49"/>
      <c r="BP167" s="48"/>
      <c r="BQ167" s="49"/>
      <c r="BR167" s="48"/>
      <c r="BS167" s="49"/>
      <c r="BT167" s="48"/>
      <c r="BU167" s="2"/>
      <c r="BV167" s="3"/>
      <c r="BW167" s="3"/>
      <c r="BX167" s="3"/>
      <c r="BY167" s="3"/>
    </row>
    <row r="168" spans="1:77" ht="41.45" customHeight="1">
      <c r="A168" s="64" t="s">
        <v>458</v>
      </c>
      <c r="C168" s="65"/>
      <c r="D168" s="65" t="s">
        <v>64</v>
      </c>
      <c r="E168" s="66">
        <v>162.00853393512173</v>
      </c>
      <c r="F168" s="68">
        <v>99.99998885855611</v>
      </c>
      <c r="G168" s="100" t="s">
        <v>2730</v>
      </c>
      <c r="H168" s="65"/>
      <c r="I168" s="69" t="s">
        <v>458</v>
      </c>
      <c r="J168" s="70"/>
      <c r="K168" s="70"/>
      <c r="L168" s="69" t="s">
        <v>3205</v>
      </c>
      <c r="M168" s="73">
        <v>1.0037130718698892</v>
      </c>
      <c r="N168" s="74">
        <v>4603.29931640625</v>
      </c>
      <c r="O168" s="74">
        <v>7276.041015625</v>
      </c>
      <c r="P168" s="75"/>
      <c r="Q168" s="76"/>
      <c r="R168" s="76"/>
      <c r="S168" s="86"/>
      <c r="T168" s="48">
        <v>2</v>
      </c>
      <c r="U168" s="48">
        <v>0</v>
      </c>
      <c r="V168" s="49">
        <v>920.571429</v>
      </c>
      <c r="W168" s="49">
        <v>0.001348</v>
      </c>
      <c r="X168" s="49">
        <v>0.001368</v>
      </c>
      <c r="Y168" s="49">
        <v>0.653987</v>
      </c>
      <c r="Z168" s="49">
        <v>0</v>
      </c>
      <c r="AA168" s="49">
        <v>0</v>
      </c>
      <c r="AB168" s="71">
        <v>168</v>
      </c>
      <c r="AC168" s="71"/>
      <c r="AD168" s="72"/>
      <c r="AE168" s="78" t="s">
        <v>1758</v>
      </c>
      <c r="AF168" s="78">
        <v>24</v>
      </c>
      <c r="AG168" s="78">
        <v>5</v>
      </c>
      <c r="AH168" s="78">
        <v>1</v>
      </c>
      <c r="AI168" s="78">
        <v>2</v>
      </c>
      <c r="AJ168" s="78"/>
      <c r="AK168" s="78"/>
      <c r="AL168" s="78"/>
      <c r="AM168" s="78"/>
      <c r="AN168" s="78"/>
      <c r="AO168" s="80">
        <v>42391.7344212963</v>
      </c>
      <c r="AP168" s="78"/>
      <c r="AQ168" s="78" t="b">
        <v>1</v>
      </c>
      <c r="AR168" s="78" t="b">
        <v>0</v>
      </c>
      <c r="AS168" s="78" t="b">
        <v>0</v>
      </c>
      <c r="AT168" s="78" t="s">
        <v>1519</v>
      </c>
      <c r="AU168" s="78">
        <v>0</v>
      </c>
      <c r="AV168" s="78"/>
      <c r="AW168" s="78" t="b">
        <v>0</v>
      </c>
      <c r="AX168" s="78" t="s">
        <v>2766</v>
      </c>
      <c r="AY168" s="82" t="s">
        <v>2932</v>
      </c>
      <c r="AZ168" s="78" t="s">
        <v>65</v>
      </c>
      <c r="BA168" s="78" t="str">
        <f>REPLACE(INDEX(GroupVertices[Group],MATCH(Vertices[[#This Row],[Vertex]],GroupVertices[Vertex],0)),1,1,"")</f>
        <v>3</v>
      </c>
      <c r="BB168" s="48"/>
      <c r="BC168" s="48"/>
      <c r="BD168" s="48"/>
      <c r="BE168" s="48"/>
      <c r="BF168" s="48"/>
      <c r="BG168" s="48"/>
      <c r="BH168" s="48"/>
      <c r="BI168" s="48"/>
      <c r="BJ168" s="48"/>
      <c r="BK168" s="48"/>
      <c r="BL168" s="48"/>
      <c r="BM168" s="49"/>
      <c r="BN168" s="48"/>
      <c r="BO168" s="49"/>
      <c r="BP168" s="48"/>
      <c r="BQ168" s="49"/>
      <c r="BR168" s="48"/>
      <c r="BS168" s="49"/>
      <c r="BT168" s="48"/>
      <c r="BU168" s="2"/>
      <c r="BV168" s="3"/>
      <c r="BW168" s="3"/>
      <c r="BX168" s="3"/>
      <c r="BY168" s="3"/>
    </row>
    <row r="169" spans="1:77" ht="41.45" customHeight="1">
      <c r="A169" s="64" t="s">
        <v>459</v>
      </c>
      <c r="C169" s="65"/>
      <c r="D169" s="65" t="s">
        <v>64</v>
      </c>
      <c r="E169" s="66">
        <v>401.7984565594188</v>
      </c>
      <c r="F169" s="68">
        <v>99.68693211131996</v>
      </c>
      <c r="G169" s="100" t="s">
        <v>2731</v>
      </c>
      <c r="H169" s="65"/>
      <c r="I169" s="69" t="s">
        <v>459</v>
      </c>
      <c r="J169" s="70"/>
      <c r="K169" s="70"/>
      <c r="L169" s="69" t="s">
        <v>3206</v>
      </c>
      <c r="M169" s="73">
        <v>105.33509170076815</v>
      </c>
      <c r="N169" s="74">
        <v>4664.0361328125</v>
      </c>
      <c r="O169" s="74">
        <v>8481.6484375</v>
      </c>
      <c r="P169" s="75"/>
      <c r="Q169" s="76"/>
      <c r="R169" s="76"/>
      <c r="S169" s="86"/>
      <c r="T169" s="48">
        <v>1</v>
      </c>
      <c r="U169" s="48">
        <v>0</v>
      </c>
      <c r="V169" s="49">
        <v>0</v>
      </c>
      <c r="W169" s="49">
        <v>0.001238</v>
      </c>
      <c r="X169" s="49">
        <v>0.001063</v>
      </c>
      <c r="Y169" s="49">
        <v>0.401952</v>
      </c>
      <c r="Z169" s="49">
        <v>0</v>
      </c>
      <c r="AA169" s="49">
        <v>0</v>
      </c>
      <c r="AB169" s="71">
        <v>169</v>
      </c>
      <c r="AC169" s="71"/>
      <c r="AD169" s="72"/>
      <c r="AE169" s="78" t="s">
        <v>1759</v>
      </c>
      <c r="AF169" s="78">
        <v>12868</v>
      </c>
      <c r="AG169" s="78">
        <v>140497</v>
      </c>
      <c r="AH169" s="78">
        <v>72671</v>
      </c>
      <c r="AI169" s="78">
        <v>26190</v>
      </c>
      <c r="AJ169" s="78"/>
      <c r="AK169" s="78" t="s">
        <v>2005</v>
      </c>
      <c r="AL169" s="78" t="s">
        <v>2100</v>
      </c>
      <c r="AM169" s="82" t="s">
        <v>2358</v>
      </c>
      <c r="AN169" s="78"/>
      <c r="AO169" s="80">
        <v>39042.91612268519</v>
      </c>
      <c r="AP169" s="82" t="s">
        <v>2554</v>
      </c>
      <c r="AQ169" s="78" t="b">
        <v>0</v>
      </c>
      <c r="AR169" s="78" t="b">
        <v>0</v>
      </c>
      <c r="AS169" s="78" t="b">
        <v>0</v>
      </c>
      <c r="AT169" s="78" t="s">
        <v>1517</v>
      </c>
      <c r="AU169" s="78">
        <v>5249</v>
      </c>
      <c r="AV169" s="82" t="s">
        <v>2649</v>
      </c>
      <c r="AW169" s="78" t="b">
        <v>1</v>
      </c>
      <c r="AX169" s="78" t="s">
        <v>2766</v>
      </c>
      <c r="AY169" s="82" t="s">
        <v>2933</v>
      </c>
      <c r="AZ169" s="78" t="s">
        <v>65</v>
      </c>
      <c r="BA169" s="78" t="str">
        <f>REPLACE(INDEX(GroupVertices[Group],MATCH(Vertices[[#This Row],[Vertex]],GroupVertices[Vertex],0)),1,1,"")</f>
        <v>3</v>
      </c>
      <c r="BB169" s="48"/>
      <c r="BC169" s="48"/>
      <c r="BD169" s="48"/>
      <c r="BE169" s="48"/>
      <c r="BF169" s="48"/>
      <c r="BG169" s="48"/>
      <c r="BH169" s="48"/>
      <c r="BI169" s="48"/>
      <c r="BJ169" s="48"/>
      <c r="BK169" s="48"/>
      <c r="BL169" s="48"/>
      <c r="BM169" s="49"/>
      <c r="BN169" s="48"/>
      <c r="BO169" s="49"/>
      <c r="BP169" s="48"/>
      <c r="BQ169" s="49"/>
      <c r="BR169" s="48"/>
      <c r="BS169" s="49"/>
      <c r="BT169" s="48"/>
      <c r="BU169" s="2"/>
      <c r="BV169" s="3"/>
      <c r="BW169" s="3"/>
      <c r="BX169" s="3"/>
      <c r="BY169" s="3"/>
    </row>
    <row r="170" spans="1:77" ht="41.45" customHeight="1">
      <c r="A170" s="64" t="s">
        <v>460</v>
      </c>
      <c r="C170" s="65"/>
      <c r="D170" s="65" t="s">
        <v>64</v>
      </c>
      <c r="E170" s="66">
        <v>176.20388161660023</v>
      </c>
      <c r="F170" s="68">
        <v>99.98145618077542</v>
      </c>
      <c r="G170" s="100" t="s">
        <v>2732</v>
      </c>
      <c r="H170" s="65"/>
      <c r="I170" s="69" t="s">
        <v>460</v>
      </c>
      <c r="J170" s="70"/>
      <c r="K170" s="70"/>
      <c r="L170" s="69" t="s">
        <v>3207</v>
      </c>
      <c r="M170" s="73">
        <v>7.180036820243796</v>
      </c>
      <c r="N170" s="74">
        <v>4020.57470703125</v>
      </c>
      <c r="O170" s="74">
        <v>7405.1396484375</v>
      </c>
      <c r="P170" s="75"/>
      <c r="Q170" s="76"/>
      <c r="R170" s="76"/>
      <c r="S170" s="86"/>
      <c r="T170" s="48">
        <v>3</v>
      </c>
      <c r="U170" s="48">
        <v>0</v>
      </c>
      <c r="V170" s="49">
        <v>1865.504762</v>
      </c>
      <c r="W170" s="49">
        <v>0.001362</v>
      </c>
      <c r="X170" s="49">
        <v>0.002361</v>
      </c>
      <c r="Y170" s="49">
        <v>0.919492</v>
      </c>
      <c r="Z170" s="49">
        <v>0</v>
      </c>
      <c r="AA170" s="49">
        <v>0</v>
      </c>
      <c r="AB170" s="71">
        <v>170</v>
      </c>
      <c r="AC170" s="71"/>
      <c r="AD170" s="72"/>
      <c r="AE170" s="78" t="s">
        <v>1760</v>
      </c>
      <c r="AF170" s="78">
        <v>5120</v>
      </c>
      <c r="AG170" s="78">
        <v>8322</v>
      </c>
      <c r="AH170" s="78">
        <v>6091</v>
      </c>
      <c r="AI170" s="78">
        <v>8071</v>
      </c>
      <c r="AJ170" s="78"/>
      <c r="AK170" s="78" t="s">
        <v>2006</v>
      </c>
      <c r="AL170" s="78" t="s">
        <v>2111</v>
      </c>
      <c r="AM170" s="78"/>
      <c r="AN170" s="78"/>
      <c r="AO170" s="80">
        <v>40222.989537037036</v>
      </c>
      <c r="AP170" s="82" t="s">
        <v>2555</v>
      </c>
      <c r="AQ170" s="78" t="b">
        <v>0</v>
      </c>
      <c r="AR170" s="78" t="b">
        <v>0</v>
      </c>
      <c r="AS170" s="78" t="b">
        <v>1</v>
      </c>
      <c r="AT170" s="78" t="s">
        <v>1517</v>
      </c>
      <c r="AU170" s="78">
        <v>289</v>
      </c>
      <c r="AV170" s="82" t="s">
        <v>2649</v>
      </c>
      <c r="AW170" s="78" t="b">
        <v>0</v>
      </c>
      <c r="AX170" s="78" t="s">
        <v>2766</v>
      </c>
      <c r="AY170" s="82" t="s">
        <v>2934</v>
      </c>
      <c r="AZ170" s="78" t="s">
        <v>65</v>
      </c>
      <c r="BA170" s="78" t="str">
        <f>REPLACE(INDEX(GroupVertices[Group],MATCH(Vertices[[#This Row],[Vertex]],GroupVertices[Vertex],0)),1,1,"")</f>
        <v>3</v>
      </c>
      <c r="BB170" s="48"/>
      <c r="BC170" s="48"/>
      <c r="BD170" s="48"/>
      <c r="BE170" s="48"/>
      <c r="BF170" s="48"/>
      <c r="BG170" s="48"/>
      <c r="BH170" s="48"/>
      <c r="BI170" s="48"/>
      <c r="BJ170" s="48"/>
      <c r="BK170" s="48"/>
      <c r="BL170" s="48"/>
      <c r="BM170" s="49"/>
      <c r="BN170" s="48"/>
      <c r="BO170" s="49"/>
      <c r="BP170" s="48"/>
      <c r="BQ170" s="49"/>
      <c r="BR170" s="48"/>
      <c r="BS170" s="49"/>
      <c r="BT170" s="48"/>
      <c r="BU170" s="2"/>
      <c r="BV170" s="3"/>
      <c r="BW170" s="3"/>
      <c r="BX170" s="3"/>
      <c r="BY170" s="3"/>
    </row>
    <row r="171" spans="1:77" ht="41.45" customHeight="1">
      <c r="A171" s="64" t="s">
        <v>461</v>
      </c>
      <c r="C171" s="65"/>
      <c r="D171" s="65" t="s">
        <v>64</v>
      </c>
      <c r="E171" s="66">
        <v>162.03242895346256</v>
      </c>
      <c r="F171" s="68">
        <v>99.99995766251318</v>
      </c>
      <c r="G171" s="100" t="s">
        <v>2733</v>
      </c>
      <c r="H171" s="65"/>
      <c r="I171" s="69" t="s">
        <v>461</v>
      </c>
      <c r="J171" s="70"/>
      <c r="K171" s="70"/>
      <c r="L171" s="69" t="s">
        <v>3208</v>
      </c>
      <c r="M171" s="73">
        <v>1.0141096731055794</v>
      </c>
      <c r="N171" s="74">
        <v>4086.150390625</v>
      </c>
      <c r="O171" s="74">
        <v>7702.00390625</v>
      </c>
      <c r="P171" s="75"/>
      <c r="Q171" s="76"/>
      <c r="R171" s="76"/>
      <c r="S171" s="86"/>
      <c r="T171" s="48">
        <v>3</v>
      </c>
      <c r="U171" s="48">
        <v>0</v>
      </c>
      <c r="V171" s="49">
        <v>1865.504762</v>
      </c>
      <c r="W171" s="49">
        <v>0.001362</v>
      </c>
      <c r="X171" s="49">
        <v>0.002361</v>
      </c>
      <c r="Y171" s="49">
        <v>0.919492</v>
      </c>
      <c r="Z171" s="49">
        <v>0</v>
      </c>
      <c r="AA171" s="49">
        <v>0</v>
      </c>
      <c r="AB171" s="71">
        <v>171</v>
      </c>
      <c r="AC171" s="71"/>
      <c r="AD171" s="72"/>
      <c r="AE171" s="78" t="s">
        <v>1761</v>
      </c>
      <c r="AF171" s="78">
        <v>39</v>
      </c>
      <c r="AG171" s="78">
        <v>19</v>
      </c>
      <c r="AH171" s="78">
        <v>11</v>
      </c>
      <c r="AI171" s="78">
        <v>7</v>
      </c>
      <c r="AJ171" s="78"/>
      <c r="AK171" s="78" t="s">
        <v>2007</v>
      </c>
      <c r="AL171" s="78"/>
      <c r="AM171" s="78"/>
      <c r="AN171" s="78"/>
      <c r="AO171" s="80">
        <v>41465.83337962963</v>
      </c>
      <c r="AP171" s="78"/>
      <c r="AQ171" s="78" t="b">
        <v>1</v>
      </c>
      <c r="AR171" s="78" t="b">
        <v>0</v>
      </c>
      <c r="AS171" s="78" t="b">
        <v>0</v>
      </c>
      <c r="AT171" s="78" t="s">
        <v>1517</v>
      </c>
      <c r="AU171" s="78">
        <v>0</v>
      </c>
      <c r="AV171" s="82" t="s">
        <v>2649</v>
      </c>
      <c r="AW171" s="78" t="b">
        <v>0</v>
      </c>
      <c r="AX171" s="78" t="s">
        <v>2766</v>
      </c>
      <c r="AY171" s="82" t="s">
        <v>2935</v>
      </c>
      <c r="AZ171" s="78" t="s">
        <v>65</v>
      </c>
      <c r="BA171" s="78" t="str">
        <f>REPLACE(INDEX(GroupVertices[Group],MATCH(Vertices[[#This Row],[Vertex]],GroupVertices[Vertex],0)),1,1,"")</f>
        <v>3</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64" t="s">
        <v>462</v>
      </c>
      <c r="C172" s="65"/>
      <c r="D172" s="65" t="s">
        <v>64</v>
      </c>
      <c r="E172" s="66">
        <v>162.92166499314638</v>
      </c>
      <c r="F172" s="68">
        <v>99.99879672405896</v>
      </c>
      <c r="G172" s="100" t="s">
        <v>2734</v>
      </c>
      <c r="H172" s="65"/>
      <c r="I172" s="69" t="s">
        <v>462</v>
      </c>
      <c r="J172" s="70"/>
      <c r="K172" s="70"/>
      <c r="L172" s="69" t="s">
        <v>3209</v>
      </c>
      <c r="M172" s="73">
        <v>1.4010117619480473</v>
      </c>
      <c r="N172" s="74">
        <v>4195.43896484375</v>
      </c>
      <c r="O172" s="74">
        <v>7635.4560546875</v>
      </c>
      <c r="P172" s="75"/>
      <c r="Q172" s="76"/>
      <c r="R172" s="76"/>
      <c r="S172" s="86"/>
      <c r="T172" s="48">
        <v>3</v>
      </c>
      <c r="U172" s="48">
        <v>0</v>
      </c>
      <c r="V172" s="49">
        <v>1865.504762</v>
      </c>
      <c r="W172" s="49">
        <v>0.001362</v>
      </c>
      <c r="X172" s="49">
        <v>0.002361</v>
      </c>
      <c r="Y172" s="49">
        <v>0.919492</v>
      </c>
      <c r="Z172" s="49">
        <v>0</v>
      </c>
      <c r="AA172" s="49">
        <v>0</v>
      </c>
      <c r="AB172" s="71">
        <v>172</v>
      </c>
      <c r="AC172" s="71"/>
      <c r="AD172" s="72"/>
      <c r="AE172" s="78" t="s">
        <v>1762</v>
      </c>
      <c r="AF172" s="78">
        <v>406</v>
      </c>
      <c r="AG172" s="78">
        <v>540</v>
      </c>
      <c r="AH172" s="78">
        <v>2395</v>
      </c>
      <c r="AI172" s="78">
        <v>1261</v>
      </c>
      <c r="AJ172" s="78"/>
      <c r="AK172" s="78" t="s">
        <v>2008</v>
      </c>
      <c r="AL172" s="78" t="s">
        <v>2194</v>
      </c>
      <c r="AM172" s="82" t="s">
        <v>2359</v>
      </c>
      <c r="AN172" s="78"/>
      <c r="AO172" s="80">
        <v>40338.436944444446</v>
      </c>
      <c r="AP172" s="82" t="s">
        <v>2556</v>
      </c>
      <c r="AQ172" s="78" t="b">
        <v>1</v>
      </c>
      <c r="AR172" s="78" t="b">
        <v>0</v>
      </c>
      <c r="AS172" s="78" t="b">
        <v>0</v>
      </c>
      <c r="AT172" s="78" t="s">
        <v>2645</v>
      </c>
      <c r="AU172" s="78">
        <v>130</v>
      </c>
      <c r="AV172" s="82" t="s">
        <v>2649</v>
      </c>
      <c r="AW172" s="78" t="b">
        <v>0</v>
      </c>
      <c r="AX172" s="78" t="s">
        <v>2766</v>
      </c>
      <c r="AY172" s="82" t="s">
        <v>2936</v>
      </c>
      <c r="AZ172" s="78" t="s">
        <v>65</v>
      </c>
      <c r="BA172" s="78" t="str">
        <f>REPLACE(INDEX(GroupVertices[Group],MATCH(Vertices[[#This Row],[Vertex]],GroupVertices[Vertex],0)),1,1,"")</f>
        <v>3</v>
      </c>
      <c r="BB172" s="48"/>
      <c r="BC172" s="48"/>
      <c r="BD172" s="48"/>
      <c r="BE172" s="48"/>
      <c r="BF172" s="48"/>
      <c r="BG172" s="48"/>
      <c r="BH172" s="48"/>
      <c r="BI172" s="48"/>
      <c r="BJ172" s="48"/>
      <c r="BK172" s="48"/>
      <c r="BL172" s="48"/>
      <c r="BM172" s="49"/>
      <c r="BN172" s="48"/>
      <c r="BO172" s="49"/>
      <c r="BP172" s="48"/>
      <c r="BQ172" s="49"/>
      <c r="BR172" s="48"/>
      <c r="BS172" s="49"/>
      <c r="BT172" s="48"/>
      <c r="BU172" s="2"/>
      <c r="BV172" s="3"/>
      <c r="BW172" s="3"/>
      <c r="BX172" s="3"/>
      <c r="BY172" s="3"/>
    </row>
    <row r="173" spans="1:77" ht="41.45" customHeight="1">
      <c r="A173" s="64" t="s">
        <v>463</v>
      </c>
      <c r="C173" s="65"/>
      <c r="D173" s="65" t="s">
        <v>64</v>
      </c>
      <c r="E173" s="66">
        <v>162.19798729482403</v>
      </c>
      <c r="F173" s="68">
        <v>99.99974151850155</v>
      </c>
      <c r="G173" s="100" t="s">
        <v>2735</v>
      </c>
      <c r="H173" s="65"/>
      <c r="I173" s="69" t="s">
        <v>463</v>
      </c>
      <c r="J173" s="70"/>
      <c r="K173" s="70"/>
      <c r="L173" s="69" t="s">
        <v>3210</v>
      </c>
      <c r="M173" s="73">
        <v>1.0861432673814324</v>
      </c>
      <c r="N173" s="74">
        <v>4127.62548828125</v>
      </c>
      <c r="O173" s="74">
        <v>7407.46044921875</v>
      </c>
      <c r="P173" s="75"/>
      <c r="Q173" s="76"/>
      <c r="R173" s="76"/>
      <c r="S173" s="86"/>
      <c r="T173" s="48">
        <v>3</v>
      </c>
      <c r="U173" s="48">
        <v>0</v>
      </c>
      <c r="V173" s="49">
        <v>1865.504762</v>
      </c>
      <c r="W173" s="49">
        <v>0.001362</v>
      </c>
      <c r="X173" s="49">
        <v>0.002361</v>
      </c>
      <c r="Y173" s="49">
        <v>0.919492</v>
      </c>
      <c r="Z173" s="49">
        <v>0</v>
      </c>
      <c r="AA173" s="49">
        <v>0</v>
      </c>
      <c r="AB173" s="71">
        <v>173</v>
      </c>
      <c r="AC173" s="71"/>
      <c r="AD173" s="72"/>
      <c r="AE173" s="78" t="s">
        <v>1763</v>
      </c>
      <c r="AF173" s="78">
        <v>115</v>
      </c>
      <c r="AG173" s="78">
        <v>116</v>
      </c>
      <c r="AH173" s="78">
        <v>255</v>
      </c>
      <c r="AI173" s="78">
        <v>45</v>
      </c>
      <c r="AJ173" s="78"/>
      <c r="AK173" s="78" t="s">
        <v>2009</v>
      </c>
      <c r="AL173" s="78" t="s">
        <v>2195</v>
      </c>
      <c r="AM173" s="78"/>
      <c r="AN173" s="78"/>
      <c r="AO173" s="80">
        <v>39874.59076388889</v>
      </c>
      <c r="AP173" s="78"/>
      <c r="AQ173" s="78" t="b">
        <v>0</v>
      </c>
      <c r="AR173" s="78" t="b">
        <v>0</v>
      </c>
      <c r="AS173" s="78" t="b">
        <v>1</v>
      </c>
      <c r="AT173" s="78" t="s">
        <v>1517</v>
      </c>
      <c r="AU173" s="78">
        <v>9</v>
      </c>
      <c r="AV173" s="82" t="s">
        <v>2663</v>
      </c>
      <c r="AW173" s="78" t="b">
        <v>0</v>
      </c>
      <c r="AX173" s="78" t="s">
        <v>2766</v>
      </c>
      <c r="AY173" s="82" t="s">
        <v>2937</v>
      </c>
      <c r="AZ173" s="78" t="s">
        <v>65</v>
      </c>
      <c r="BA173" s="78" t="str">
        <f>REPLACE(INDEX(GroupVertices[Group],MATCH(Vertices[[#This Row],[Vertex]],GroupVertices[Vertex],0)),1,1,"")</f>
        <v>3</v>
      </c>
      <c r="BB173" s="48"/>
      <c r="BC173" s="48"/>
      <c r="BD173" s="48"/>
      <c r="BE173" s="48"/>
      <c r="BF173" s="48"/>
      <c r="BG173" s="48"/>
      <c r="BH173" s="48"/>
      <c r="BI173" s="48"/>
      <c r="BJ173" s="48"/>
      <c r="BK173" s="48"/>
      <c r="BL173" s="48"/>
      <c r="BM173" s="49"/>
      <c r="BN173" s="48"/>
      <c r="BO173" s="49"/>
      <c r="BP173" s="48"/>
      <c r="BQ173" s="49"/>
      <c r="BR173" s="48"/>
      <c r="BS173" s="49"/>
      <c r="BT173" s="48"/>
      <c r="BU173" s="2"/>
      <c r="BV173" s="3"/>
      <c r="BW173" s="3"/>
      <c r="BX173" s="3"/>
      <c r="BY173" s="3"/>
    </row>
    <row r="174" spans="1:77" ht="41.45" customHeight="1">
      <c r="A174" s="64" t="s">
        <v>323</v>
      </c>
      <c r="C174" s="65"/>
      <c r="D174" s="65" t="s">
        <v>64</v>
      </c>
      <c r="E174" s="66">
        <v>168.30145769388224</v>
      </c>
      <c r="F174" s="68">
        <v>99.99177315782539</v>
      </c>
      <c r="G174" s="100" t="s">
        <v>940</v>
      </c>
      <c r="H174" s="65"/>
      <c r="I174" s="69" t="s">
        <v>323</v>
      </c>
      <c r="J174" s="70"/>
      <c r="K174" s="70"/>
      <c r="L174" s="69" t="s">
        <v>3211</v>
      </c>
      <c r="M174" s="73">
        <v>3.741732268726279</v>
      </c>
      <c r="N174" s="74">
        <v>8390.9736328125</v>
      </c>
      <c r="O174" s="74">
        <v>2188.016357421875</v>
      </c>
      <c r="P174" s="75"/>
      <c r="Q174" s="76"/>
      <c r="R174" s="76"/>
      <c r="S174" s="86"/>
      <c r="T174" s="48">
        <v>1</v>
      </c>
      <c r="U174" s="48">
        <v>2</v>
      </c>
      <c r="V174" s="49">
        <v>764</v>
      </c>
      <c r="W174" s="49">
        <v>0.001425</v>
      </c>
      <c r="X174" s="49">
        <v>0.006527</v>
      </c>
      <c r="Y174" s="49">
        <v>1.065088</v>
      </c>
      <c r="Z174" s="49">
        <v>0.16666666666666666</v>
      </c>
      <c r="AA174" s="49">
        <v>0</v>
      </c>
      <c r="AB174" s="71">
        <v>174</v>
      </c>
      <c r="AC174" s="71"/>
      <c r="AD174" s="72"/>
      <c r="AE174" s="78" t="s">
        <v>1764</v>
      </c>
      <c r="AF174" s="78">
        <v>492</v>
      </c>
      <c r="AG174" s="78">
        <v>3692</v>
      </c>
      <c r="AH174" s="78">
        <v>105609</v>
      </c>
      <c r="AI174" s="78">
        <v>12903</v>
      </c>
      <c r="AJ174" s="78"/>
      <c r="AK174" s="78" t="s">
        <v>2010</v>
      </c>
      <c r="AL174" s="78" t="s">
        <v>2126</v>
      </c>
      <c r="AM174" s="82" t="s">
        <v>2360</v>
      </c>
      <c r="AN174" s="78"/>
      <c r="AO174" s="80">
        <v>40826.66917824074</v>
      </c>
      <c r="AP174" s="82" t="s">
        <v>2557</v>
      </c>
      <c r="AQ174" s="78" t="b">
        <v>0</v>
      </c>
      <c r="AR174" s="78" t="b">
        <v>0</v>
      </c>
      <c r="AS174" s="78" t="b">
        <v>0</v>
      </c>
      <c r="AT174" s="78" t="s">
        <v>2641</v>
      </c>
      <c r="AU174" s="78">
        <v>228</v>
      </c>
      <c r="AV174" s="82" t="s">
        <v>2664</v>
      </c>
      <c r="AW174" s="78" t="b">
        <v>0</v>
      </c>
      <c r="AX174" s="78" t="s">
        <v>2766</v>
      </c>
      <c r="AY174" s="82" t="s">
        <v>2938</v>
      </c>
      <c r="AZ174" s="78" t="s">
        <v>66</v>
      </c>
      <c r="BA174" s="78" t="str">
        <f>REPLACE(INDEX(GroupVertices[Group],MATCH(Vertices[[#This Row],[Vertex]],GroupVertices[Vertex],0)),1,1,"")</f>
        <v>21</v>
      </c>
      <c r="BB174" s="48"/>
      <c r="BC174" s="48"/>
      <c r="BD174" s="48"/>
      <c r="BE174" s="48"/>
      <c r="BF174" s="48" t="s">
        <v>738</v>
      </c>
      <c r="BG174" s="48" t="s">
        <v>738</v>
      </c>
      <c r="BH174" s="121" t="s">
        <v>3606</v>
      </c>
      <c r="BI174" s="121" t="s">
        <v>3606</v>
      </c>
      <c r="BJ174" s="121" t="s">
        <v>3728</v>
      </c>
      <c r="BK174" s="121" t="s">
        <v>3728</v>
      </c>
      <c r="BL174" s="121">
        <v>0</v>
      </c>
      <c r="BM174" s="124">
        <v>0</v>
      </c>
      <c r="BN174" s="121">
        <v>0</v>
      </c>
      <c r="BO174" s="124">
        <v>0</v>
      </c>
      <c r="BP174" s="121">
        <v>0</v>
      </c>
      <c r="BQ174" s="124">
        <v>0</v>
      </c>
      <c r="BR174" s="121">
        <v>25</v>
      </c>
      <c r="BS174" s="124">
        <v>100</v>
      </c>
      <c r="BT174" s="121">
        <v>25</v>
      </c>
      <c r="BU174" s="2"/>
      <c r="BV174" s="3"/>
      <c r="BW174" s="3"/>
      <c r="BX174" s="3"/>
      <c r="BY174" s="3"/>
    </row>
    <row r="175" spans="1:77" ht="41.45" customHeight="1">
      <c r="A175" s="64" t="s">
        <v>464</v>
      </c>
      <c r="C175" s="65"/>
      <c r="D175" s="65" t="s">
        <v>64</v>
      </c>
      <c r="E175" s="66">
        <v>179.8888348021614</v>
      </c>
      <c r="F175" s="68">
        <v>99.97664530530007</v>
      </c>
      <c r="G175" s="100" t="s">
        <v>2736</v>
      </c>
      <c r="H175" s="65"/>
      <c r="I175" s="69" t="s">
        <v>464</v>
      </c>
      <c r="J175" s="70"/>
      <c r="K175" s="70"/>
      <c r="L175" s="69" t="s">
        <v>3212</v>
      </c>
      <c r="M175" s="73">
        <v>8.783341253662007</v>
      </c>
      <c r="N175" s="74">
        <v>8390.9736328125</v>
      </c>
      <c r="O175" s="74">
        <v>1733.15966796875</v>
      </c>
      <c r="P175" s="75"/>
      <c r="Q175" s="76"/>
      <c r="R175" s="76"/>
      <c r="S175" s="86"/>
      <c r="T175" s="48">
        <v>2</v>
      </c>
      <c r="U175" s="48">
        <v>0</v>
      </c>
      <c r="V175" s="49">
        <v>0</v>
      </c>
      <c r="W175" s="49">
        <v>0.00112</v>
      </c>
      <c r="X175" s="49">
        <v>0.000944</v>
      </c>
      <c r="Y175" s="49">
        <v>0.785695</v>
      </c>
      <c r="Z175" s="49">
        <v>0.5</v>
      </c>
      <c r="AA175" s="49">
        <v>0</v>
      </c>
      <c r="AB175" s="71">
        <v>175</v>
      </c>
      <c r="AC175" s="71"/>
      <c r="AD175" s="72"/>
      <c r="AE175" s="78" t="s">
        <v>1765</v>
      </c>
      <c r="AF175" s="78">
        <v>145</v>
      </c>
      <c r="AG175" s="78">
        <v>10481</v>
      </c>
      <c r="AH175" s="78">
        <v>317</v>
      </c>
      <c r="AI175" s="78">
        <v>276</v>
      </c>
      <c r="AJ175" s="78"/>
      <c r="AK175" s="78" t="s">
        <v>2011</v>
      </c>
      <c r="AL175" s="78" t="s">
        <v>2107</v>
      </c>
      <c r="AM175" s="78"/>
      <c r="AN175" s="78"/>
      <c r="AO175" s="80">
        <v>39589.68158564815</v>
      </c>
      <c r="AP175" s="82" t="s">
        <v>2558</v>
      </c>
      <c r="AQ175" s="78" t="b">
        <v>1</v>
      </c>
      <c r="AR175" s="78" t="b">
        <v>0</v>
      </c>
      <c r="AS175" s="78" t="b">
        <v>1</v>
      </c>
      <c r="AT175" s="78" t="s">
        <v>2641</v>
      </c>
      <c r="AU175" s="78">
        <v>140</v>
      </c>
      <c r="AV175" s="82" t="s">
        <v>2649</v>
      </c>
      <c r="AW175" s="78" t="b">
        <v>1</v>
      </c>
      <c r="AX175" s="78" t="s">
        <v>2766</v>
      </c>
      <c r="AY175" s="82" t="s">
        <v>2939</v>
      </c>
      <c r="AZ175" s="78" t="s">
        <v>65</v>
      </c>
      <c r="BA175" s="78" t="str">
        <f>REPLACE(INDEX(GroupVertices[Group],MATCH(Vertices[[#This Row],[Vertex]],GroupVertices[Vertex],0)),1,1,"")</f>
        <v>21</v>
      </c>
      <c r="BB175" s="48"/>
      <c r="BC175" s="48"/>
      <c r="BD175" s="48"/>
      <c r="BE175" s="48"/>
      <c r="BF175" s="48"/>
      <c r="BG175" s="48"/>
      <c r="BH175" s="48"/>
      <c r="BI175" s="48"/>
      <c r="BJ175" s="48"/>
      <c r="BK175" s="48"/>
      <c r="BL175" s="48"/>
      <c r="BM175" s="49"/>
      <c r="BN175" s="48"/>
      <c r="BO175" s="49"/>
      <c r="BP175" s="48"/>
      <c r="BQ175" s="49"/>
      <c r="BR175" s="48"/>
      <c r="BS175" s="49"/>
      <c r="BT175" s="48"/>
      <c r="BU175" s="2"/>
      <c r="BV175" s="3"/>
      <c r="BW175" s="3"/>
      <c r="BX175" s="3"/>
      <c r="BY175" s="3"/>
    </row>
    <row r="176" spans="1:77" ht="41.45" customHeight="1">
      <c r="A176" s="64" t="s">
        <v>324</v>
      </c>
      <c r="C176" s="65"/>
      <c r="D176" s="65" t="s">
        <v>64</v>
      </c>
      <c r="E176" s="66">
        <v>162.44376462632974</v>
      </c>
      <c r="F176" s="68">
        <v>99.99942064491728</v>
      </c>
      <c r="G176" s="100" t="s">
        <v>941</v>
      </c>
      <c r="H176" s="65"/>
      <c r="I176" s="69" t="s">
        <v>324</v>
      </c>
      <c r="J176" s="70"/>
      <c r="K176" s="70"/>
      <c r="L176" s="69" t="s">
        <v>3213</v>
      </c>
      <c r="M176" s="73">
        <v>1.193079737234245</v>
      </c>
      <c r="N176" s="74">
        <v>8390.9736328125</v>
      </c>
      <c r="O176" s="74">
        <v>2642.873291015625</v>
      </c>
      <c r="P176" s="75"/>
      <c r="Q176" s="76"/>
      <c r="R176" s="76"/>
      <c r="S176" s="86"/>
      <c r="T176" s="48">
        <v>0</v>
      </c>
      <c r="U176" s="48">
        <v>2</v>
      </c>
      <c r="V176" s="49">
        <v>0</v>
      </c>
      <c r="W176" s="49">
        <v>0.00112</v>
      </c>
      <c r="X176" s="49">
        <v>0.000944</v>
      </c>
      <c r="Y176" s="49">
        <v>0.785695</v>
      </c>
      <c r="Z176" s="49">
        <v>0.5</v>
      </c>
      <c r="AA176" s="49">
        <v>0</v>
      </c>
      <c r="AB176" s="71">
        <v>176</v>
      </c>
      <c r="AC176" s="71"/>
      <c r="AD176" s="72"/>
      <c r="AE176" s="78" t="s">
        <v>1766</v>
      </c>
      <c r="AF176" s="78">
        <v>308</v>
      </c>
      <c r="AG176" s="78">
        <v>260</v>
      </c>
      <c r="AH176" s="78">
        <v>2207</v>
      </c>
      <c r="AI176" s="78">
        <v>1832</v>
      </c>
      <c r="AJ176" s="78"/>
      <c r="AK176" s="78" t="s">
        <v>2012</v>
      </c>
      <c r="AL176" s="78"/>
      <c r="AM176" s="82" t="s">
        <v>2361</v>
      </c>
      <c r="AN176" s="78"/>
      <c r="AO176" s="80">
        <v>39995.47425925926</v>
      </c>
      <c r="AP176" s="78"/>
      <c r="AQ176" s="78" t="b">
        <v>1</v>
      </c>
      <c r="AR176" s="78" t="b">
        <v>0</v>
      </c>
      <c r="AS176" s="78" t="b">
        <v>1</v>
      </c>
      <c r="AT176" s="78" t="s">
        <v>2641</v>
      </c>
      <c r="AU176" s="78">
        <v>20</v>
      </c>
      <c r="AV176" s="82" t="s">
        <v>2649</v>
      </c>
      <c r="AW176" s="78" t="b">
        <v>0</v>
      </c>
      <c r="AX176" s="78" t="s">
        <v>2766</v>
      </c>
      <c r="AY176" s="82" t="s">
        <v>2940</v>
      </c>
      <c r="AZ176" s="78" t="s">
        <v>66</v>
      </c>
      <c r="BA176" s="78" t="str">
        <f>REPLACE(INDEX(GroupVertices[Group],MATCH(Vertices[[#This Row],[Vertex]],GroupVertices[Vertex],0)),1,1,"")</f>
        <v>21</v>
      </c>
      <c r="BB176" s="48"/>
      <c r="BC176" s="48"/>
      <c r="BD176" s="48"/>
      <c r="BE176" s="48"/>
      <c r="BF176" s="48"/>
      <c r="BG176" s="48"/>
      <c r="BH176" s="121" t="s">
        <v>3925</v>
      </c>
      <c r="BI176" s="121" t="s">
        <v>3925</v>
      </c>
      <c r="BJ176" s="121" t="s">
        <v>4059</v>
      </c>
      <c r="BK176" s="121" t="s">
        <v>4059</v>
      </c>
      <c r="BL176" s="121">
        <v>0</v>
      </c>
      <c r="BM176" s="124">
        <v>0</v>
      </c>
      <c r="BN176" s="121">
        <v>0</v>
      </c>
      <c r="BO176" s="124">
        <v>0</v>
      </c>
      <c r="BP176" s="121">
        <v>0</v>
      </c>
      <c r="BQ176" s="124">
        <v>0</v>
      </c>
      <c r="BR176" s="121">
        <v>25</v>
      </c>
      <c r="BS176" s="124">
        <v>100</v>
      </c>
      <c r="BT176" s="121">
        <v>25</v>
      </c>
      <c r="BU176" s="2"/>
      <c r="BV176" s="3"/>
      <c r="BW176" s="3"/>
      <c r="BX176" s="3"/>
      <c r="BY176" s="3"/>
    </row>
    <row r="177" spans="1:77" ht="41.45" customHeight="1">
      <c r="A177" s="64" t="s">
        <v>325</v>
      </c>
      <c r="C177" s="65"/>
      <c r="D177" s="65" t="s">
        <v>64</v>
      </c>
      <c r="E177" s="66">
        <v>162.10070043443636</v>
      </c>
      <c r="F177" s="68">
        <v>99.999868530962</v>
      </c>
      <c r="G177" s="100" t="s">
        <v>870</v>
      </c>
      <c r="H177" s="65"/>
      <c r="I177" s="69" t="s">
        <v>325</v>
      </c>
      <c r="J177" s="70"/>
      <c r="K177" s="70"/>
      <c r="L177" s="69" t="s">
        <v>3214</v>
      </c>
      <c r="M177" s="73">
        <v>1.0438142480646941</v>
      </c>
      <c r="N177" s="74">
        <v>4379.92138671875</v>
      </c>
      <c r="O177" s="74">
        <v>352.9058837890625</v>
      </c>
      <c r="P177" s="75"/>
      <c r="Q177" s="76"/>
      <c r="R177" s="76"/>
      <c r="S177" s="86"/>
      <c r="T177" s="48">
        <v>0</v>
      </c>
      <c r="U177" s="48">
        <v>1</v>
      </c>
      <c r="V177" s="49">
        <v>0</v>
      </c>
      <c r="W177" s="49">
        <v>0.001233</v>
      </c>
      <c r="X177" s="49">
        <v>0.002294</v>
      </c>
      <c r="Y177" s="49">
        <v>0.424314</v>
      </c>
      <c r="Z177" s="49">
        <v>0</v>
      </c>
      <c r="AA177" s="49">
        <v>0</v>
      </c>
      <c r="AB177" s="71">
        <v>177</v>
      </c>
      <c r="AC177" s="71"/>
      <c r="AD177" s="72"/>
      <c r="AE177" s="78" t="s">
        <v>1767</v>
      </c>
      <c r="AF177" s="78">
        <v>761</v>
      </c>
      <c r="AG177" s="78">
        <v>59</v>
      </c>
      <c r="AH177" s="78">
        <v>6496</v>
      </c>
      <c r="AI177" s="78">
        <v>58</v>
      </c>
      <c r="AJ177" s="78"/>
      <c r="AK177" s="78"/>
      <c r="AL177" s="78"/>
      <c r="AM177" s="78"/>
      <c r="AN177" s="78"/>
      <c r="AO177" s="80">
        <v>39828.80431712963</v>
      </c>
      <c r="AP177" s="78"/>
      <c r="AQ177" s="78" t="b">
        <v>1</v>
      </c>
      <c r="AR177" s="78" t="b">
        <v>1</v>
      </c>
      <c r="AS177" s="78" t="b">
        <v>0</v>
      </c>
      <c r="AT177" s="78" t="s">
        <v>1517</v>
      </c>
      <c r="AU177" s="78">
        <v>11</v>
      </c>
      <c r="AV177" s="82" t="s">
        <v>2649</v>
      </c>
      <c r="AW177" s="78" t="b">
        <v>0</v>
      </c>
      <c r="AX177" s="78" t="s">
        <v>2766</v>
      </c>
      <c r="AY177" s="82" t="s">
        <v>2941</v>
      </c>
      <c r="AZ177" s="78" t="s">
        <v>66</v>
      </c>
      <c r="BA177" s="78" t="str">
        <f>REPLACE(INDEX(GroupVertices[Group],MATCH(Vertices[[#This Row],[Vertex]],GroupVertices[Vertex],0)),1,1,"")</f>
        <v>4</v>
      </c>
      <c r="BB177" s="48"/>
      <c r="BC177" s="48"/>
      <c r="BD177" s="48"/>
      <c r="BE177" s="48"/>
      <c r="BF177" s="48" t="s">
        <v>738</v>
      </c>
      <c r="BG177" s="48" t="s">
        <v>738</v>
      </c>
      <c r="BH177" s="121" t="s">
        <v>3861</v>
      </c>
      <c r="BI177" s="121" t="s">
        <v>3861</v>
      </c>
      <c r="BJ177" s="121" t="s">
        <v>3996</v>
      </c>
      <c r="BK177" s="121" t="s">
        <v>3996</v>
      </c>
      <c r="BL177" s="121">
        <v>0</v>
      </c>
      <c r="BM177" s="124">
        <v>0</v>
      </c>
      <c r="BN177" s="121">
        <v>0</v>
      </c>
      <c r="BO177" s="124">
        <v>0</v>
      </c>
      <c r="BP177" s="121">
        <v>0</v>
      </c>
      <c r="BQ177" s="124">
        <v>0</v>
      </c>
      <c r="BR177" s="121">
        <v>19</v>
      </c>
      <c r="BS177" s="124">
        <v>100</v>
      </c>
      <c r="BT177" s="121">
        <v>19</v>
      </c>
      <c r="BU177" s="2"/>
      <c r="BV177" s="3"/>
      <c r="BW177" s="3"/>
      <c r="BX177" s="3"/>
      <c r="BY177" s="3"/>
    </row>
    <row r="178" spans="1:77" ht="41.45" customHeight="1">
      <c r="A178" s="64" t="s">
        <v>326</v>
      </c>
      <c r="C178" s="65"/>
      <c r="D178" s="65" t="s">
        <v>64</v>
      </c>
      <c r="E178" s="66">
        <v>167.31834836785944</v>
      </c>
      <c r="F178" s="68">
        <v>99.9930566521625</v>
      </c>
      <c r="G178" s="100" t="s">
        <v>942</v>
      </c>
      <c r="H178" s="65"/>
      <c r="I178" s="69" t="s">
        <v>326</v>
      </c>
      <c r="J178" s="70"/>
      <c r="K178" s="70"/>
      <c r="L178" s="69" t="s">
        <v>3215</v>
      </c>
      <c r="M178" s="73">
        <v>3.3139863893150285</v>
      </c>
      <c r="N178" s="74">
        <v>9700.134765625</v>
      </c>
      <c r="O178" s="74">
        <v>694.0482177734375</v>
      </c>
      <c r="P178" s="75"/>
      <c r="Q178" s="76"/>
      <c r="R178" s="76"/>
      <c r="S178" s="86"/>
      <c r="T178" s="48">
        <v>2</v>
      </c>
      <c r="U178" s="48">
        <v>1</v>
      </c>
      <c r="V178" s="49">
        <v>0</v>
      </c>
      <c r="W178" s="49">
        <v>1</v>
      </c>
      <c r="X178" s="49">
        <v>0</v>
      </c>
      <c r="Y178" s="49">
        <v>1.298243</v>
      </c>
      <c r="Z178" s="49">
        <v>0</v>
      </c>
      <c r="AA178" s="49">
        <v>0</v>
      </c>
      <c r="AB178" s="71">
        <v>178</v>
      </c>
      <c r="AC178" s="71"/>
      <c r="AD178" s="72"/>
      <c r="AE178" s="78" t="s">
        <v>1768</v>
      </c>
      <c r="AF178" s="78">
        <v>1317</v>
      </c>
      <c r="AG178" s="78">
        <v>3116</v>
      </c>
      <c r="AH178" s="78">
        <v>3530</v>
      </c>
      <c r="AI178" s="78">
        <v>1136</v>
      </c>
      <c r="AJ178" s="78"/>
      <c r="AK178" s="78" t="s">
        <v>2013</v>
      </c>
      <c r="AL178" s="78" t="s">
        <v>2196</v>
      </c>
      <c r="AM178" s="82" t="s">
        <v>2362</v>
      </c>
      <c r="AN178" s="78"/>
      <c r="AO178" s="80">
        <v>40553.399143518516</v>
      </c>
      <c r="AP178" s="82" t="s">
        <v>2559</v>
      </c>
      <c r="AQ178" s="78" t="b">
        <v>0</v>
      </c>
      <c r="AR178" s="78" t="b">
        <v>0</v>
      </c>
      <c r="AS178" s="78" t="b">
        <v>1</v>
      </c>
      <c r="AT178" s="78" t="s">
        <v>1518</v>
      </c>
      <c r="AU178" s="78">
        <v>194</v>
      </c>
      <c r="AV178" s="82" t="s">
        <v>2658</v>
      </c>
      <c r="AW178" s="78" t="b">
        <v>1</v>
      </c>
      <c r="AX178" s="78" t="s">
        <v>2766</v>
      </c>
      <c r="AY178" s="82" t="s">
        <v>2942</v>
      </c>
      <c r="AZ178" s="78" t="s">
        <v>66</v>
      </c>
      <c r="BA178" s="78" t="str">
        <f>REPLACE(INDEX(GroupVertices[Group],MATCH(Vertices[[#This Row],[Vertex]],GroupVertices[Vertex],0)),1,1,"")</f>
        <v>27</v>
      </c>
      <c r="BB178" s="48" t="s">
        <v>684</v>
      </c>
      <c r="BC178" s="48" t="s">
        <v>684</v>
      </c>
      <c r="BD178" s="48" t="s">
        <v>718</v>
      </c>
      <c r="BE178" s="48" t="s">
        <v>718</v>
      </c>
      <c r="BF178" s="48" t="s">
        <v>775</v>
      </c>
      <c r="BG178" s="48" t="s">
        <v>775</v>
      </c>
      <c r="BH178" s="121" t="s">
        <v>3926</v>
      </c>
      <c r="BI178" s="121" t="s">
        <v>3926</v>
      </c>
      <c r="BJ178" s="121" t="s">
        <v>4060</v>
      </c>
      <c r="BK178" s="121" t="s">
        <v>4060</v>
      </c>
      <c r="BL178" s="121">
        <v>0</v>
      </c>
      <c r="BM178" s="124">
        <v>0</v>
      </c>
      <c r="BN178" s="121">
        <v>0</v>
      </c>
      <c r="BO178" s="124">
        <v>0</v>
      </c>
      <c r="BP178" s="121">
        <v>0</v>
      </c>
      <c r="BQ178" s="124">
        <v>0</v>
      </c>
      <c r="BR178" s="121">
        <v>33</v>
      </c>
      <c r="BS178" s="124">
        <v>100</v>
      </c>
      <c r="BT178" s="121">
        <v>33</v>
      </c>
      <c r="BU178" s="2"/>
      <c r="BV178" s="3"/>
      <c r="BW178" s="3"/>
      <c r="BX178" s="3"/>
      <c r="BY178" s="3"/>
    </row>
    <row r="179" spans="1:77" ht="41.45" customHeight="1">
      <c r="A179" s="64" t="s">
        <v>327</v>
      </c>
      <c r="C179" s="65"/>
      <c r="D179" s="65" t="s">
        <v>64</v>
      </c>
      <c r="E179" s="66">
        <v>162.60420260661817</v>
      </c>
      <c r="F179" s="68">
        <v>99.99921118577198</v>
      </c>
      <c r="G179" s="100" t="s">
        <v>943</v>
      </c>
      <c r="H179" s="65"/>
      <c r="I179" s="69" t="s">
        <v>327</v>
      </c>
      <c r="J179" s="70"/>
      <c r="K179" s="70"/>
      <c r="L179" s="69" t="s">
        <v>3216</v>
      </c>
      <c r="M179" s="73">
        <v>1.2628854883881644</v>
      </c>
      <c r="N179" s="74">
        <v>9700.134765625</v>
      </c>
      <c r="O179" s="74">
        <v>1376.3328857421875</v>
      </c>
      <c r="P179" s="75"/>
      <c r="Q179" s="76"/>
      <c r="R179" s="76"/>
      <c r="S179" s="86"/>
      <c r="T179" s="48">
        <v>0</v>
      </c>
      <c r="U179" s="48">
        <v>1</v>
      </c>
      <c r="V179" s="49">
        <v>0</v>
      </c>
      <c r="W179" s="49">
        <v>1</v>
      </c>
      <c r="X179" s="49">
        <v>0</v>
      </c>
      <c r="Y179" s="49">
        <v>0.701753</v>
      </c>
      <c r="Z179" s="49">
        <v>0</v>
      </c>
      <c r="AA179" s="49">
        <v>0</v>
      </c>
      <c r="AB179" s="71">
        <v>179</v>
      </c>
      <c r="AC179" s="71"/>
      <c r="AD179" s="72"/>
      <c r="AE179" s="78" t="s">
        <v>1769</v>
      </c>
      <c r="AF179" s="78">
        <v>687</v>
      </c>
      <c r="AG179" s="78">
        <v>354</v>
      </c>
      <c r="AH179" s="78">
        <v>282</v>
      </c>
      <c r="AI179" s="78">
        <v>413</v>
      </c>
      <c r="AJ179" s="78"/>
      <c r="AK179" s="78" t="s">
        <v>2014</v>
      </c>
      <c r="AL179" s="78" t="s">
        <v>2134</v>
      </c>
      <c r="AM179" s="82" t="s">
        <v>2363</v>
      </c>
      <c r="AN179" s="78"/>
      <c r="AO179" s="80">
        <v>42773.52099537037</v>
      </c>
      <c r="AP179" s="82" t="s">
        <v>2560</v>
      </c>
      <c r="AQ179" s="78" t="b">
        <v>0</v>
      </c>
      <c r="AR179" s="78" t="b">
        <v>0</v>
      </c>
      <c r="AS179" s="78" t="b">
        <v>1</v>
      </c>
      <c r="AT179" s="78" t="s">
        <v>1518</v>
      </c>
      <c r="AU179" s="78">
        <v>3</v>
      </c>
      <c r="AV179" s="82" t="s">
        <v>2649</v>
      </c>
      <c r="AW179" s="78" t="b">
        <v>0</v>
      </c>
      <c r="AX179" s="78" t="s">
        <v>2766</v>
      </c>
      <c r="AY179" s="82" t="s">
        <v>2943</v>
      </c>
      <c r="AZ179" s="78" t="s">
        <v>66</v>
      </c>
      <c r="BA179" s="78" t="str">
        <f>REPLACE(INDEX(GroupVertices[Group],MATCH(Vertices[[#This Row],[Vertex]],GroupVertices[Vertex],0)),1,1,"")</f>
        <v>27</v>
      </c>
      <c r="BB179" s="48"/>
      <c r="BC179" s="48"/>
      <c r="BD179" s="48"/>
      <c r="BE179" s="48"/>
      <c r="BF179" s="48"/>
      <c r="BG179" s="48"/>
      <c r="BH179" s="121" t="s">
        <v>3927</v>
      </c>
      <c r="BI179" s="121" t="s">
        <v>3927</v>
      </c>
      <c r="BJ179" s="121" t="s">
        <v>4061</v>
      </c>
      <c r="BK179" s="121" t="s">
        <v>4061</v>
      </c>
      <c r="BL179" s="121">
        <v>0</v>
      </c>
      <c r="BM179" s="124">
        <v>0</v>
      </c>
      <c r="BN179" s="121">
        <v>0</v>
      </c>
      <c r="BO179" s="124">
        <v>0</v>
      </c>
      <c r="BP179" s="121">
        <v>0</v>
      </c>
      <c r="BQ179" s="124">
        <v>0</v>
      </c>
      <c r="BR179" s="121">
        <v>24</v>
      </c>
      <c r="BS179" s="124">
        <v>100</v>
      </c>
      <c r="BT179" s="121">
        <v>24</v>
      </c>
      <c r="BU179" s="2"/>
      <c r="BV179" s="3"/>
      <c r="BW179" s="3"/>
      <c r="BX179" s="3"/>
      <c r="BY179" s="3"/>
    </row>
    <row r="180" spans="1:77" ht="41.45" customHeight="1">
      <c r="A180" s="64" t="s">
        <v>329</v>
      </c>
      <c r="C180" s="65"/>
      <c r="D180" s="65" t="s">
        <v>64</v>
      </c>
      <c r="E180" s="66">
        <v>163.1947509170416</v>
      </c>
      <c r="F180" s="68">
        <v>99.99844019785422</v>
      </c>
      <c r="G180" s="100" t="s">
        <v>944</v>
      </c>
      <c r="H180" s="65"/>
      <c r="I180" s="69" t="s">
        <v>329</v>
      </c>
      <c r="J180" s="70"/>
      <c r="K180" s="70"/>
      <c r="L180" s="69" t="s">
        <v>3217</v>
      </c>
      <c r="M180" s="73">
        <v>1.5198300617845057</v>
      </c>
      <c r="N180" s="74">
        <v>2543.251708984375</v>
      </c>
      <c r="O180" s="74">
        <v>1581.4666748046875</v>
      </c>
      <c r="P180" s="75"/>
      <c r="Q180" s="76"/>
      <c r="R180" s="76"/>
      <c r="S180" s="86"/>
      <c r="T180" s="48">
        <v>0</v>
      </c>
      <c r="U180" s="48">
        <v>3</v>
      </c>
      <c r="V180" s="49">
        <v>62.333333</v>
      </c>
      <c r="W180" s="49">
        <v>0.001422</v>
      </c>
      <c r="X180" s="49">
        <v>0.008809</v>
      </c>
      <c r="Y180" s="49">
        <v>0.836062</v>
      </c>
      <c r="Z180" s="49">
        <v>0.3333333333333333</v>
      </c>
      <c r="AA180" s="49">
        <v>0</v>
      </c>
      <c r="AB180" s="71">
        <v>180</v>
      </c>
      <c r="AC180" s="71"/>
      <c r="AD180" s="72"/>
      <c r="AE180" s="78" t="s">
        <v>1770</v>
      </c>
      <c r="AF180" s="78">
        <v>291</v>
      </c>
      <c r="AG180" s="78">
        <v>700</v>
      </c>
      <c r="AH180" s="78">
        <v>39624</v>
      </c>
      <c r="AI180" s="78">
        <v>58461</v>
      </c>
      <c r="AJ180" s="78"/>
      <c r="AK180" s="78" t="s">
        <v>2015</v>
      </c>
      <c r="AL180" s="78" t="s">
        <v>2197</v>
      </c>
      <c r="AM180" s="78"/>
      <c r="AN180" s="78"/>
      <c r="AO180" s="80">
        <v>41936.21429398148</v>
      </c>
      <c r="AP180" s="78"/>
      <c r="AQ180" s="78" t="b">
        <v>1</v>
      </c>
      <c r="AR180" s="78" t="b">
        <v>0</v>
      </c>
      <c r="AS180" s="78" t="b">
        <v>0</v>
      </c>
      <c r="AT180" s="78" t="s">
        <v>1517</v>
      </c>
      <c r="AU180" s="78">
        <v>0</v>
      </c>
      <c r="AV180" s="82" t="s">
        <v>2649</v>
      </c>
      <c r="AW180" s="78" t="b">
        <v>0</v>
      </c>
      <c r="AX180" s="78" t="s">
        <v>2766</v>
      </c>
      <c r="AY180" s="82" t="s">
        <v>2944</v>
      </c>
      <c r="AZ180" s="78" t="s">
        <v>66</v>
      </c>
      <c r="BA180" s="78" t="str">
        <f>REPLACE(INDEX(GroupVertices[Group],MATCH(Vertices[[#This Row],[Vertex]],GroupVertices[Vertex],0)),1,1,"")</f>
        <v>2</v>
      </c>
      <c r="BB180" s="48"/>
      <c r="BC180" s="48"/>
      <c r="BD180" s="48"/>
      <c r="BE180" s="48"/>
      <c r="BF180" s="48" t="s">
        <v>756</v>
      </c>
      <c r="BG180" s="48" t="s">
        <v>756</v>
      </c>
      <c r="BH180" s="121" t="s">
        <v>3898</v>
      </c>
      <c r="BI180" s="121" t="s">
        <v>3898</v>
      </c>
      <c r="BJ180" s="121" t="s">
        <v>4031</v>
      </c>
      <c r="BK180" s="121" t="s">
        <v>4031</v>
      </c>
      <c r="BL180" s="121">
        <v>1</v>
      </c>
      <c r="BM180" s="124">
        <v>4.761904761904762</v>
      </c>
      <c r="BN180" s="121">
        <v>0</v>
      </c>
      <c r="BO180" s="124">
        <v>0</v>
      </c>
      <c r="BP180" s="121">
        <v>0</v>
      </c>
      <c r="BQ180" s="124">
        <v>0</v>
      </c>
      <c r="BR180" s="121">
        <v>20</v>
      </c>
      <c r="BS180" s="124">
        <v>95.23809523809524</v>
      </c>
      <c r="BT180" s="121">
        <v>21</v>
      </c>
      <c r="BU180" s="2"/>
      <c r="BV180" s="3"/>
      <c r="BW180" s="3"/>
      <c r="BX180" s="3"/>
      <c r="BY180" s="3"/>
    </row>
    <row r="181" spans="1:77" ht="41.45" customHeight="1">
      <c r="A181" s="64" t="s">
        <v>330</v>
      </c>
      <c r="C181" s="65"/>
      <c r="D181" s="65" t="s">
        <v>64</v>
      </c>
      <c r="E181" s="66">
        <v>163.36713640650046</v>
      </c>
      <c r="F181" s="68">
        <v>99.99821514068746</v>
      </c>
      <c r="G181" s="100" t="s">
        <v>945</v>
      </c>
      <c r="H181" s="65"/>
      <c r="I181" s="69" t="s">
        <v>330</v>
      </c>
      <c r="J181" s="70"/>
      <c r="K181" s="70"/>
      <c r="L181" s="69" t="s">
        <v>3218</v>
      </c>
      <c r="M181" s="73">
        <v>1.5948341135562702</v>
      </c>
      <c r="N181" s="74">
        <v>8536.345703125</v>
      </c>
      <c r="O181" s="74">
        <v>8663.83984375</v>
      </c>
      <c r="P181" s="75"/>
      <c r="Q181" s="76"/>
      <c r="R181" s="76"/>
      <c r="S181" s="86"/>
      <c r="T181" s="48">
        <v>1</v>
      </c>
      <c r="U181" s="48">
        <v>1</v>
      </c>
      <c r="V181" s="49">
        <v>0</v>
      </c>
      <c r="W181" s="49">
        <v>0</v>
      </c>
      <c r="X181" s="49">
        <v>0</v>
      </c>
      <c r="Y181" s="49">
        <v>0.999998</v>
      </c>
      <c r="Z181" s="49">
        <v>0</v>
      </c>
      <c r="AA181" s="49" t="s">
        <v>4633</v>
      </c>
      <c r="AB181" s="71">
        <v>181</v>
      </c>
      <c r="AC181" s="71"/>
      <c r="AD181" s="72"/>
      <c r="AE181" s="78" t="s">
        <v>1771</v>
      </c>
      <c r="AF181" s="78">
        <v>186</v>
      </c>
      <c r="AG181" s="78">
        <v>801</v>
      </c>
      <c r="AH181" s="78">
        <v>1610</v>
      </c>
      <c r="AI181" s="78">
        <v>829</v>
      </c>
      <c r="AJ181" s="78"/>
      <c r="AK181" s="78" t="s">
        <v>2016</v>
      </c>
      <c r="AL181" s="78" t="s">
        <v>2198</v>
      </c>
      <c r="AM181" s="82" t="s">
        <v>2364</v>
      </c>
      <c r="AN181" s="78"/>
      <c r="AO181" s="80">
        <v>41724.75792824074</v>
      </c>
      <c r="AP181" s="82" t="s">
        <v>2561</v>
      </c>
      <c r="AQ181" s="78" t="b">
        <v>1</v>
      </c>
      <c r="AR181" s="78" t="b">
        <v>0</v>
      </c>
      <c r="AS181" s="78" t="b">
        <v>1</v>
      </c>
      <c r="AT181" s="78" t="s">
        <v>1518</v>
      </c>
      <c r="AU181" s="78">
        <v>34</v>
      </c>
      <c r="AV181" s="82" t="s">
        <v>2649</v>
      </c>
      <c r="AW181" s="78" t="b">
        <v>0</v>
      </c>
      <c r="AX181" s="78" t="s">
        <v>2766</v>
      </c>
      <c r="AY181" s="82" t="s">
        <v>2945</v>
      </c>
      <c r="AZ181" s="78" t="s">
        <v>66</v>
      </c>
      <c r="BA181" s="78" t="str">
        <f>REPLACE(INDEX(GroupVertices[Group],MATCH(Vertices[[#This Row],[Vertex]],GroupVertices[Vertex],0)),1,1,"")</f>
        <v>6</v>
      </c>
      <c r="BB181" s="48" t="s">
        <v>686</v>
      </c>
      <c r="BC181" s="48" t="s">
        <v>686</v>
      </c>
      <c r="BD181" s="48" t="s">
        <v>724</v>
      </c>
      <c r="BE181" s="48" t="s">
        <v>724</v>
      </c>
      <c r="BF181" s="48" t="s">
        <v>738</v>
      </c>
      <c r="BG181" s="48" t="s">
        <v>738</v>
      </c>
      <c r="BH181" s="121" t="s">
        <v>3928</v>
      </c>
      <c r="BI181" s="121" t="s">
        <v>3928</v>
      </c>
      <c r="BJ181" s="121" t="s">
        <v>4062</v>
      </c>
      <c r="BK181" s="121" t="s">
        <v>4062</v>
      </c>
      <c r="BL181" s="121">
        <v>0</v>
      </c>
      <c r="BM181" s="124">
        <v>0</v>
      </c>
      <c r="BN181" s="121">
        <v>1</v>
      </c>
      <c r="BO181" s="124">
        <v>5.882352941176471</v>
      </c>
      <c r="BP181" s="121">
        <v>0</v>
      </c>
      <c r="BQ181" s="124">
        <v>0</v>
      </c>
      <c r="BR181" s="121">
        <v>16</v>
      </c>
      <c r="BS181" s="124">
        <v>94.11764705882354</v>
      </c>
      <c r="BT181" s="121">
        <v>17</v>
      </c>
      <c r="BU181" s="2"/>
      <c r="BV181" s="3"/>
      <c r="BW181" s="3"/>
      <c r="BX181" s="3"/>
      <c r="BY181" s="3"/>
    </row>
    <row r="182" spans="1:77" ht="41.45" customHeight="1">
      <c r="A182" s="64" t="s">
        <v>331</v>
      </c>
      <c r="C182" s="65"/>
      <c r="D182" s="65" t="s">
        <v>64</v>
      </c>
      <c r="E182" s="66">
        <v>164.22565027974605</v>
      </c>
      <c r="F182" s="68">
        <v>99.99709431143128</v>
      </c>
      <c r="G182" s="100" t="s">
        <v>946</v>
      </c>
      <c r="H182" s="65"/>
      <c r="I182" s="69" t="s">
        <v>331</v>
      </c>
      <c r="J182" s="70"/>
      <c r="K182" s="70"/>
      <c r="L182" s="69" t="s">
        <v>3219</v>
      </c>
      <c r="M182" s="73">
        <v>1.9683691436671364</v>
      </c>
      <c r="N182" s="74">
        <v>1786.0682373046875</v>
      </c>
      <c r="O182" s="74">
        <v>5244.45458984375</v>
      </c>
      <c r="P182" s="75"/>
      <c r="Q182" s="76"/>
      <c r="R182" s="76"/>
      <c r="S182" s="86"/>
      <c r="T182" s="48">
        <v>0</v>
      </c>
      <c r="U182" s="48">
        <v>1</v>
      </c>
      <c r="V182" s="49">
        <v>0</v>
      </c>
      <c r="W182" s="49">
        <v>0.001172</v>
      </c>
      <c r="X182" s="49">
        <v>0.006928</v>
      </c>
      <c r="Y182" s="49">
        <v>0.525373</v>
      </c>
      <c r="Z182" s="49">
        <v>0</v>
      </c>
      <c r="AA182" s="49">
        <v>0</v>
      </c>
      <c r="AB182" s="71">
        <v>182</v>
      </c>
      <c r="AC182" s="71"/>
      <c r="AD182" s="72"/>
      <c r="AE182" s="78" t="s">
        <v>1772</v>
      </c>
      <c r="AF182" s="78">
        <v>2720</v>
      </c>
      <c r="AG182" s="78">
        <v>1304</v>
      </c>
      <c r="AH182" s="78">
        <v>13125</v>
      </c>
      <c r="AI182" s="78">
        <v>2262</v>
      </c>
      <c r="AJ182" s="78"/>
      <c r="AK182" s="78" t="s">
        <v>2017</v>
      </c>
      <c r="AL182" s="78" t="s">
        <v>2111</v>
      </c>
      <c r="AM182" s="82" t="s">
        <v>2365</v>
      </c>
      <c r="AN182" s="78"/>
      <c r="AO182" s="80">
        <v>39936.99320601852</v>
      </c>
      <c r="AP182" s="82" t="s">
        <v>2562</v>
      </c>
      <c r="AQ182" s="78" t="b">
        <v>0</v>
      </c>
      <c r="AR182" s="78" t="b">
        <v>0</v>
      </c>
      <c r="AS182" s="78" t="b">
        <v>0</v>
      </c>
      <c r="AT182" s="78" t="s">
        <v>1517</v>
      </c>
      <c r="AU182" s="78">
        <v>496</v>
      </c>
      <c r="AV182" s="82" t="s">
        <v>2659</v>
      </c>
      <c r="AW182" s="78" t="b">
        <v>0</v>
      </c>
      <c r="AX182" s="78" t="s">
        <v>2766</v>
      </c>
      <c r="AY182" s="82" t="s">
        <v>2946</v>
      </c>
      <c r="AZ182" s="78" t="s">
        <v>66</v>
      </c>
      <c r="BA182" s="78" t="str">
        <f>REPLACE(INDEX(GroupVertices[Group],MATCH(Vertices[[#This Row],[Vertex]],GroupVertices[Vertex],0)),1,1,"")</f>
        <v>1</v>
      </c>
      <c r="BB182" s="48"/>
      <c r="BC182" s="48"/>
      <c r="BD182" s="48"/>
      <c r="BE182" s="48"/>
      <c r="BF182" s="48"/>
      <c r="BG182" s="48"/>
      <c r="BH182" s="121" t="s">
        <v>3863</v>
      </c>
      <c r="BI182" s="121" t="s">
        <v>3863</v>
      </c>
      <c r="BJ182" s="121" t="s">
        <v>3998</v>
      </c>
      <c r="BK182" s="121" t="s">
        <v>3998</v>
      </c>
      <c r="BL182" s="121">
        <v>0</v>
      </c>
      <c r="BM182" s="124">
        <v>0</v>
      </c>
      <c r="BN182" s="121">
        <v>0</v>
      </c>
      <c r="BO182" s="124">
        <v>0</v>
      </c>
      <c r="BP182" s="121">
        <v>0</v>
      </c>
      <c r="BQ182" s="124">
        <v>0</v>
      </c>
      <c r="BR182" s="121">
        <v>23</v>
      </c>
      <c r="BS182" s="124">
        <v>100</v>
      </c>
      <c r="BT182" s="121">
        <v>23</v>
      </c>
      <c r="BU182" s="2"/>
      <c r="BV182" s="3"/>
      <c r="BW182" s="3"/>
      <c r="BX182" s="3"/>
      <c r="BY182" s="3"/>
    </row>
    <row r="183" spans="1:77" ht="41.45" customHeight="1">
      <c r="A183" s="64" t="s">
        <v>332</v>
      </c>
      <c r="C183" s="65"/>
      <c r="D183" s="65" t="s">
        <v>64</v>
      </c>
      <c r="E183" s="66">
        <v>162.60420260661817</v>
      </c>
      <c r="F183" s="68">
        <v>99.99921118577198</v>
      </c>
      <c r="G183" s="100" t="s">
        <v>947</v>
      </c>
      <c r="H183" s="65"/>
      <c r="I183" s="69" t="s">
        <v>332</v>
      </c>
      <c r="J183" s="70"/>
      <c r="K183" s="70"/>
      <c r="L183" s="69" t="s">
        <v>3220</v>
      </c>
      <c r="M183" s="73">
        <v>1.2628854883881644</v>
      </c>
      <c r="N183" s="74">
        <v>5856.7099609375</v>
      </c>
      <c r="O183" s="74">
        <v>2399.760009765625</v>
      </c>
      <c r="P183" s="75"/>
      <c r="Q183" s="76"/>
      <c r="R183" s="76"/>
      <c r="S183" s="86"/>
      <c r="T183" s="48">
        <v>0</v>
      </c>
      <c r="U183" s="48">
        <v>1</v>
      </c>
      <c r="V183" s="49">
        <v>0</v>
      </c>
      <c r="W183" s="49">
        <v>0.000929</v>
      </c>
      <c r="X183" s="49">
        <v>0.000164</v>
      </c>
      <c r="Y183" s="49">
        <v>0.484806</v>
      </c>
      <c r="Z183" s="49">
        <v>0</v>
      </c>
      <c r="AA183" s="49">
        <v>0</v>
      </c>
      <c r="AB183" s="71">
        <v>183</v>
      </c>
      <c r="AC183" s="71"/>
      <c r="AD183" s="72"/>
      <c r="AE183" s="78" t="s">
        <v>1773</v>
      </c>
      <c r="AF183" s="78">
        <v>1941</v>
      </c>
      <c r="AG183" s="78">
        <v>354</v>
      </c>
      <c r="AH183" s="78">
        <v>14101</v>
      </c>
      <c r="AI183" s="78">
        <v>2101</v>
      </c>
      <c r="AJ183" s="78"/>
      <c r="AK183" s="78" t="s">
        <v>2018</v>
      </c>
      <c r="AL183" s="78" t="s">
        <v>2199</v>
      </c>
      <c r="AM183" s="78"/>
      <c r="AN183" s="78"/>
      <c r="AO183" s="80">
        <v>40614.35028935185</v>
      </c>
      <c r="AP183" s="82" t="s">
        <v>2563</v>
      </c>
      <c r="AQ183" s="78" t="b">
        <v>0</v>
      </c>
      <c r="AR183" s="78" t="b">
        <v>0</v>
      </c>
      <c r="AS183" s="78" t="b">
        <v>0</v>
      </c>
      <c r="AT183" s="78" t="s">
        <v>1517</v>
      </c>
      <c r="AU183" s="78">
        <v>5</v>
      </c>
      <c r="AV183" s="82" t="s">
        <v>2649</v>
      </c>
      <c r="AW183" s="78" t="b">
        <v>0</v>
      </c>
      <c r="AX183" s="78" t="s">
        <v>2766</v>
      </c>
      <c r="AY183" s="82" t="s">
        <v>2947</v>
      </c>
      <c r="AZ183" s="78" t="s">
        <v>66</v>
      </c>
      <c r="BA183" s="78" t="str">
        <f>REPLACE(INDEX(GroupVertices[Group],MATCH(Vertices[[#This Row],[Vertex]],GroupVertices[Vertex],0)),1,1,"")</f>
        <v>8</v>
      </c>
      <c r="BB183" s="48"/>
      <c r="BC183" s="48"/>
      <c r="BD183" s="48"/>
      <c r="BE183" s="48"/>
      <c r="BF183" s="48"/>
      <c r="BG183" s="48"/>
      <c r="BH183" s="121" t="s">
        <v>3929</v>
      </c>
      <c r="BI183" s="121" t="s">
        <v>3929</v>
      </c>
      <c r="BJ183" s="121" t="s">
        <v>4063</v>
      </c>
      <c r="BK183" s="121" t="s">
        <v>4063</v>
      </c>
      <c r="BL183" s="121">
        <v>0</v>
      </c>
      <c r="BM183" s="124">
        <v>0</v>
      </c>
      <c r="BN183" s="121">
        <v>0</v>
      </c>
      <c r="BO183" s="124">
        <v>0</v>
      </c>
      <c r="BP183" s="121">
        <v>0</v>
      </c>
      <c r="BQ183" s="124">
        <v>0</v>
      </c>
      <c r="BR183" s="121">
        <v>19</v>
      </c>
      <c r="BS183" s="124">
        <v>100</v>
      </c>
      <c r="BT183" s="121">
        <v>19</v>
      </c>
      <c r="BU183" s="2"/>
      <c r="BV183" s="3"/>
      <c r="BW183" s="3"/>
      <c r="BX183" s="3"/>
      <c r="BY183" s="3"/>
    </row>
    <row r="184" spans="1:77" ht="41.45" customHeight="1">
      <c r="A184" s="64" t="s">
        <v>350</v>
      </c>
      <c r="C184" s="65"/>
      <c r="D184" s="65" t="s">
        <v>64</v>
      </c>
      <c r="E184" s="66">
        <v>167.9976496035488</v>
      </c>
      <c r="F184" s="68">
        <v>99.99216979322817</v>
      </c>
      <c r="G184" s="100" t="s">
        <v>2737</v>
      </c>
      <c r="H184" s="65"/>
      <c r="I184" s="69" t="s">
        <v>350</v>
      </c>
      <c r="J184" s="70"/>
      <c r="K184" s="70"/>
      <c r="L184" s="69" t="s">
        <v>3221</v>
      </c>
      <c r="M184" s="73">
        <v>3.609546910158219</v>
      </c>
      <c r="N184" s="74">
        <v>6008.92919921875</v>
      </c>
      <c r="O184" s="74">
        <v>2935.533203125</v>
      </c>
      <c r="P184" s="75"/>
      <c r="Q184" s="76"/>
      <c r="R184" s="76"/>
      <c r="S184" s="86"/>
      <c r="T184" s="48">
        <v>4</v>
      </c>
      <c r="U184" s="48">
        <v>2</v>
      </c>
      <c r="V184" s="49">
        <v>766</v>
      </c>
      <c r="W184" s="49">
        <v>0.001131</v>
      </c>
      <c r="X184" s="49">
        <v>0.001296</v>
      </c>
      <c r="Y184" s="49">
        <v>1.57556</v>
      </c>
      <c r="Z184" s="49">
        <v>0</v>
      </c>
      <c r="AA184" s="49">
        <v>0.3333333333333333</v>
      </c>
      <c r="AB184" s="71">
        <v>184</v>
      </c>
      <c r="AC184" s="71"/>
      <c r="AD184" s="72"/>
      <c r="AE184" s="78" t="s">
        <v>1774</v>
      </c>
      <c r="AF184" s="78">
        <v>1571</v>
      </c>
      <c r="AG184" s="78">
        <v>3514</v>
      </c>
      <c r="AH184" s="78">
        <v>3007</v>
      </c>
      <c r="AI184" s="78">
        <v>1102</v>
      </c>
      <c r="AJ184" s="78"/>
      <c r="AK184" s="78" t="s">
        <v>2019</v>
      </c>
      <c r="AL184" s="78" t="s">
        <v>2155</v>
      </c>
      <c r="AM184" s="82" t="s">
        <v>2366</v>
      </c>
      <c r="AN184" s="78"/>
      <c r="AO184" s="80">
        <v>39852.843148148146</v>
      </c>
      <c r="AP184" s="82" t="s">
        <v>2564</v>
      </c>
      <c r="AQ184" s="78" t="b">
        <v>0</v>
      </c>
      <c r="AR184" s="78" t="b">
        <v>0</v>
      </c>
      <c r="AS184" s="78" t="b">
        <v>1</v>
      </c>
      <c r="AT184" s="78" t="s">
        <v>1517</v>
      </c>
      <c r="AU184" s="78">
        <v>138</v>
      </c>
      <c r="AV184" s="82" t="s">
        <v>2651</v>
      </c>
      <c r="AW184" s="78" t="b">
        <v>1</v>
      </c>
      <c r="AX184" s="78" t="s">
        <v>2766</v>
      </c>
      <c r="AY184" s="82" t="s">
        <v>2948</v>
      </c>
      <c r="AZ184" s="78" t="s">
        <v>66</v>
      </c>
      <c r="BA184" s="78" t="str">
        <f>REPLACE(INDEX(GroupVertices[Group],MATCH(Vertices[[#This Row],[Vertex]],GroupVertices[Vertex],0)),1,1,"")</f>
        <v>8</v>
      </c>
      <c r="BB184" s="48"/>
      <c r="BC184" s="48"/>
      <c r="BD184" s="48"/>
      <c r="BE184" s="48"/>
      <c r="BF184" s="48" t="s">
        <v>3837</v>
      </c>
      <c r="BG184" s="48" t="s">
        <v>785</v>
      </c>
      <c r="BH184" s="121" t="s">
        <v>3930</v>
      </c>
      <c r="BI184" s="121" t="s">
        <v>3981</v>
      </c>
      <c r="BJ184" s="121" t="s">
        <v>4064</v>
      </c>
      <c r="BK184" s="121" t="s">
        <v>4064</v>
      </c>
      <c r="BL184" s="121">
        <v>0</v>
      </c>
      <c r="BM184" s="124">
        <v>0</v>
      </c>
      <c r="BN184" s="121">
        <v>2</v>
      </c>
      <c r="BO184" s="124">
        <v>5.2631578947368425</v>
      </c>
      <c r="BP184" s="121">
        <v>0</v>
      </c>
      <c r="BQ184" s="124">
        <v>0</v>
      </c>
      <c r="BR184" s="121">
        <v>36</v>
      </c>
      <c r="BS184" s="124">
        <v>94.73684210526316</v>
      </c>
      <c r="BT184" s="121">
        <v>38</v>
      </c>
      <c r="BU184" s="2"/>
      <c r="BV184" s="3"/>
      <c r="BW184" s="3"/>
      <c r="BX184" s="3"/>
      <c r="BY184" s="3"/>
    </row>
    <row r="185" spans="1:77" ht="41.45" customHeight="1">
      <c r="A185" s="64" t="s">
        <v>334</v>
      </c>
      <c r="C185" s="65"/>
      <c r="D185" s="65" t="s">
        <v>64</v>
      </c>
      <c r="E185" s="66">
        <v>162.27479271091957</v>
      </c>
      <c r="F185" s="68">
        <v>99.99964124550647</v>
      </c>
      <c r="G185" s="100" t="s">
        <v>949</v>
      </c>
      <c r="H185" s="65"/>
      <c r="I185" s="69" t="s">
        <v>334</v>
      </c>
      <c r="J185" s="70"/>
      <c r="K185" s="70"/>
      <c r="L185" s="69" t="s">
        <v>3222</v>
      </c>
      <c r="M185" s="73">
        <v>1.1195609142104364</v>
      </c>
      <c r="N185" s="74">
        <v>6549.052734375</v>
      </c>
      <c r="O185" s="74">
        <v>5095.93017578125</v>
      </c>
      <c r="P185" s="75"/>
      <c r="Q185" s="76"/>
      <c r="R185" s="76"/>
      <c r="S185" s="86"/>
      <c r="T185" s="48">
        <v>0</v>
      </c>
      <c r="U185" s="48">
        <v>1</v>
      </c>
      <c r="V185" s="49">
        <v>0</v>
      </c>
      <c r="W185" s="49">
        <v>0.142857</v>
      </c>
      <c r="X185" s="49">
        <v>0</v>
      </c>
      <c r="Y185" s="49">
        <v>0.595237</v>
      </c>
      <c r="Z185" s="49">
        <v>0</v>
      </c>
      <c r="AA185" s="49">
        <v>0</v>
      </c>
      <c r="AB185" s="71">
        <v>185</v>
      </c>
      <c r="AC185" s="71"/>
      <c r="AD185" s="72"/>
      <c r="AE185" s="78" t="s">
        <v>1775</v>
      </c>
      <c r="AF185" s="78">
        <v>293</v>
      </c>
      <c r="AG185" s="78">
        <v>161</v>
      </c>
      <c r="AH185" s="78">
        <v>6478</v>
      </c>
      <c r="AI185" s="78">
        <v>10158</v>
      </c>
      <c r="AJ185" s="78"/>
      <c r="AK185" s="78"/>
      <c r="AL185" s="78" t="s">
        <v>2122</v>
      </c>
      <c r="AM185" s="78"/>
      <c r="AN185" s="78"/>
      <c r="AO185" s="80">
        <v>42891.79974537037</v>
      </c>
      <c r="AP185" s="82" t="s">
        <v>2565</v>
      </c>
      <c r="AQ185" s="78" t="b">
        <v>1</v>
      </c>
      <c r="AR185" s="78" t="b">
        <v>0</v>
      </c>
      <c r="AS185" s="78" t="b">
        <v>0</v>
      </c>
      <c r="AT185" s="78" t="s">
        <v>1518</v>
      </c>
      <c r="AU185" s="78">
        <v>2</v>
      </c>
      <c r="AV185" s="78"/>
      <c r="AW185" s="78" t="b">
        <v>0</v>
      </c>
      <c r="AX185" s="78" t="s">
        <v>2766</v>
      </c>
      <c r="AY185" s="82" t="s">
        <v>2949</v>
      </c>
      <c r="AZ185" s="78" t="s">
        <v>66</v>
      </c>
      <c r="BA185" s="78" t="str">
        <f>REPLACE(INDEX(GroupVertices[Group],MATCH(Vertices[[#This Row],[Vertex]],GroupVertices[Vertex],0)),1,1,"")</f>
        <v>13</v>
      </c>
      <c r="BB185" s="48"/>
      <c r="BC185" s="48"/>
      <c r="BD185" s="48"/>
      <c r="BE185" s="48"/>
      <c r="BF185" s="48" t="s">
        <v>746</v>
      </c>
      <c r="BG185" s="48" t="s">
        <v>746</v>
      </c>
      <c r="BH185" s="121" t="s">
        <v>3874</v>
      </c>
      <c r="BI185" s="121" t="s">
        <v>3874</v>
      </c>
      <c r="BJ185" s="121" t="s">
        <v>4008</v>
      </c>
      <c r="BK185" s="121" t="s">
        <v>4008</v>
      </c>
      <c r="BL185" s="121">
        <v>0</v>
      </c>
      <c r="BM185" s="124">
        <v>0</v>
      </c>
      <c r="BN185" s="121">
        <v>0</v>
      </c>
      <c r="BO185" s="124">
        <v>0</v>
      </c>
      <c r="BP185" s="121">
        <v>0</v>
      </c>
      <c r="BQ185" s="124">
        <v>0</v>
      </c>
      <c r="BR185" s="121">
        <v>17</v>
      </c>
      <c r="BS185" s="124">
        <v>100</v>
      </c>
      <c r="BT185" s="121">
        <v>17</v>
      </c>
      <c r="BU185" s="2"/>
      <c r="BV185" s="3"/>
      <c r="BW185" s="3"/>
      <c r="BX185" s="3"/>
      <c r="BY185" s="3"/>
    </row>
    <row r="186" spans="1:77" ht="41.45" customHeight="1">
      <c r="A186" s="64" t="s">
        <v>335</v>
      </c>
      <c r="C186" s="65"/>
      <c r="D186" s="65" t="s">
        <v>64</v>
      </c>
      <c r="E186" s="66">
        <v>191.49157299365964</v>
      </c>
      <c r="F186" s="68">
        <v>99.96149739817575</v>
      </c>
      <c r="G186" s="100" t="s">
        <v>950</v>
      </c>
      <c r="H186" s="65"/>
      <c r="I186" s="69" t="s">
        <v>335</v>
      </c>
      <c r="J186" s="70"/>
      <c r="K186" s="70"/>
      <c r="L186" s="69" t="s">
        <v>3223</v>
      </c>
      <c r="M186" s="73">
        <v>13.831633767963536</v>
      </c>
      <c r="N186" s="74">
        <v>6354.14013671875</v>
      </c>
      <c r="O186" s="74">
        <v>2764.162353515625</v>
      </c>
      <c r="P186" s="75"/>
      <c r="Q186" s="76"/>
      <c r="R186" s="76"/>
      <c r="S186" s="86"/>
      <c r="T186" s="48">
        <v>0</v>
      </c>
      <c r="U186" s="48">
        <v>1</v>
      </c>
      <c r="V186" s="49">
        <v>0</v>
      </c>
      <c r="W186" s="49">
        <v>0.000929</v>
      </c>
      <c r="X186" s="49">
        <v>0.000164</v>
      </c>
      <c r="Y186" s="49">
        <v>0.484806</v>
      </c>
      <c r="Z186" s="49">
        <v>0</v>
      </c>
      <c r="AA186" s="49">
        <v>0</v>
      </c>
      <c r="AB186" s="71">
        <v>186</v>
      </c>
      <c r="AC186" s="71"/>
      <c r="AD186" s="72"/>
      <c r="AE186" s="78" t="s">
        <v>1776</v>
      </c>
      <c r="AF186" s="78">
        <v>11653</v>
      </c>
      <c r="AG186" s="78">
        <v>17279</v>
      </c>
      <c r="AH186" s="78">
        <v>51274</v>
      </c>
      <c r="AI186" s="78">
        <v>42550</v>
      </c>
      <c r="AJ186" s="78"/>
      <c r="AK186" s="78" t="s">
        <v>2020</v>
      </c>
      <c r="AL186" s="78" t="s">
        <v>2200</v>
      </c>
      <c r="AM186" s="78"/>
      <c r="AN186" s="78"/>
      <c r="AO186" s="80">
        <v>40338.94866898148</v>
      </c>
      <c r="AP186" s="82" t="s">
        <v>2566</v>
      </c>
      <c r="AQ186" s="78" t="b">
        <v>1</v>
      </c>
      <c r="AR186" s="78" t="b">
        <v>0</v>
      </c>
      <c r="AS186" s="78" t="b">
        <v>1</v>
      </c>
      <c r="AT186" s="78" t="s">
        <v>1517</v>
      </c>
      <c r="AU186" s="78">
        <v>718</v>
      </c>
      <c r="AV186" s="82" t="s">
        <v>2649</v>
      </c>
      <c r="AW186" s="78" t="b">
        <v>0</v>
      </c>
      <c r="AX186" s="78" t="s">
        <v>2766</v>
      </c>
      <c r="AY186" s="82" t="s">
        <v>2950</v>
      </c>
      <c r="AZ186" s="78" t="s">
        <v>66</v>
      </c>
      <c r="BA186" s="78" t="str">
        <f>REPLACE(INDEX(GroupVertices[Group],MATCH(Vertices[[#This Row],[Vertex]],GroupVertices[Vertex],0)),1,1,"")</f>
        <v>8</v>
      </c>
      <c r="BB186" s="48"/>
      <c r="BC186" s="48"/>
      <c r="BD186" s="48"/>
      <c r="BE186" s="48"/>
      <c r="BF186" s="48"/>
      <c r="BG186" s="48"/>
      <c r="BH186" s="121" t="s">
        <v>3929</v>
      </c>
      <c r="BI186" s="121" t="s">
        <v>3929</v>
      </c>
      <c r="BJ186" s="121" t="s">
        <v>4063</v>
      </c>
      <c r="BK186" s="121" t="s">
        <v>4063</v>
      </c>
      <c r="BL186" s="121">
        <v>0</v>
      </c>
      <c r="BM186" s="124">
        <v>0</v>
      </c>
      <c r="BN186" s="121">
        <v>0</v>
      </c>
      <c r="BO186" s="124">
        <v>0</v>
      </c>
      <c r="BP186" s="121">
        <v>0</v>
      </c>
      <c r="BQ186" s="124">
        <v>0</v>
      </c>
      <c r="BR186" s="121">
        <v>19</v>
      </c>
      <c r="BS186" s="124">
        <v>100</v>
      </c>
      <c r="BT186" s="121">
        <v>19</v>
      </c>
      <c r="BU186" s="2"/>
      <c r="BV186" s="3"/>
      <c r="BW186" s="3"/>
      <c r="BX186" s="3"/>
      <c r="BY186" s="3"/>
    </row>
    <row r="187" spans="1:77" ht="41.45" customHeight="1">
      <c r="A187" s="64" t="s">
        <v>336</v>
      </c>
      <c r="C187" s="65"/>
      <c r="D187" s="65" t="s">
        <v>64</v>
      </c>
      <c r="E187" s="66">
        <v>162.54958542183914</v>
      </c>
      <c r="F187" s="68">
        <v>99.99928249101293</v>
      </c>
      <c r="G187" s="100" t="s">
        <v>2738</v>
      </c>
      <c r="H187" s="65"/>
      <c r="I187" s="69" t="s">
        <v>336</v>
      </c>
      <c r="J187" s="70"/>
      <c r="K187" s="70"/>
      <c r="L187" s="69" t="s">
        <v>3224</v>
      </c>
      <c r="M187" s="73">
        <v>1.2391218284208727</v>
      </c>
      <c r="N187" s="74">
        <v>3787.59716796875</v>
      </c>
      <c r="O187" s="74">
        <v>7818.45751953125</v>
      </c>
      <c r="P187" s="75"/>
      <c r="Q187" s="76"/>
      <c r="R187" s="76"/>
      <c r="S187" s="86"/>
      <c r="T187" s="48">
        <v>0</v>
      </c>
      <c r="U187" s="48">
        <v>8</v>
      </c>
      <c r="V187" s="49">
        <v>5182</v>
      </c>
      <c r="W187" s="49">
        <v>0.001597</v>
      </c>
      <c r="X187" s="49">
        <v>0.007859</v>
      </c>
      <c r="Y187" s="49">
        <v>2.498877</v>
      </c>
      <c r="Z187" s="49">
        <v>0</v>
      </c>
      <c r="AA187" s="49">
        <v>0</v>
      </c>
      <c r="AB187" s="71">
        <v>187</v>
      </c>
      <c r="AC187" s="71"/>
      <c r="AD187" s="72"/>
      <c r="AE187" s="78" t="s">
        <v>336</v>
      </c>
      <c r="AF187" s="78">
        <v>956</v>
      </c>
      <c r="AG187" s="78">
        <v>322</v>
      </c>
      <c r="AH187" s="78">
        <v>307</v>
      </c>
      <c r="AI187" s="78">
        <v>776</v>
      </c>
      <c r="AJ187" s="78"/>
      <c r="AK187" s="78" t="s">
        <v>2021</v>
      </c>
      <c r="AL187" s="78" t="s">
        <v>2099</v>
      </c>
      <c r="AM187" s="82" t="s">
        <v>2367</v>
      </c>
      <c r="AN187" s="78"/>
      <c r="AO187" s="80">
        <v>42991.29625</v>
      </c>
      <c r="AP187" s="82" t="s">
        <v>2567</v>
      </c>
      <c r="AQ187" s="78" t="b">
        <v>0</v>
      </c>
      <c r="AR187" s="78" t="b">
        <v>0</v>
      </c>
      <c r="AS187" s="78" t="b">
        <v>1</v>
      </c>
      <c r="AT187" s="78" t="s">
        <v>1518</v>
      </c>
      <c r="AU187" s="78">
        <v>8</v>
      </c>
      <c r="AV187" s="82" t="s">
        <v>2649</v>
      </c>
      <c r="AW187" s="78" t="b">
        <v>0</v>
      </c>
      <c r="AX187" s="78" t="s">
        <v>2766</v>
      </c>
      <c r="AY187" s="82" t="s">
        <v>2951</v>
      </c>
      <c r="AZ187" s="78" t="s">
        <v>66</v>
      </c>
      <c r="BA187" s="78" t="str">
        <f>REPLACE(INDEX(GroupVertices[Group],MATCH(Vertices[[#This Row],[Vertex]],GroupVertices[Vertex],0)),1,1,"")</f>
        <v>3</v>
      </c>
      <c r="BB187" s="48"/>
      <c r="BC187" s="48"/>
      <c r="BD187" s="48"/>
      <c r="BE187" s="48"/>
      <c r="BF187" s="48" t="s">
        <v>778</v>
      </c>
      <c r="BG187" s="48" t="s">
        <v>778</v>
      </c>
      <c r="BH187" s="121" t="s">
        <v>3931</v>
      </c>
      <c r="BI187" s="121" t="s">
        <v>3931</v>
      </c>
      <c r="BJ187" s="121" t="s">
        <v>4065</v>
      </c>
      <c r="BK187" s="121" t="s">
        <v>4065</v>
      </c>
      <c r="BL187" s="121">
        <v>0</v>
      </c>
      <c r="BM187" s="124">
        <v>0</v>
      </c>
      <c r="BN187" s="121">
        <v>0</v>
      </c>
      <c r="BO187" s="124">
        <v>0</v>
      </c>
      <c r="BP187" s="121">
        <v>0</v>
      </c>
      <c r="BQ187" s="124">
        <v>0</v>
      </c>
      <c r="BR187" s="121">
        <v>27</v>
      </c>
      <c r="BS187" s="124">
        <v>100</v>
      </c>
      <c r="BT187" s="121">
        <v>27</v>
      </c>
      <c r="BU187" s="2"/>
      <c r="BV187" s="3"/>
      <c r="BW187" s="3"/>
      <c r="BX187" s="3"/>
      <c r="BY187" s="3"/>
    </row>
    <row r="188" spans="1:77" ht="41.45" customHeight="1">
      <c r="A188" s="64" t="s">
        <v>465</v>
      </c>
      <c r="C188" s="65"/>
      <c r="D188" s="65" t="s">
        <v>64</v>
      </c>
      <c r="E188" s="66">
        <v>162.02218823131648</v>
      </c>
      <c r="F188" s="68">
        <v>99.99997103224587</v>
      </c>
      <c r="G188" s="100" t="s">
        <v>2739</v>
      </c>
      <c r="H188" s="65"/>
      <c r="I188" s="69" t="s">
        <v>465</v>
      </c>
      <c r="J188" s="70"/>
      <c r="K188" s="70"/>
      <c r="L188" s="69" t="s">
        <v>3225</v>
      </c>
      <c r="M188" s="73">
        <v>1.0096539868617123</v>
      </c>
      <c r="N188" s="74">
        <v>3423.958984375</v>
      </c>
      <c r="O188" s="74">
        <v>7612.14892578125</v>
      </c>
      <c r="P188" s="75"/>
      <c r="Q188" s="76"/>
      <c r="R188" s="76"/>
      <c r="S188" s="86"/>
      <c r="T188" s="48">
        <v>1</v>
      </c>
      <c r="U188" s="48">
        <v>0</v>
      </c>
      <c r="V188" s="49">
        <v>0</v>
      </c>
      <c r="W188" s="49">
        <v>0.001222</v>
      </c>
      <c r="X188" s="49">
        <v>0.000993</v>
      </c>
      <c r="Y188" s="49">
        <v>0.415506</v>
      </c>
      <c r="Z188" s="49">
        <v>0</v>
      </c>
      <c r="AA188" s="49">
        <v>0</v>
      </c>
      <c r="AB188" s="71">
        <v>188</v>
      </c>
      <c r="AC188" s="71"/>
      <c r="AD188" s="72"/>
      <c r="AE188" s="78" t="s">
        <v>1777</v>
      </c>
      <c r="AF188" s="78">
        <v>32</v>
      </c>
      <c r="AG188" s="78">
        <v>13</v>
      </c>
      <c r="AH188" s="78">
        <v>9</v>
      </c>
      <c r="AI188" s="78">
        <v>58</v>
      </c>
      <c r="AJ188" s="78"/>
      <c r="AK188" s="78"/>
      <c r="AL188" s="78"/>
      <c r="AM188" s="78"/>
      <c r="AN188" s="78"/>
      <c r="AO188" s="80">
        <v>43175.49556712963</v>
      </c>
      <c r="AP188" s="82" t="s">
        <v>2568</v>
      </c>
      <c r="AQ188" s="78" t="b">
        <v>1</v>
      </c>
      <c r="AR188" s="78" t="b">
        <v>0</v>
      </c>
      <c r="AS188" s="78" t="b">
        <v>0</v>
      </c>
      <c r="AT188" s="78" t="s">
        <v>1517</v>
      </c>
      <c r="AU188" s="78">
        <v>0</v>
      </c>
      <c r="AV188" s="78"/>
      <c r="AW188" s="78" t="b">
        <v>0</v>
      </c>
      <c r="AX188" s="78" t="s">
        <v>2766</v>
      </c>
      <c r="AY188" s="82" t="s">
        <v>2952</v>
      </c>
      <c r="AZ188" s="78" t="s">
        <v>65</v>
      </c>
      <c r="BA188" s="78" t="str">
        <f>REPLACE(INDEX(GroupVertices[Group],MATCH(Vertices[[#This Row],[Vertex]],GroupVertices[Vertex],0)),1,1,"")</f>
        <v>3</v>
      </c>
      <c r="BB188" s="48"/>
      <c r="BC188" s="48"/>
      <c r="BD188" s="48"/>
      <c r="BE188" s="48"/>
      <c r="BF188" s="48"/>
      <c r="BG188" s="48"/>
      <c r="BH188" s="48"/>
      <c r="BI188" s="48"/>
      <c r="BJ188" s="48"/>
      <c r="BK188" s="48"/>
      <c r="BL188" s="48"/>
      <c r="BM188" s="49"/>
      <c r="BN188" s="48"/>
      <c r="BO188" s="49"/>
      <c r="BP188" s="48"/>
      <c r="BQ188" s="49"/>
      <c r="BR188" s="48"/>
      <c r="BS188" s="49"/>
      <c r="BT188" s="48"/>
      <c r="BU188" s="2"/>
      <c r="BV188" s="3"/>
      <c r="BW188" s="3"/>
      <c r="BX188" s="3"/>
      <c r="BY188" s="3"/>
    </row>
    <row r="189" spans="1:77" ht="41.45" customHeight="1">
      <c r="A189" s="64" t="s">
        <v>466</v>
      </c>
      <c r="C189" s="65"/>
      <c r="D189" s="65" t="s">
        <v>64</v>
      </c>
      <c r="E189" s="66">
        <v>162.0375493145356</v>
      </c>
      <c r="F189" s="68">
        <v>99.99995097764685</v>
      </c>
      <c r="G189" s="100" t="s">
        <v>2740</v>
      </c>
      <c r="H189" s="65"/>
      <c r="I189" s="69" t="s">
        <v>466</v>
      </c>
      <c r="J189" s="70"/>
      <c r="K189" s="70"/>
      <c r="L189" s="69" t="s">
        <v>3226</v>
      </c>
      <c r="M189" s="73">
        <v>1.016337516227513</v>
      </c>
      <c r="N189" s="74">
        <v>3590.818115234375</v>
      </c>
      <c r="O189" s="74">
        <v>8511.763671875</v>
      </c>
      <c r="P189" s="75"/>
      <c r="Q189" s="76"/>
      <c r="R189" s="76"/>
      <c r="S189" s="86"/>
      <c r="T189" s="48">
        <v>1</v>
      </c>
      <c r="U189" s="48">
        <v>0</v>
      </c>
      <c r="V189" s="49">
        <v>0</v>
      </c>
      <c r="W189" s="49">
        <v>0.001222</v>
      </c>
      <c r="X189" s="49">
        <v>0.000993</v>
      </c>
      <c r="Y189" s="49">
        <v>0.415506</v>
      </c>
      <c r="Z189" s="49">
        <v>0</v>
      </c>
      <c r="AA189" s="49">
        <v>0</v>
      </c>
      <c r="AB189" s="71">
        <v>189</v>
      </c>
      <c r="AC189" s="71"/>
      <c r="AD189" s="72"/>
      <c r="AE189" s="78" t="s">
        <v>466</v>
      </c>
      <c r="AF189" s="78">
        <v>15</v>
      </c>
      <c r="AG189" s="78">
        <v>22</v>
      </c>
      <c r="AH189" s="78">
        <v>17</v>
      </c>
      <c r="AI189" s="78">
        <v>1</v>
      </c>
      <c r="AJ189" s="78"/>
      <c r="AK189" s="78"/>
      <c r="AL189" s="78"/>
      <c r="AM189" s="78"/>
      <c r="AN189" s="78"/>
      <c r="AO189" s="80">
        <v>39724.37170138889</v>
      </c>
      <c r="AP189" s="78"/>
      <c r="AQ189" s="78" t="b">
        <v>1</v>
      </c>
      <c r="AR189" s="78" t="b">
        <v>0</v>
      </c>
      <c r="AS189" s="78" t="b">
        <v>0</v>
      </c>
      <c r="AT189" s="78" t="s">
        <v>1517</v>
      </c>
      <c r="AU189" s="78">
        <v>1</v>
      </c>
      <c r="AV189" s="82" t="s">
        <v>2649</v>
      </c>
      <c r="AW189" s="78" t="b">
        <v>0</v>
      </c>
      <c r="AX189" s="78" t="s">
        <v>2766</v>
      </c>
      <c r="AY189" s="82" t="s">
        <v>2953</v>
      </c>
      <c r="AZ189" s="78" t="s">
        <v>65</v>
      </c>
      <c r="BA189" s="78" t="str">
        <f>REPLACE(INDEX(GroupVertices[Group],MATCH(Vertices[[#This Row],[Vertex]],GroupVertices[Vertex],0)),1,1,"")</f>
        <v>3</v>
      </c>
      <c r="BB189" s="48"/>
      <c r="BC189" s="48"/>
      <c r="BD189" s="48"/>
      <c r="BE189" s="48"/>
      <c r="BF189" s="48"/>
      <c r="BG189" s="48"/>
      <c r="BH189" s="48"/>
      <c r="BI189" s="48"/>
      <c r="BJ189" s="48"/>
      <c r="BK189" s="48"/>
      <c r="BL189" s="48"/>
      <c r="BM189" s="49"/>
      <c r="BN189" s="48"/>
      <c r="BO189" s="49"/>
      <c r="BP189" s="48"/>
      <c r="BQ189" s="49"/>
      <c r="BR189" s="48"/>
      <c r="BS189" s="49"/>
      <c r="BT189" s="48"/>
      <c r="BU189" s="2"/>
      <c r="BV189" s="3"/>
      <c r="BW189" s="3"/>
      <c r="BX189" s="3"/>
      <c r="BY189" s="3"/>
    </row>
    <row r="190" spans="1:77" ht="41.45" customHeight="1">
      <c r="A190" s="64" t="s">
        <v>467</v>
      </c>
      <c r="C190" s="65"/>
      <c r="D190" s="65" t="s">
        <v>64</v>
      </c>
      <c r="E190" s="66">
        <v>167.3814994877602</v>
      </c>
      <c r="F190" s="68">
        <v>99.99297420547764</v>
      </c>
      <c r="G190" s="100" t="s">
        <v>2741</v>
      </c>
      <c r="H190" s="65"/>
      <c r="I190" s="69" t="s">
        <v>467</v>
      </c>
      <c r="J190" s="70"/>
      <c r="K190" s="70"/>
      <c r="L190" s="69" t="s">
        <v>3227</v>
      </c>
      <c r="M190" s="73">
        <v>3.3414631211522097</v>
      </c>
      <c r="N190" s="74">
        <v>3474.502197265625</v>
      </c>
      <c r="O190" s="74">
        <v>8085.84375</v>
      </c>
      <c r="P190" s="75"/>
      <c r="Q190" s="76"/>
      <c r="R190" s="76"/>
      <c r="S190" s="86"/>
      <c r="T190" s="48">
        <v>1</v>
      </c>
      <c r="U190" s="48">
        <v>0</v>
      </c>
      <c r="V190" s="49">
        <v>0</v>
      </c>
      <c r="W190" s="49">
        <v>0.001222</v>
      </c>
      <c r="X190" s="49">
        <v>0.000993</v>
      </c>
      <c r="Y190" s="49">
        <v>0.415506</v>
      </c>
      <c r="Z190" s="49">
        <v>0</v>
      </c>
      <c r="AA190" s="49">
        <v>0</v>
      </c>
      <c r="AB190" s="71">
        <v>190</v>
      </c>
      <c r="AC190" s="71"/>
      <c r="AD190" s="72"/>
      <c r="AE190" s="78" t="s">
        <v>1778</v>
      </c>
      <c r="AF190" s="78">
        <v>1705</v>
      </c>
      <c r="AG190" s="78">
        <v>3153</v>
      </c>
      <c r="AH190" s="78">
        <v>1868</v>
      </c>
      <c r="AI190" s="78">
        <v>927</v>
      </c>
      <c r="AJ190" s="78"/>
      <c r="AK190" s="78" t="s">
        <v>2022</v>
      </c>
      <c r="AL190" s="78" t="s">
        <v>2201</v>
      </c>
      <c r="AM190" s="82" t="s">
        <v>2368</v>
      </c>
      <c r="AN190" s="78"/>
      <c r="AO190" s="80">
        <v>42241.61299768519</v>
      </c>
      <c r="AP190" s="82" t="s">
        <v>2569</v>
      </c>
      <c r="AQ190" s="78" t="b">
        <v>1</v>
      </c>
      <c r="AR190" s="78" t="b">
        <v>0</v>
      </c>
      <c r="AS190" s="78" t="b">
        <v>1</v>
      </c>
      <c r="AT190" s="78" t="s">
        <v>1518</v>
      </c>
      <c r="AU190" s="78">
        <v>236</v>
      </c>
      <c r="AV190" s="82" t="s">
        <v>2649</v>
      </c>
      <c r="AW190" s="78" t="b">
        <v>0</v>
      </c>
      <c r="AX190" s="78" t="s">
        <v>2766</v>
      </c>
      <c r="AY190" s="82" t="s">
        <v>2954</v>
      </c>
      <c r="AZ190" s="78" t="s">
        <v>65</v>
      </c>
      <c r="BA190" s="78" t="str">
        <f>REPLACE(INDEX(GroupVertices[Group],MATCH(Vertices[[#This Row],[Vertex]],GroupVertices[Vertex],0)),1,1,"")</f>
        <v>3</v>
      </c>
      <c r="BB190" s="48"/>
      <c r="BC190" s="48"/>
      <c r="BD190" s="48"/>
      <c r="BE190" s="48"/>
      <c r="BF190" s="48"/>
      <c r="BG190" s="48"/>
      <c r="BH190" s="48"/>
      <c r="BI190" s="48"/>
      <c r="BJ190" s="48"/>
      <c r="BK190" s="48"/>
      <c r="BL190" s="48"/>
      <c r="BM190" s="49"/>
      <c r="BN190" s="48"/>
      <c r="BO190" s="49"/>
      <c r="BP190" s="48"/>
      <c r="BQ190" s="49"/>
      <c r="BR190" s="48"/>
      <c r="BS190" s="49"/>
      <c r="BT190" s="48"/>
      <c r="BU190" s="2"/>
      <c r="BV190" s="3"/>
      <c r="BW190" s="3"/>
      <c r="BX190" s="3"/>
      <c r="BY190" s="3"/>
    </row>
    <row r="191" spans="1:77" ht="41.45" customHeight="1">
      <c r="A191" s="64" t="s">
        <v>337</v>
      </c>
      <c r="C191" s="65"/>
      <c r="D191" s="65" t="s">
        <v>64</v>
      </c>
      <c r="E191" s="66">
        <v>168.18710296325114</v>
      </c>
      <c r="F191" s="68">
        <v>99.99192245317363</v>
      </c>
      <c r="G191" s="100" t="s">
        <v>951</v>
      </c>
      <c r="H191" s="65"/>
      <c r="I191" s="69" t="s">
        <v>337</v>
      </c>
      <c r="J191" s="70"/>
      <c r="K191" s="70"/>
      <c r="L191" s="69" t="s">
        <v>3228</v>
      </c>
      <c r="M191" s="73">
        <v>3.691977105669762</v>
      </c>
      <c r="N191" s="74">
        <v>1138.4583740234375</v>
      </c>
      <c r="O191" s="74">
        <v>9510.71875</v>
      </c>
      <c r="P191" s="75"/>
      <c r="Q191" s="76"/>
      <c r="R191" s="76"/>
      <c r="S191" s="86"/>
      <c r="T191" s="48">
        <v>0</v>
      </c>
      <c r="U191" s="48">
        <v>1</v>
      </c>
      <c r="V191" s="49">
        <v>0</v>
      </c>
      <c r="W191" s="49">
        <v>0.001172</v>
      </c>
      <c r="X191" s="49">
        <v>0.006928</v>
      </c>
      <c r="Y191" s="49">
        <v>0.525373</v>
      </c>
      <c r="Z191" s="49">
        <v>0</v>
      </c>
      <c r="AA191" s="49">
        <v>0</v>
      </c>
      <c r="AB191" s="71">
        <v>191</v>
      </c>
      <c r="AC191" s="71"/>
      <c r="AD191" s="72"/>
      <c r="AE191" s="78" t="s">
        <v>1779</v>
      </c>
      <c r="AF191" s="78">
        <v>1647</v>
      </c>
      <c r="AG191" s="78">
        <v>3625</v>
      </c>
      <c r="AH191" s="78">
        <v>1594</v>
      </c>
      <c r="AI191" s="78">
        <v>396</v>
      </c>
      <c r="AJ191" s="78"/>
      <c r="AK191" s="78" t="s">
        <v>2023</v>
      </c>
      <c r="AL191" s="78" t="s">
        <v>2104</v>
      </c>
      <c r="AM191" s="78"/>
      <c r="AN191" s="78"/>
      <c r="AO191" s="80">
        <v>39889.62636574074</v>
      </c>
      <c r="AP191" s="82" t="s">
        <v>2570</v>
      </c>
      <c r="AQ191" s="78" t="b">
        <v>1</v>
      </c>
      <c r="AR191" s="78" t="b">
        <v>0</v>
      </c>
      <c r="AS191" s="78" t="b">
        <v>0</v>
      </c>
      <c r="AT191" s="78" t="s">
        <v>1517</v>
      </c>
      <c r="AU191" s="78">
        <v>80</v>
      </c>
      <c r="AV191" s="82" t="s">
        <v>2649</v>
      </c>
      <c r="AW191" s="78" t="b">
        <v>0</v>
      </c>
      <c r="AX191" s="78" t="s">
        <v>2766</v>
      </c>
      <c r="AY191" s="82" t="s">
        <v>2955</v>
      </c>
      <c r="AZ191" s="78" t="s">
        <v>66</v>
      </c>
      <c r="BA191" s="78" t="str">
        <f>REPLACE(INDEX(GroupVertices[Group],MATCH(Vertices[[#This Row],[Vertex]],GroupVertices[Vertex],0)),1,1,"")</f>
        <v>1</v>
      </c>
      <c r="BB191" s="48"/>
      <c r="BC191" s="48"/>
      <c r="BD191" s="48"/>
      <c r="BE191" s="48"/>
      <c r="BF191" s="48"/>
      <c r="BG191" s="48"/>
      <c r="BH191" s="121" t="s">
        <v>3863</v>
      </c>
      <c r="BI191" s="121" t="s">
        <v>3863</v>
      </c>
      <c r="BJ191" s="121" t="s">
        <v>3998</v>
      </c>
      <c r="BK191" s="121" t="s">
        <v>3998</v>
      </c>
      <c r="BL191" s="121">
        <v>0</v>
      </c>
      <c r="BM191" s="124">
        <v>0</v>
      </c>
      <c r="BN191" s="121">
        <v>0</v>
      </c>
      <c r="BO191" s="124">
        <v>0</v>
      </c>
      <c r="BP191" s="121">
        <v>0</v>
      </c>
      <c r="BQ191" s="124">
        <v>0</v>
      </c>
      <c r="BR191" s="121">
        <v>23</v>
      </c>
      <c r="BS191" s="124">
        <v>100</v>
      </c>
      <c r="BT191" s="121">
        <v>23</v>
      </c>
      <c r="BU191" s="2"/>
      <c r="BV191" s="3"/>
      <c r="BW191" s="3"/>
      <c r="BX191" s="3"/>
      <c r="BY191" s="3"/>
    </row>
    <row r="192" spans="1:77" ht="41.45" customHeight="1">
      <c r="A192" s="64" t="s">
        <v>338</v>
      </c>
      <c r="C192" s="65"/>
      <c r="D192" s="65" t="s">
        <v>64</v>
      </c>
      <c r="E192" s="66">
        <v>162.46083249657318</v>
      </c>
      <c r="F192" s="68">
        <v>99.99939836202948</v>
      </c>
      <c r="G192" s="100" t="s">
        <v>952</v>
      </c>
      <c r="H192" s="65"/>
      <c r="I192" s="69" t="s">
        <v>338</v>
      </c>
      <c r="J192" s="70"/>
      <c r="K192" s="70"/>
      <c r="L192" s="69" t="s">
        <v>3229</v>
      </c>
      <c r="M192" s="73">
        <v>1.2005058809740237</v>
      </c>
      <c r="N192" s="74">
        <v>2961.216064453125</v>
      </c>
      <c r="O192" s="74">
        <v>8588.4775390625</v>
      </c>
      <c r="P192" s="75"/>
      <c r="Q192" s="76"/>
      <c r="R192" s="76"/>
      <c r="S192" s="86"/>
      <c r="T192" s="48">
        <v>0</v>
      </c>
      <c r="U192" s="48">
        <v>1</v>
      </c>
      <c r="V192" s="49">
        <v>0</v>
      </c>
      <c r="W192" s="49">
        <v>0.001172</v>
      </c>
      <c r="X192" s="49">
        <v>0.006928</v>
      </c>
      <c r="Y192" s="49">
        <v>0.525373</v>
      </c>
      <c r="Z192" s="49">
        <v>0</v>
      </c>
      <c r="AA192" s="49">
        <v>0</v>
      </c>
      <c r="AB192" s="71">
        <v>192</v>
      </c>
      <c r="AC192" s="71"/>
      <c r="AD192" s="72"/>
      <c r="AE192" s="78" t="s">
        <v>1780</v>
      </c>
      <c r="AF192" s="78">
        <v>894</v>
      </c>
      <c r="AG192" s="78">
        <v>270</v>
      </c>
      <c r="AH192" s="78">
        <v>824</v>
      </c>
      <c r="AI192" s="78">
        <v>760</v>
      </c>
      <c r="AJ192" s="78"/>
      <c r="AK192" s="78" t="s">
        <v>2024</v>
      </c>
      <c r="AL192" s="78" t="s">
        <v>2202</v>
      </c>
      <c r="AM192" s="82" t="s">
        <v>2369</v>
      </c>
      <c r="AN192" s="78"/>
      <c r="AO192" s="80">
        <v>41976.455300925925</v>
      </c>
      <c r="AP192" s="82" t="s">
        <v>2571</v>
      </c>
      <c r="AQ192" s="78" t="b">
        <v>0</v>
      </c>
      <c r="AR192" s="78" t="b">
        <v>0</v>
      </c>
      <c r="AS192" s="78" t="b">
        <v>1</v>
      </c>
      <c r="AT192" s="78" t="s">
        <v>1517</v>
      </c>
      <c r="AU192" s="78">
        <v>13</v>
      </c>
      <c r="AV192" s="82" t="s">
        <v>2649</v>
      </c>
      <c r="AW192" s="78" t="b">
        <v>0</v>
      </c>
      <c r="AX192" s="78" t="s">
        <v>2766</v>
      </c>
      <c r="AY192" s="82" t="s">
        <v>2956</v>
      </c>
      <c r="AZ192" s="78" t="s">
        <v>66</v>
      </c>
      <c r="BA192" s="78" t="str">
        <f>REPLACE(INDEX(GroupVertices[Group],MATCH(Vertices[[#This Row],[Vertex]],GroupVertices[Vertex],0)),1,1,"")</f>
        <v>1</v>
      </c>
      <c r="BB192" s="48"/>
      <c r="BC192" s="48"/>
      <c r="BD192" s="48"/>
      <c r="BE192" s="48"/>
      <c r="BF192" s="48"/>
      <c r="BG192" s="48"/>
      <c r="BH192" s="121" t="s">
        <v>3863</v>
      </c>
      <c r="BI192" s="121" t="s">
        <v>3863</v>
      </c>
      <c r="BJ192" s="121" t="s">
        <v>3998</v>
      </c>
      <c r="BK192" s="121" t="s">
        <v>3998</v>
      </c>
      <c r="BL192" s="121">
        <v>0</v>
      </c>
      <c r="BM192" s="124">
        <v>0</v>
      </c>
      <c r="BN192" s="121">
        <v>0</v>
      </c>
      <c r="BO192" s="124">
        <v>0</v>
      </c>
      <c r="BP192" s="121">
        <v>0</v>
      </c>
      <c r="BQ192" s="124">
        <v>0</v>
      </c>
      <c r="BR192" s="121">
        <v>23</v>
      </c>
      <c r="BS192" s="124">
        <v>100</v>
      </c>
      <c r="BT192" s="121">
        <v>23</v>
      </c>
      <c r="BU192" s="2"/>
      <c r="BV192" s="3"/>
      <c r="BW192" s="3"/>
      <c r="BX192" s="3"/>
      <c r="BY192" s="3"/>
    </row>
    <row r="193" spans="1:77" ht="41.45" customHeight="1">
      <c r="A193" s="64" t="s">
        <v>339</v>
      </c>
      <c r="C193" s="65"/>
      <c r="D193" s="65" t="s">
        <v>64</v>
      </c>
      <c r="E193" s="66">
        <v>163.7511634869781</v>
      </c>
      <c r="F193" s="68">
        <v>99.99771377571204</v>
      </c>
      <c r="G193" s="100" t="s">
        <v>953</v>
      </c>
      <c r="H193" s="65"/>
      <c r="I193" s="69" t="s">
        <v>339</v>
      </c>
      <c r="J193" s="70"/>
      <c r="K193" s="70"/>
      <c r="L193" s="69" t="s">
        <v>3230</v>
      </c>
      <c r="M193" s="73">
        <v>1.7619223477012897</v>
      </c>
      <c r="N193" s="74">
        <v>4998.92333984375</v>
      </c>
      <c r="O193" s="74">
        <v>5010.21240234375</v>
      </c>
      <c r="P193" s="75"/>
      <c r="Q193" s="76"/>
      <c r="R193" s="76"/>
      <c r="S193" s="86"/>
      <c r="T193" s="48">
        <v>0</v>
      </c>
      <c r="U193" s="48">
        <v>1</v>
      </c>
      <c r="V193" s="49">
        <v>0</v>
      </c>
      <c r="W193" s="49">
        <v>0.000709</v>
      </c>
      <c r="X193" s="49">
        <v>7E-06</v>
      </c>
      <c r="Y193" s="49">
        <v>0.504054</v>
      </c>
      <c r="Z193" s="49">
        <v>0</v>
      </c>
      <c r="AA193" s="49">
        <v>0</v>
      </c>
      <c r="AB193" s="71">
        <v>193</v>
      </c>
      <c r="AC193" s="71"/>
      <c r="AD193" s="72"/>
      <c r="AE193" s="78" t="s">
        <v>1781</v>
      </c>
      <c r="AF193" s="78">
        <v>939</v>
      </c>
      <c r="AG193" s="78">
        <v>1026</v>
      </c>
      <c r="AH193" s="78">
        <v>7643</v>
      </c>
      <c r="AI193" s="78">
        <v>522</v>
      </c>
      <c r="AJ193" s="78"/>
      <c r="AK193" s="78" t="s">
        <v>2025</v>
      </c>
      <c r="AL193" s="78" t="s">
        <v>2203</v>
      </c>
      <c r="AM193" s="82" t="s">
        <v>2370</v>
      </c>
      <c r="AN193" s="78"/>
      <c r="AO193" s="80">
        <v>42235.73925925926</v>
      </c>
      <c r="AP193" s="82" t="s">
        <v>2572</v>
      </c>
      <c r="AQ193" s="78" t="b">
        <v>0</v>
      </c>
      <c r="AR193" s="78" t="b">
        <v>0</v>
      </c>
      <c r="AS193" s="78" t="b">
        <v>0</v>
      </c>
      <c r="AT193" s="78" t="s">
        <v>1518</v>
      </c>
      <c r="AU193" s="78">
        <v>139</v>
      </c>
      <c r="AV193" s="82" t="s">
        <v>2649</v>
      </c>
      <c r="AW193" s="78" t="b">
        <v>0</v>
      </c>
      <c r="AX193" s="78" t="s">
        <v>2766</v>
      </c>
      <c r="AY193" s="82" t="s">
        <v>2957</v>
      </c>
      <c r="AZ193" s="78" t="s">
        <v>66</v>
      </c>
      <c r="BA193" s="78" t="str">
        <f>REPLACE(INDEX(GroupVertices[Group],MATCH(Vertices[[#This Row],[Vertex]],GroupVertices[Vertex],0)),1,1,"")</f>
        <v>3</v>
      </c>
      <c r="BB193" s="48"/>
      <c r="BC193" s="48"/>
      <c r="BD193" s="48"/>
      <c r="BE193" s="48"/>
      <c r="BF193" s="48" t="s">
        <v>738</v>
      </c>
      <c r="BG193" s="48" t="s">
        <v>738</v>
      </c>
      <c r="BH193" s="121" t="s">
        <v>3876</v>
      </c>
      <c r="BI193" s="121" t="s">
        <v>3876</v>
      </c>
      <c r="BJ193" s="121" t="s">
        <v>4010</v>
      </c>
      <c r="BK193" s="121" t="s">
        <v>4010</v>
      </c>
      <c r="BL193" s="121">
        <v>0</v>
      </c>
      <c r="BM193" s="124">
        <v>0</v>
      </c>
      <c r="BN193" s="121">
        <v>1</v>
      </c>
      <c r="BO193" s="124">
        <v>4.3478260869565215</v>
      </c>
      <c r="BP193" s="121">
        <v>0</v>
      </c>
      <c r="BQ193" s="124">
        <v>0</v>
      </c>
      <c r="BR193" s="121">
        <v>22</v>
      </c>
      <c r="BS193" s="124">
        <v>95.65217391304348</v>
      </c>
      <c r="BT193" s="121">
        <v>23</v>
      </c>
      <c r="BU193" s="2"/>
      <c r="BV193" s="3"/>
      <c r="BW193" s="3"/>
      <c r="BX193" s="3"/>
      <c r="BY193" s="3"/>
    </row>
    <row r="194" spans="1:77" ht="41.45" customHeight="1">
      <c r="A194" s="64" t="s">
        <v>340</v>
      </c>
      <c r="C194" s="65"/>
      <c r="D194" s="65" t="s">
        <v>64</v>
      </c>
      <c r="E194" s="66">
        <v>169.09511366020274</v>
      </c>
      <c r="F194" s="68">
        <v>99.99073700354283</v>
      </c>
      <c r="G194" s="100" t="s">
        <v>954</v>
      </c>
      <c r="H194" s="65"/>
      <c r="I194" s="69" t="s">
        <v>340</v>
      </c>
      <c r="J194" s="70"/>
      <c r="K194" s="70"/>
      <c r="L194" s="69" t="s">
        <v>3231</v>
      </c>
      <c r="M194" s="73">
        <v>4.087047952625986</v>
      </c>
      <c r="N194" s="74">
        <v>5171.67236328125</v>
      </c>
      <c r="O194" s="74">
        <v>5597.6328125</v>
      </c>
      <c r="P194" s="75"/>
      <c r="Q194" s="76"/>
      <c r="R194" s="76"/>
      <c r="S194" s="86"/>
      <c r="T194" s="48">
        <v>0</v>
      </c>
      <c r="U194" s="48">
        <v>1</v>
      </c>
      <c r="V194" s="49">
        <v>0</v>
      </c>
      <c r="W194" s="49">
        <v>0.000709</v>
      </c>
      <c r="X194" s="49">
        <v>7E-06</v>
      </c>
      <c r="Y194" s="49">
        <v>0.504054</v>
      </c>
      <c r="Z194" s="49">
        <v>0</v>
      </c>
      <c r="AA194" s="49">
        <v>0</v>
      </c>
      <c r="AB194" s="71">
        <v>194</v>
      </c>
      <c r="AC194" s="71"/>
      <c r="AD194" s="72"/>
      <c r="AE194" s="78" t="s">
        <v>1782</v>
      </c>
      <c r="AF194" s="78">
        <v>3031</v>
      </c>
      <c r="AG194" s="78">
        <v>4157</v>
      </c>
      <c r="AH194" s="78">
        <v>46554</v>
      </c>
      <c r="AI194" s="78">
        <v>486</v>
      </c>
      <c r="AJ194" s="78"/>
      <c r="AK194" s="78" t="s">
        <v>2026</v>
      </c>
      <c r="AL194" s="78" t="s">
        <v>2204</v>
      </c>
      <c r="AM194" s="82" t="s">
        <v>2371</v>
      </c>
      <c r="AN194" s="78"/>
      <c r="AO194" s="80">
        <v>40663.702939814815</v>
      </c>
      <c r="AP194" s="82" t="s">
        <v>2573</v>
      </c>
      <c r="AQ194" s="78" t="b">
        <v>1</v>
      </c>
      <c r="AR194" s="78" t="b">
        <v>0</v>
      </c>
      <c r="AS194" s="78" t="b">
        <v>0</v>
      </c>
      <c r="AT194" s="78" t="s">
        <v>1518</v>
      </c>
      <c r="AU194" s="78">
        <v>151</v>
      </c>
      <c r="AV194" s="82" t="s">
        <v>2649</v>
      </c>
      <c r="AW194" s="78" t="b">
        <v>0</v>
      </c>
      <c r="AX194" s="78" t="s">
        <v>2766</v>
      </c>
      <c r="AY194" s="82" t="s">
        <v>2958</v>
      </c>
      <c r="AZ194" s="78" t="s">
        <v>66</v>
      </c>
      <c r="BA194" s="78" t="str">
        <f>REPLACE(INDEX(GroupVertices[Group],MATCH(Vertices[[#This Row],[Vertex]],GroupVertices[Vertex],0)),1,1,"")</f>
        <v>3</v>
      </c>
      <c r="BB194" s="48"/>
      <c r="BC194" s="48"/>
      <c r="BD194" s="48"/>
      <c r="BE194" s="48"/>
      <c r="BF194" s="48" t="s">
        <v>738</v>
      </c>
      <c r="BG194" s="48" t="s">
        <v>738</v>
      </c>
      <c r="BH194" s="121" t="s">
        <v>3876</v>
      </c>
      <c r="BI194" s="121" t="s">
        <v>3876</v>
      </c>
      <c r="BJ194" s="121" t="s">
        <v>4010</v>
      </c>
      <c r="BK194" s="121" t="s">
        <v>4010</v>
      </c>
      <c r="BL194" s="121">
        <v>0</v>
      </c>
      <c r="BM194" s="124">
        <v>0</v>
      </c>
      <c r="BN194" s="121">
        <v>1</v>
      </c>
      <c r="BO194" s="124">
        <v>4.3478260869565215</v>
      </c>
      <c r="BP194" s="121">
        <v>0</v>
      </c>
      <c r="BQ194" s="124">
        <v>0</v>
      </c>
      <c r="BR194" s="121">
        <v>22</v>
      </c>
      <c r="BS194" s="124">
        <v>95.65217391304348</v>
      </c>
      <c r="BT194" s="121">
        <v>23</v>
      </c>
      <c r="BU194" s="2"/>
      <c r="BV194" s="3"/>
      <c r="BW194" s="3"/>
      <c r="BX194" s="3"/>
      <c r="BY194" s="3"/>
    </row>
    <row r="195" spans="1:77" ht="41.45" customHeight="1">
      <c r="A195" s="64" t="s">
        <v>341</v>
      </c>
      <c r="C195" s="65"/>
      <c r="D195" s="65" t="s">
        <v>64</v>
      </c>
      <c r="E195" s="66">
        <v>188.24867764740387</v>
      </c>
      <c r="F195" s="68">
        <v>99.96573114685715</v>
      </c>
      <c r="G195" s="100" t="s">
        <v>955</v>
      </c>
      <c r="H195" s="65"/>
      <c r="I195" s="69" t="s">
        <v>341</v>
      </c>
      <c r="J195" s="70"/>
      <c r="K195" s="70"/>
      <c r="L195" s="69" t="s">
        <v>3232</v>
      </c>
      <c r="M195" s="73">
        <v>12.420666457405591</v>
      </c>
      <c r="N195" s="74">
        <v>6150.998046875</v>
      </c>
      <c r="O195" s="74">
        <v>1952.3831787109375</v>
      </c>
      <c r="P195" s="75"/>
      <c r="Q195" s="76"/>
      <c r="R195" s="76"/>
      <c r="S195" s="86"/>
      <c r="T195" s="48">
        <v>0</v>
      </c>
      <c r="U195" s="48">
        <v>1</v>
      </c>
      <c r="V195" s="49">
        <v>0</v>
      </c>
      <c r="W195" s="49">
        <v>0.090909</v>
      </c>
      <c r="X195" s="49">
        <v>0</v>
      </c>
      <c r="Y195" s="49">
        <v>0.617116</v>
      </c>
      <c r="Z195" s="49">
        <v>0</v>
      </c>
      <c r="AA195" s="49">
        <v>0</v>
      </c>
      <c r="AB195" s="71">
        <v>195</v>
      </c>
      <c r="AC195" s="71"/>
      <c r="AD195" s="72"/>
      <c r="AE195" s="78" t="s">
        <v>1783</v>
      </c>
      <c r="AF195" s="78">
        <v>70</v>
      </c>
      <c r="AG195" s="78">
        <v>15379</v>
      </c>
      <c r="AH195" s="78">
        <v>9713</v>
      </c>
      <c r="AI195" s="78">
        <v>6376</v>
      </c>
      <c r="AJ195" s="78"/>
      <c r="AK195" s="78" t="s">
        <v>2027</v>
      </c>
      <c r="AL195" s="78" t="s">
        <v>2205</v>
      </c>
      <c r="AM195" s="82" t="s">
        <v>2372</v>
      </c>
      <c r="AN195" s="78"/>
      <c r="AO195" s="80">
        <v>40606.64366898148</v>
      </c>
      <c r="AP195" s="82" t="s">
        <v>2574</v>
      </c>
      <c r="AQ195" s="78" t="b">
        <v>0</v>
      </c>
      <c r="AR195" s="78" t="b">
        <v>0</v>
      </c>
      <c r="AS195" s="78" t="b">
        <v>1</v>
      </c>
      <c r="AT195" s="78" t="s">
        <v>1518</v>
      </c>
      <c r="AU195" s="78">
        <v>382</v>
      </c>
      <c r="AV195" s="82" t="s">
        <v>2649</v>
      </c>
      <c r="AW195" s="78" t="b">
        <v>0</v>
      </c>
      <c r="AX195" s="78" t="s">
        <v>2766</v>
      </c>
      <c r="AY195" s="82" t="s">
        <v>2959</v>
      </c>
      <c r="AZ195" s="78" t="s">
        <v>66</v>
      </c>
      <c r="BA195" s="78" t="str">
        <f>REPLACE(INDEX(GroupVertices[Group],MATCH(Vertices[[#This Row],[Vertex]],GroupVertices[Vertex],0)),1,1,"")</f>
        <v>9</v>
      </c>
      <c r="BB195" s="48"/>
      <c r="BC195" s="48"/>
      <c r="BD195" s="48"/>
      <c r="BE195" s="48"/>
      <c r="BF195" s="48"/>
      <c r="BG195" s="48"/>
      <c r="BH195" s="121" t="s">
        <v>3880</v>
      </c>
      <c r="BI195" s="121" t="s">
        <v>3880</v>
      </c>
      <c r="BJ195" s="121" t="s">
        <v>4014</v>
      </c>
      <c r="BK195" s="121" t="s">
        <v>4014</v>
      </c>
      <c r="BL195" s="121">
        <v>0</v>
      </c>
      <c r="BM195" s="124">
        <v>0</v>
      </c>
      <c r="BN195" s="121">
        <v>1</v>
      </c>
      <c r="BO195" s="124">
        <v>4.545454545454546</v>
      </c>
      <c r="BP195" s="121">
        <v>0</v>
      </c>
      <c r="BQ195" s="124">
        <v>0</v>
      </c>
      <c r="BR195" s="121">
        <v>21</v>
      </c>
      <c r="BS195" s="124">
        <v>95.45454545454545</v>
      </c>
      <c r="BT195" s="121">
        <v>22</v>
      </c>
      <c r="BU195" s="2"/>
      <c r="BV195" s="3"/>
      <c r="BW195" s="3"/>
      <c r="BX195" s="3"/>
      <c r="BY195" s="3"/>
    </row>
    <row r="196" spans="1:77" ht="41.45" customHeight="1">
      <c r="A196" s="64" t="s">
        <v>343</v>
      </c>
      <c r="C196" s="65"/>
      <c r="D196" s="65" t="s">
        <v>64</v>
      </c>
      <c r="E196" s="66">
        <v>176.1151286913343</v>
      </c>
      <c r="F196" s="68">
        <v>99.98157205179197</v>
      </c>
      <c r="G196" s="100" t="s">
        <v>957</v>
      </c>
      <c r="H196" s="65"/>
      <c r="I196" s="69" t="s">
        <v>343</v>
      </c>
      <c r="J196" s="70"/>
      <c r="K196" s="70"/>
      <c r="L196" s="69" t="s">
        <v>3233</v>
      </c>
      <c r="M196" s="73">
        <v>7.141420872796947</v>
      </c>
      <c r="N196" s="74">
        <v>4592.095703125</v>
      </c>
      <c r="O196" s="74">
        <v>6190.38623046875</v>
      </c>
      <c r="P196" s="75"/>
      <c r="Q196" s="76"/>
      <c r="R196" s="76"/>
      <c r="S196" s="86"/>
      <c r="T196" s="48">
        <v>0</v>
      </c>
      <c r="U196" s="48">
        <v>3</v>
      </c>
      <c r="V196" s="49">
        <v>1512</v>
      </c>
      <c r="W196" s="49">
        <v>0.000968</v>
      </c>
      <c r="X196" s="49">
        <v>0.000362</v>
      </c>
      <c r="Y196" s="49">
        <v>1.035103</v>
      </c>
      <c r="Z196" s="49">
        <v>0.16666666666666666</v>
      </c>
      <c r="AA196" s="49">
        <v>0</v>
      </c>
      <c r="AB196" s="71">
        <v>196</v>
      </c>
      <c r="AC196" s="71"/>
      <c r="AD196" s="72"/>
      <c r="AE196" s="78" t="s">
        <v>1784</v>
      </c>
      <c r="AF196" s="78">
        <v>9102</v>
      </c>
      <c r="AG196" s="78">
        <v>8270</v>
      </c>
      <c r="AH196" s="78">
        <v>191271</v>
      </c>
      <c r="AI196" s="78">
        <v>102886</v>
      </c>
      <c r="AJ196" s="78"/>
      <c r="AK196" s="78" t="s">
        <v>2028</v>
      </c>
      <c r="AL196" s="78" t="s">
        <v>2110</v>
      </c>
      <c r="AM196" s="82" t="s">
        <v>2373</v>
      </c>
      <c r="AN196" s="78"/>
      <c r="AO196" s="80">
        <v>39938.67982638889</v>
      </c>
      <c r="AP196" s="82" t="s">
        <v>2575</v>
      </c>
      <c r="AQ196" s="78" t="b">
        <v>0</v>
      </c>
      <c r="AR196" s="78" t="b">
        <v>0</v>
      </c>
      <c r="AS196" s="78" t="b">
        <v>0</v>
      </c>
      <c r="AT196" s="78" t="s">
        <v>1518</v>
      </c>
      <c r="AU196" s="78">
        <v>4274</v>
      </c>
      <c r="AV196" s="82" t="s">
        <v>2658</v>
      </c>
      <c r="AW196" s="78" t="b">
        <v>0</v>
      </c>
      <c r="AX196" s="78" t="s">
        <v>2766</v>
      </c>
      <c r="AY196" s="82" t="s">
        <v>2960</v>
      </c>
      <c r="AZ196" s="78" t="s">
        <v>66</v>
      </c>
      <c r="BA196" s="78" t="str">
        <f>REPLACE(INDEX(GroupVertices[Group],MATCH(Vertices[[#This Row],[Vertex]],GroupVertices[Vertex],0)),1,1,"")</f>
        <v>3</v>
      </c>
      <c r="BB196" s="48"/>
      <c r="BC196" s="48"/>
      <c r="BD196" s="48"/>
      <c r="BE196" s="48"/>
      <c r="BF196" s="48" t="s">
        <v>3838</v>
      </c>
      <c r="BG196" s="48" t="s">
        <v>779</v>
      </c>
      <c r="BH196" s="121" t="s">
        <v>3932</v>
      </c>
      <c r="BI196" s="121" t="s">
        <v>3982</v>
      </c>
      <c r="BJ196" s="121" t="s">
        <v>4066</v>
      </c>
      <c r="BK196" s="121" t="s">
        <v>4066</v>
      </c>
      <c r="BL196" s="121">
        <v>4</v>
      </c>
      <c r="BM196" s="124">
        <v>9.30232558139535</v>
      </c>
      <c r="BN196" s="121">
        <v>2</v>
      </c>
      <c r="BO196" s="124">
        <v>4.651162790697675</v>
      </c>
      <c r="BP196" s="121">
        <v>0</v>
      </c>
      <c r="BQ196" s="124">
        <v>0</v>
      </c>
      <c r="BR196" s="121">
        <v>37</v>
      </c>
      <c r="BS196" s="124">
        <v>86.04651162790698</v>
      </c>
      <c r="BT196" s="121">
        <v>43</v>
      </c>
      <c r="BU196" s="2"/>
      <c r="BV196" s="3"/>
      <c r="BW196" s="3"/>
      <c r="BX196" s="3"/>
      <c r="BY196" s="3"/>
    </row>
    <row r="197" spans="1:77" ht="41.45" customHeight="1">
      <c r="A197" s="64" t="s">
        <v>386</v>
      </c>
      <c r="C197" s="65"/>
      <c r="D197" s="65" t="s">
        <v>64</v>
      </c>
      <c r="E197" s="66">
        <v>176.05709793250657</v>
      </c>
      <c r="F197" s="68">
        <v>99.98164781361048</v>
      </c>
      <c r="G197" s="100" t="s">
        <v>995</v>
      </c>
      <c r="H197" s="65"/>
      <c r="I197" s="69" t="s">
        <v>386</v>
      </c>
      <c r="J197" s="70"/>
      <c r="K197" s="70"/>
      <c r="L197" s="69" t="s">
        <v>3234</v>
      </c>
      <c r="M197" s="73">
        <v>7.116171984081699</v>
      </c>
      <c r="N197" s="74">
        <v>4431.8974609375</v>
      </c>
      <c r="O197" s="74">
        <v>6156.7646484375</v>
      </c>
      <c r="P197" s="75"/>
      <c r="Q197" s="76"/>
      <c r="R197" s="76"/>
      <c r="S197" s="86"/>
      <c r="T197" s="48">
        <v>2</v>
      </c>
      <c r="U197" s="48">
        <v>1</v>
      </c>
      <c r="V197" s="49">
        <v>5</v>
      </c>
      <c r="W197" s="49">
        <v>0.000965</v>
      </c>
      <c r="X197" s="49">
        <v>0.000396</v>
      </c>
      <c r="Y197" s="49">
        <v>0.98476</v>
      </c>
      <c r="Z197" s="49">
        <v>0.3333333333333333</v>
      </c>
      <c r="AA197" s="49">
        <v>0</v>
      </c>
      <c r="AB197" s="71">
        <v>197</v>
      </c>
      <c r="AC197" s="71"/>
      <c r="AD197" s="72"/>
      <c r="AE197" s="78" t="s">
        <v>1785</v>
      </c>
      <c r="AF197" s="78">
        <v>1248</v>
      </c>
      <c r="AG197" s="78">
        <v>8236</v>
      </c>
      <c r="AH197" s="78">
        <v>3305</v>
      </c>
      <c r="AI197" s="78">
        <v>1564</v>
      </c>
      <c r="AJ197" s="78"/>
      <c r="AK197" s="78" t="s">
        <v>2029</v>
      </c>
      <c r="AL197" s="78" t="s">
        <v>2120</v>
      </c>
      <c r="AM197" s="82" t="s">
        <v>2374</v>
      </c>
      <c r="AN197" s="78"/>
      <c r="AO197" s="80">
        <v>40381.54076388889</v>
      </c>
      <c r="AP197" s="82" t="s">
        <v>2576</v>
      </c>
      <c r="AQ197" s="78" t="b">
        <v>1</v>
      </c>
      <c r="AR197" s="78" t="b">
        <v>0</v>
      </c>
      <c r="AS197" s="78" t="b">
        <v>1</v>
      </c>
      <c r="AT197" s="78" t="s">
        <v>1517</v>
      </c>
      <c r="AU197" s="78">
        <v>161</v>
      </c>
      <c r="AV197" s="82" t="s">
        <v>2649</v>
      </c>
      <c r="AW197" s="78" t="b">
        <v>1</v>
      </c>
      <c r="AX197" s="78" t="s">
        <v>2766</v>
      </c>
      <c r="AY197" s="82" t="s">
        <v>2961</v>
      </c>
      <c r="AZ197" s="78" t="s">
        <v>66</v>
      </c>
      <c r="BA197" s="78" t="str">
        <f>REPLACE(INDEX(GroupVertices[Group],MATCH(Vertices[[#This Row],[Vertex]],GroupVertices[Vertex],0)),1,1,"")</f>
        <v>3</v>
      </c>
      <c r="BB197" s="48" t="s">
        <v>699</v>
      </c>
      <c r="BC197" s="48" t="s">
        <v>699</v>
      </c>
      <c r="BD197" s="48" t="s">
        <v>708</v>
      </c>
      <c r="BE197" s="48" t="s">
        <v>708</v>
      </c>
      <c r="BF197" s="48" t="s">
        <v>792</v>
      </c>
      <c r="BG197" s="48" t="s">
        <v>792</v>
      </c>
      <c r="BH197" s="121" t="s">
        <v>3933</v>
      </c>
      <c r="BI197" s="121" t="s">
        <v>3933</v>
      </c>
      <c r="BJ197" s="121" t="s">
        <v>4067</v>
      </c>
      <c r="BK197" s="121" t="s">
        <v>4067</v>
      </c>
      <c r="BL197" s="121">
        <v>6</v>
      </c>
      <c r="BM197" s="124">
        <v>15.789473684210526</v>
      </c>
      <c r="BN197" s="121">
        <v>1</v>
      </c>
      <c r="BO197" s="124">
        <v>2.6315789473684212</v>
      </c>
      <c r="BP197" s="121">
        <v>0</v>
      </c>
      <c r="BQ197" s="124">
        <v>0</v>
      </c>
      <c r="BR197" s="121">
        <v>31</v>
      </c>
      <c r="BS197" s="124">
        <v>81.57894736842105</v>
      </c>
      <c r="BT197" s="121">
        <v>38</v>
      </c>
      <c r="BU197" s="2"/>
      <c r="BV197" s="3"/>
      <c r="BW197" s="3"/>
      <c r="BX197" s="3"/>
      <c r="BY197" s="3"/>
    </row>
    <row r="198" spans="1:77" ht="41.45" customHeight="1">
      <c r="A198" s="64" t="s">
        <v>344</v>
      </c>
      <c r="C198" s="65"/>
      <c r="D198" s="65" t="s">
        <v>64</v>
      </c>
      <c r="E198" s="66">
        <v>163.37396355459782</v>
      </c>
      <c r="F198" s="68">
        <v>99.99820622753235</v>
      </c>
      <c r="G198" s="100" t="s">
        <v>2742</v>
      </c>
      <c r="H198" s="65"/>
      <c r="I198" s="69" t="s">
        <v>344</v>
      </c>
      <c r="J198" s="70"/>
      <c r="K198" s="70"/>
      <c r="L198" s="69" t="s">
        <v>3235</v>
      </c>
      <c r="M198" s="73">
        <v>1.5978045710521815</v>
      </c>
      <c r="N198" s="74">
        <v>4495.462890625</v>
      </c>
      <c r="O198" s="74">
        <v>2049.501220703125</v>
      </c>
      <c r="P198" s="75"/>
      <c r="Q198" s="76"/>
      <c r="R198" s="76"/>
      <c r="S198" s="86"/>
      <c r="T198" s="48">
        <v>0</v>
      </c>
      <c r="U198" s="48">
        <v>2</v>
      </c>
      <c r="V198" s="49">
        <v>0</v>
      </c>
      <c r="W198" s="49">
        <v>0.001335</v>
      </c>
      <c r="X198" s="49">
        <v>0.006167</v>
      </c>
      <c r="Y198" s="49">
        <v>0.651088</v>
      </c>
      <c r="Z198" s="49">
        <v>0.5</v>
      </c>
      <c r="AA198" s="49">
        <v>0</v>
      </c>
      <c r="AB198" s="71">
        <v>198</v>
      </c>
      <c r="AC198" s="71"/>
      <c r="AD198" s="72"/>
      <c r="AE198" s="78" t="s">
        <v>1786</v>
      </c>
      <c r="AF198" s="78">
        <v>975</v>
      </c>
      <c r="AG198" s="78">
        <v>805</v>
      </c>
      <c r="AH198" s="78">
        <v>1971</v>
      </c>
      <c r="AI198" s="78">
        <v>582</v>
      </c>
      <c r="AJ198" s="78"/>
      <c r="AK198" s="78" t="s">
        <v>2030</v>
      </c>
      <c r="AL198" s="78"/>
      <c r="AM198" s="82" t="s">
        <v>2375</v>
      </c>
      <c r="AN198" s="78"/>
      <c r="AO198" s="80">
        <v>40535.33925925926</v>
      </c>
      <c r="AP198" s="82" t="s">
        <v>2577</v>
      </c>
      <c r="AQ198" s="78" t="b">
        <v>0</v>
      </c>
      <c r="AR198" s="78" t="b">
        <v>0</v>
      </c>
      <c r="AS198" s="78" t="b">
        <v>0</v>
      </c>
      <c r="AT198" s="78" t="s">
        <v>1518</v>
      </c>
      <c r="AU198" s="78">
        <v>17</v>
      </c>
      <c r="AV198" s="82" t="s">
        <v>2649</v>
      </c>
      <c r="AW198" s="78" t="b">
        <v>0</v>
      </c>
      <c r="AX198" s="78" t="s">
        <v>2766</v>
      </c>
      <c r="AY198" s="82" t="s">
        <v>2962</v>
      </c>
      <c r="AZ198" s="78" t="s">
        <v>66</v>
      </c>
      <c r="BA198" s="78" t="str">
        <f>REPLACE(INDEX(GroupVertices[Group],MATCH(Vertices[[#This Row],[Vertex]],GroupVertices[Vertex],0)),1,1,"")</f>
        <v>4</v>
      </c>
      <c r="BB198" s="48" t="s">
        <v>689</v>
      </c>
      <c r="BC198" s="48" t="s">
        <v>689</v>
      </c>
      <c r="BD198" s="48" t="s">
        <v>726</v>
      </c>
      <c r="BE198" s="48" t="s">
        <v>726</v>
      </c>
      <c r="BF198" s="48" t="s">
        <v>780</v>
      </c>
      <c r="BG198" s="48" t="s">
        <v>780</v>
      </c>
      <c r="BH198" s="121" t="s">
        <v>3934</v>
      </c>
      <c r="BI198" s="121" t="s">
        <v>3934</v>
      </c>
      <c r="BJ198" s="121" t="s">
        <v>4068</v>
      </c>
      <c r="BK198" s="121" t="s">
        <v>4068</v>
      </c>
      <c r="BL198" s="121">
        <v>0</v>
      </c>
      <c r="BM198" s="124">
        <v>0</v>
      </c>
      <c r="BN198" s="121">
        <v>0</v>
      </c>
      <c r="BO198" s="124">
        <v>0</v>
      </c>
      <c r="BP198" s="121">
        <v>0</v>
      </c>
      <c r="BQ198" s="124">
        <v>0</v>
      </c>
      <c r="BR198" s="121">
        <v>11</v>
      </c>
      <c r="BS198" s="124">
        <v>100</v>
      </c>
      <c r="BT198" s="121">
        <v>11</v>
      </c>
      <c r="BU198" s="2"/>
      <c r="BV198" s="3"/>
      <c r="BW198" s="3"/>
      <c r="BX198" s="3"/>
      <c r="BY198" s="3"/>
    </row>
    <row r="199" spans="1:77" ht="41.45" customHeight="1">
      <c r="A199" s="64" t="s">
        <v>345</v>
      </c>
      <c r="C199" s="65"/>
      <c r="D199" s="65" t="s">
        <v>64</v>
      </c>
      <c r="E199" s="66">
        <v>162.09728686038767</v>
      </c>
      <c r="F199" s="68">
        <v>99.99987298753956</v>
      </c>
      <c r="G199" s="100" t="s">
        <v>958</v>
      </c>
      <c r="H199" s="65"/>
      <c r="I199" s="69" t="s">
        <v>345</v>
      </c>
      <c r="J199" s="70"/>
      <c r="K199" s="70"/>
      <c r="L199" s="69" t="s">
        <v>3236</v>
      </c>
      <c r="M199" s="73">
        <v>1.0423290193167383</v>
      </c>
      <c r="N199" s="74">
        <v>574.1640625</v>
      </c>
      <c r="O199" s="74">
        <v>8828.57421875</v>
      </c>
      <c r="P199" s="75"/>
      <c r="Q199" s="76"/>
      <c r="R199" s="76"/>
      <c r="S199" s="86"/>
      <c r="T199" s="48">
        <v>0</v>
      </c>
      <c r="U199" s="48">
        <v>1</v>
      </c>
      <c r="V199" s="49">
        <v>0</v>
      </c>
      <c r="W199" s="49">
        <v>0.001172</v>
      </c>
      <c r="X199" s="49">
        <v>0.006928</v>
      </c>
      <c r="Y199" s="49">
        <v>0.525373</v>
      </c>
      <c r="Z199" s="49">
        <v>0</v>
      </c>
      <c r="AA199" s="49">
        <v>0</v>
      </c>
      <c r="AB199" s="71">
        <v>199</v>
      </c>
      <c r="AC199" s="71"/>
      <c r="AD199" s="72"/>
      <c r="AE199" s="78" t="s">
        <v>1787</v>
      </c>
      <c r="AF199" s="78">
        <v>131</v>
      </c>
      <c r="AG199" s="78">
        <v>57</v>
      </c>
      <c r="AH199" s="78">
        <v>54</v>
      </c>
      <c r="AI199" s="78">
        <v>528</v>
      </c>
      <c r="AJ199" s="78"/>
      <c r="AK199" s="78"/>
      <c r="AL199" s="78"/>
      <c r="AM199" s="78"/>
      <c r="AN199" s="78"/>
      <c r="AO199" s="80">
        <v>42926.794583333336</v>
      </c>
      <c r="AP199" s="82" t="s">
        <v>2578</v>
      </c>
      <c r="AQ199" s="78" t="b">
        <v>1</v>
      </c>
      <c r="AR199" s="78" t="b">
        <v>0</v>
      </c>
      <c r="AS199" s="78" t="b">
        <v>0</v>
      </c>
      <c r="AT199" s="78" t="s">
        <v>2646</v>
      </c>
      <c r="AU199" s="78">
        <v>0</v>
      </c>
      <c r="AV199" s="78"/>
      <c r="AW199" s="78" t="b">
        <v>0</v>
      </c>
      <c r="AX199" s="78" t="s">
        <v>2766</v>
      </c>
      <c r="AY199" s="82" t="s">
        <v>2963</v>
      </c>
      <c r="AZ199" s="78" t="s">
        <v>66</v>
      </c>
      <c r="BA199" s="78" t="str">
        <f>REPLACE(INDEX(GroupVertices[Group],MATCH(Vertices[[#This Row],[Vertex]],GroupVertices[Vertex],0)),1,1,"")</f>
        <v>1</v>
      </c>
      <c r="BB199" s="48"/>
      <c r="BC199" s="48"/>
      <c r="BD199" s="48"/>
      <c r="BE199" s="48"/>
      <c r="BF199" s="48"/>
      <c r="BG199" s="48"/>
      <c r="BH199" s="121" t="s">
        <v>3863</v>
      </c>
      <c r="BI199" s="121" t="s">
        <v>3863</v>
      </c>
      <c r="BJ199" s="121" t="s">
        <v>3998</v>
      </c>
      <c r="BK199" s="121" t="s">
        <v>3998</v>
      </c>
      <c r="BL199" s="121">
        <v>0</v>
      </c>
      <c r="BM199" s="124">
        <v>0</v>
      </c>
      <c r="BN199" s="121">
        <v>0</v>
      </c>
      <c r="BO199" s="124">
        <v>0</v>
      </c>
      <c r="BP199" s="121">
        <v>0</v>
      </c>
      <c r="BQ199" s="124">
        <v>0</v>
      </c>
      <c r="BR199" s="121">
        <v>23</v>
      </c>
      <c r="BS199" s="124">
        <v>100</v>
      </c>
      <c r="BT199" s="121">
        <v>23</v>
      </c>
      <c r="BU199" s="2"/>
      <c r="BV199" s="3"/>
      <c r="BW199" s="3"/>
      <c r="BX199" s="3"/>
      <c r="BY199" s="3"/>
    </row>
    <row r="200" spans="1:77" ht="41.45" customHeight="1">
      <c r="A200" s="64" t="s">
        <v>346</v>
      </c>
      <c r="C200" s="65"/>
      <c r="D200" s="65" t="s">
        <v>64</v>
      </c>
      <c r="E200" s="66">
        <v>162.29015379413866</v>
      </c>
      <c r="F200" s="68">
        <v>99.99962119090745</v>
      </c>
      <c r="G200" s="100" t="s">
        <v>959</v>
      </c>
      <c r="H200" s="65"/>
      <c r="I200" s="69" t="s">
        <v>346</v>
      </c>
      <c r="J200" s="70"/>
      <c r="K200" s="70"/>
      <c r="L200" s="69" t="s">
        <v>3237</v>
      </c>
      <c r="M200" s="73">
        <v>1.126244443576237</v>
      </c>
      <c r="N200" s="74">
        <v>2538.8447265625</v>
      </c>
      <c r="O200" s="74">
        <v>5857.13818359375</v>
      </c>
      <c r="P200" s="75"/>
      <c r="Q200" s="76"/>
      <c r="R200" s="76"/>
      <c r="S200" s="86"/>
      <c r="T200" s="48">
        <v>0</v>
      </c>
      <c r="U200" s="48">
        <v>1</v>
      </c>
      <c r="V200" s="49">
        <v>0</v>
      </c>
      <c r="W200" s="49">
        <v>0.001172</v>
      </c>
      <c r="X200" s="49">
        <v>0.006928</v>
      </c>
      <c r="Y200" s="49">
        <v>0.525373</v>
      </c>
      <c r="Z200" s="49">
        <v>0</v>
      </c>
      <c r="AA200" s="49">
        <v>0</v>
      </c>
      <c r="AB200" s="71">
        <v>200</v>
      </c>
      <c r="AC200" s="71"/>
      <c r="AD200" s="72"/>
      <c r="AE200" s="78" t="s">
        <v>1788</v>
      </c>
      <c r="AF200" s="78">
        <v>255</v>
      </c>
      <c r="AG200" s="78">
        <v>170</v>
      </c>
      <c r="AH200" s="78">
        <v>2061</v>
      </c>
      <c r="AI200" s="78">
        <v>2241</v>
      </c>
      <c r="AJ200" s="78"/>
      <c r="AK200" s="78" t="s">
        <v>2031</v>
      </c>
      <c r="AL200" s="78"/>
      <c r="AM200" s="78"/>
      <c r="AN200" s="78"/>
      <c r="AO200" s="80">
        <v>43429.66471064815</v>
      </c>
      <c r="AP200" s="82" t="s">
        <v>2579</v>
      </c>
      <c r="AQ200" s="78" t="b">
        <v>0</v>
      </c>
      <c r="AR200" s="78" t="b">
        <v>0</v>
      </c>
      <c r="AS200" s="78" t="b">
        <v>0</v>
      </c>
      <c r="AT200" s="78" t="s">
        <v>2647</v>
      </c>
      <c r="AU200" s="78">
        <v>0</v>
      </c>
      <c r="AV200" s="82" t="s">
        <v>2649</v>
      </c>
      <c r="AW200" s="78" t="b">
        <v>0</v>
      </c>
      <c r="AX200" s="78" t="s">
        <v>2766</v>
      </c>
      <c r="AY200" s="82" t="s">
        <v>2964</v>
      </c>
      <c r="AZ200" s="78" t="s">
        <v>66</v>
      </c>
      <c r="BA200" s="78" t="str">
        <f>REPLACE(INDEX(GroupVertices[Group],MATCH(Vertices[[#This Row],[Vertex]],GroupVertices[Vertex],0)),1,1,"")</f>
        <v>1</v>
      </c>
      <c r="BB200" s="48"/>
      <c r="BC200" s="48"/>
      <c r="BD200" s="48"/>
      <c r="BE200" s="48"/>
      <c r="BF200" s="48"/>
      <c r="BG200" s="48"/>
      <c r="BH200" s="121" t="s">
        <v>3863</v>
      </c>
      <c r="BI200" s="121" t="s">
        <v>3863</v>
      </c>
      <c r="BJ200" s="121" t="s">
        <v>3998</v>
      </c>
      <c r="BK200" s="121" t="s">
        <v>3998</v>
      </c>
      <c r="BL200" s="121">
        <v>0</v>
      </c>
      <c r="BM200" s="124">
        <v>0</v>
      </c>
      <c r="BN200" s="121">
        <v>0</v>
      </c>
      <c r="BO200" s="124">
        <v>0</v>
      </c>
      <c r="BP200" s="121">
        <v>0</v>
      </c>
      <c r="BQ200" s="124">
        <v>0</v>
      </c>
      <c r="BR200" s="121">
        <v>23</v>
      </c>
      <c r="BS200" s="124">
        <v>100</v>
      </c>
      <c r="BT200" s="121">
        <v>23</v>
      </c>
      <c r="BU200" s="2"/>
      <c r="BV200" s="3"/>
      <c r="BW200" s="3"/>
      <c r="BX200" s="3"/>
      <c r="BY200" s="3"/>
    </row>
    <row r="201" spans="1:77" ht="41.45" customHeight="1">
      <c r="A201" s="64" t="s">
        <v>347</v>
      </c>
      <c r="C201" s="65"/>
      <c r="D201" s="65" t="s">
        <v>64</v>
      </c>
      <c r="E201" s="66">
        <v>163.97304580014298</v>
      </c>
      <c r="F201" s="68">
        <v>99.99742409817068</v>
      </c>
      <c r="G201" s="100" t="s">
        <v>960</v>
      </c>
      <c r="H201" s="65"/>
      <c r="I201" s="69" t="s">
        <v>347</v>
      </c>
      <c r="J201" s="70"/>
      <c r="K201" s="70"/>
      <c r="L201" s="69" t="s">
        <v>3238</v>
      </c>
      <c r="M201" s="73">
        <v>1.8584622163184124</v>
      </c>
      <c r="N201" s="74">
        <v>9260.76953125</v>
      </c>
      <c r="O201" s="74">
        <v>8663.83984375</v>
      </c>
      <c r="P201" s="75"/>
      <c r="Q201" s="76"/>
      <c r="R201" s="76"/>
      <c r="S201" s="86"/>
      <c r="T201" s="48">
        <v>1</v>
      </c>
      <c r="U201" s="48">
        <v>1</v>
      </c>
      <c r="V201" s="49">
        <v>0</v>
      </c>
      <c r="W201" s="49">
        <v>0</v>
      </c>
      <c r="X201" s="49">
        <v>0</v>
      </c>
      <c r="Y201" s="49">
        <v>0.999998</v>
      </c>
      <c r="Z201" s="49">
        <v>0</v>
      </c>
      <c r="AA201" s="49" t="s">
        <v>4633</v>
      </c>
      <c r="AB201" s="71">
        <v>201</v>
      </c>
      <c r="AC201" s="71"/>
      <c r="AD201" s="72"/>
      <c r="AE201" s="78" t="s">
        <v>347</v>
      </c>
      <c r="AF201" s="78">
        <v>320</v>
      </c>
      <c r="AG201" s="78">
        <v>1156</v>
      </c>
      <c r="AH201" s="78">
        <v>4840</v>
      </c>
      <c r="AI201" s="78">
        <v>83</v>
      </c>
      <c r="AJ201" s="78"/>
      <c r="AK201" s="78" t="s">
        <v>2032</v>
      </c>
      <c r="AL201" s="78"/>
      <c r="AM201" s="82" t="s">
        <v>2376</v>
      </c>
      <c r="AN201" s="78"/>
      <c r="AO201" s="80">
        <v>39741.64674768518</v>
      </c>
      <c r="AP201" s="78"/>
      <c r="AQ201" s="78" t="b">
        <v>0</v>
      </c>
      <c r="AR201" s="78" t="b">
        <v>0</v>
      </c>
      <c r="AS201" s="78" t="b">
        <v>0</v>
      </c>
      <c r="AT201" s="78" t="s">
        <v>1517</v>
      </c>
      <c r="AU201" s="78">
        <v>63</v>
      </c>
      <c r="AV201" s="82" t="s">
        <v>2649</v>
      </c>
      <c r="AW201" s="78" t="b">
        <v>0</v>
      </c>
      <c r="AX201" s="78" t="s">
        <v>2766</v>
      </c>
      <c r="AY201" s="82" t="s">
        <v>2965</v>
      </c>
      <c r="AZ201" s="78" t="s">
        <v>66</v>
      </c>
      <c r="BA201" s="78" t="str">
        <f>REPLACE(INDEX(GroupVertices[Group],MATCH(Vertices[[#This Row],[Vertex]],GroupVertices[Vertex],0)),1,1,"")</f>
        <v>6</v>
      </c>
      <c r="BB201" s="48" t="s">
        <v>690</v>
      </c>
      <c r="BC201" s="48" t="s">
        <v>690</v>
      </c>
      <c r="BD201" s="48" t="s">
        <v>727</v>
      </c>
      <c r="BE201" s="48" t="s">
        <v>727</v>
      </c>
      <c r="BF201" s="48" t="s">
        <v>781</v>
      </c>
      <c r="BG201" s="48" t="s">
        <v>781</v>
      </c>
      <c r="BH201" s="121" t="s">
        <v>3935</v>
      </c>
      <c r="BI201" s="121" t="s">
        <v>3935</v>
      </c>
      <c r="BJ201" s="121" t="s">
        <v>4069</v>
      </c>
      <c r="BK201" s="121" t="s">
        <v>4069</v>
      </c>
      <c r="BL201" s="121">
        <v>0</v>
      </c>
      <c r="BM201" s="124">
        <v>0</v>
      </c>
      <c r="BN201" s="121">
        <v>0</v>
      </c>
      <c r="BO201" s="124">
        <v>0</v>
      </c>
      <c r="BP201" s="121">
        <v>0</v>
      </c>
      <c r="BQ201" s="124">
        <v>0</v>
      </c>
      <c r="BR201" s="121">
        <v>5</v>
      </c>
      <c r="BS201" s="124">
        <v>100</v>
      </c>
      <c r="BT201" s="121">
        <v>5</v>
      </c>
      <c r="BU201" s="2"/>
      <c r="BV201" s="3"/>
      <c r="BW201" s="3"/>
      <c r="BX201" s="3"/>
      <c r="BY201" s="3"/>
    </row>
    <row r="202" spans="1:77" ht="41.45" customHeight="1">
      <c r="A202" s="64" t="s">
        <v>468</v>
      </c>
      <c r="C202" s="65"/>
      <c r="D202" s="65" t="s">
        <v>64</v>
      </c>
      <c r="E202" s="66">
        <v>237.67722987243906</v>
      </c>
      <c r="F202" s="68">
        <v>99.90119990379735</v>
      </c>
      <c r="G202" s="100" t="s">
        <v>2743</v>
      </c>
      <c r="H202" s="65"/>
      <c r="I202" s="69" t="s">
        <v>468</v>
      </c>
      <c r="J202" s="70"/>
      <c r="K202" s="70"/>
      <c r="L202" s="69" t="s">
        <v>3239</v>
      </c>
      <c r="M202" s="73">
        <v>33.926778727804574</v>
      </c>
      <c r="N202" s="74">
        <v>2709.35595703125</v>
      </c>
      <c r="O202" s="74">
        <v>2630.94580078125</v>
      </c>
      <c r="P202" s="75"/>
      <c r="Q202" s="76"/>
      <c r="R202" s="76"/>
      <c r="S202" s="86"/>
      <c r="T202" s="48">
        <v>1</v>
      </c>
      <c r="U202" s="48">
        <v>0</v>
      </c>
      <c r="V202" s="49">
        <v>0</v>
      </c>
      <c r="W202" s="49">
        <v>0.001416</v>
      </c>
      <c r="X202" s="49">
        <v>0.006289</v>
      </c>
      <c r="Y202" s="49">
        <v>0.397247</v>
      </c>
      <c r="Z202" s="49">
        <v>0</v>
      </c>
      <c r="AA202" s="49">
        <v>0</v>
      </c>
      <c r="AB202" s="71">
        <v>202</v>
      </c>
      <c r="AC202" s="71"/>
      <c r="AD202" s="72"/>
      <c r="AE202" s="78" t="s">
        <v>1789</v>
      </c>
      <c r="AF202" s="78">
        <v>359</v>
      </c>
      <c r="AG202" s="78">
        <v>44339</v>
      </c>
      <c r="AH202" s="78">
        <v>13779</v>
      </c>
      <c r="AI202" s="78">
        <v>7318</v>
      </c>
      <c r="AJ202" s="78"/>
      <c r="AK202" s="78" t="s">
        <v>2033</v>
      </c>
      <c r="AL202" s="78" t="s">
        <v>2102</v>
      </c>
      <c r="AM202" s="82" t="s">
        <v>2377</v>
      </c>
      <c r="AN202" s="78"/>
      <c r="AO202" s="80">
        <v>41710.566666666666</v>
      </c>
      <c r="AP202" s="82" t="s">
        <v>2580</v>
      </c>
      <c r="AQ202" s="78" t="b">
        <v>0</v>
      </c>
      <c r="AR202" s="78" t="b">
        <v>0</v>
      </c>
      <c r="AS202" s="78" t="b">
        <v>1</v>
      </c>
      <c r="AT202" s="78" t="s">
        <v>1517</v>
      </c>
      <c r="AU202" s="78">
        <v>687</v>
      </c>
      <c r="AV202" s="82" t="s">
        <v>2649</v>
      </c>
      <c r="AW202" s="78" t="b">
        <v>1</v>
      </c>
      <c r="AX202" s="78" t="s">
        <v>2766</v>
      </c>
      <c r="AY202" s="82" t="s">
        <v>2966</v>
      </c>
      <c r="AZ202" s="78" t="s">
        <v>65</v>
      </c>
      <c r="BA202" s="78" t="str">
        <f>REPLACE(INDEX(GroupVertices[Group],MATCH(Vertices[[#This Row],[Vertex]],GroupVertices[Vertex],0)),1,1,"")</f>
        <v>2</v>
      </c>
      <c r="BB202" s="48"/>
      <c r="BC202" s="48"/>
      <c r="BD202" s="48"/>
      <c r="BE202" s="48"/>
      <c r="BF202" s="48"/>
      <c r="BG202" s="48"/>
      <c r="BH202" s="48"/>
      <c r="BI202" s="48"/>
      <c r="BJ202" s="48"/>
      <c r="BK202" s="48"/>
      <c r="BL202" s="48"/>
      <c r="BM202" s="49"/>
      <c r="BN202" s="48"/>
      <c r="BO202" s="49"/>
      <c r="BP202" s="48"/>
      <c r="BQ202" s="49"/>
      <c r="BR202" s="48"/>
      <c r="BS202" s="49"/>
      <c r="BT202" s="48"/>
      <c r="BU202" s="2"/>
      <c r="BV202" s="3"/>
      <c r="BW202" s="3"/>
      <c r="BX202" s="3"/>
      <c r="BY202" s="3"/>
    </row>
    <row r="203" spans="1:77" ht="41.45" customHeight="1">
      <c r="A203" s="64" t="s">
        <v>469</v>
      </c>
      <c r="C203" s="65"/>
      <c r="D203" s="65" t="s">
        <v>64</v>
      </c>
      <c r="E203" s="66">
        <v>176.78760277892627</v>
      </c>
      <c r="F203" s="68">
        <v>99.98069410601278</v>
      </c>
      <c r="G203" s="100" t="s">
        <v>2744</v>
      </c>
      <c r="H203" s="65"/>
      <c r="I203" s="69" t="s">
        <v>469</v>
      </c>
      <c r="J203" s="70"/>
      <c r="K203" s="70"/>
      <c r="L203" s="69" t="s">
        <v>3240</v>
      </c>
      <c r="M203" s="73">
        <v>7.434010936144226</v>
      </c>
      <c r="N203" s="74">
        <v>2012.5465087890625</v>
      </c>
      <c r="O203" s="74">
        <v>1654.2642822265625</v>
      </c>
      <c r="P203" s="75"/>
      <c r="Q203" s="76"/>
      <c r="R203" s="76"/>
      <c r="S203" s="86"/>
      <c r="T203" s="48">
        <v>1</v>
      </c>
      <c r="U203" s="48">
        <v>0</v>
      </c>
      <c r="V203" s="49">
        <v>0</v>
      </c>
      <c r="W203" s="49">
        <v>0.001416</v>
      </c>
      <c r="X203" s="49">
        <v>0.006289</v>
      </c>
      <c r="Y203" s="49">
        <v>0.397247</v>
      </c>
      <c r="Z203" s="49">
        <v>0</v>
      </c>
      <c r="AA203" s="49">
        <v>0</v>
      </c>
      <c r="AB203" s="71">
        <v>203</v>
      </c>
      <c r="AC203" s="71"/>
      <c r="AD203" s="72"/>
      <c r="AE203" s="78" t="s">
        <v>1790</v>
      </c>
      <c r="AF203" s="78">
        <v>287</v>
      </c>
      <c r="AG203" s="78">
        <v>8664</v>
      </c>
      <c r="AH203" s="78">
        <v>775</v>
      </c>
      <c r="AI203" s="78">
        <v>1100</v>
      </c>
      <c r="AJ203" s="78"/>
      <c r="AK203" s="78" t="s">
        <v>2034</v>
      </c>
      <c r="AL203" s="78" t="s">
        <v>2206</v>
      </c>
      <c r="AM203" s="82" t="s">
        <v>2378</v>
      </c>
      <c r="AN203" s="78"/>
      <c r="AO203" s="80">
        <v>40563.71922453704</v>
      </c>
      <c r="AP203" s="82" t="s">
        <v>2581</v>
      </c>
      <c r="AQ203" s="78" t="b">
        <v>0</v>
      </c>
      <c r="AR203" s="78" t="b">
        <v>0</v>
      </c>
      <c r="AS203" s="78" t="b">
        <v>1</v>
      </c>
      <c r="AT203" s="78" t="s">
        <v>1517</v>
      </c>
      <c r="AU203" s="78">
        <v>177</v>
      </c>
      <c r="AV203" s="82" t="s">
        <v>2649</v>
      </c>
      <c r="AW203" s="78" t="b">
        <v>0</v>
      </c>
      <c r="AX203" s="78" t="s">
        <v>2766</v>
      </c>
      <c r="AY203" s="82" t="s">
        <v>2967</v>
      </c>
      <c r="AZ203" s="78" t="s">
        <v>65</v>
      </c>
      <c r="BA203" s="78" t="str">
        <f>REPLACE(INDEX(GroupVertices[Group],MATCH(Vertices[[#This Row],[Vertex]],GroupVertices[Vertex],0)),1,1,"")</f>
        <v>2</v>
      </c>
      <c r="BB203" s="48"/>
      <c r="BC203" s="48"/>
      <c r="BD203" s="48"/>
      <c r="BE203" s="48"/>
      <c r="BF203" s="48"/>
      <c r="BG203" s="48"/>
      <c r="BH203" s="48"/>
      <c r="BI203" s="48"/>
      <c r="BJ203" s="48"/>
      <c r="BK203" s="48"/>
      <c r="BL203" s="48"/>
      <c r="BM203" s="49"/>
      <c r="BN203" s="48"/>
      <c r="BO203" s="49"/>
      <c r="BP203" s="48"/>
      <c r="BQ203" s="49"/>
      <c r="BR203" s="48"/>
      <c r="BS203" s="49"/>
      <c r="BT203" s="48"/>
      <c r="BU203" s="2"/>
      <c r="BV203" s="3"/>
      <c r="BW203" s="3"/>
      <c r="BX203" s="3"/>
      <c r="BY203" s="3"/>
    </row>
    <row r="204" spans="1:77" ht="41.45" customHeight="1">
      <c r="A204" s="64" t="s">
        <v>470</v>
      </c>
      <c r="C204" s="65"/>
      <c r="D204" s="65" t="s">
        <v>64</v>
      </c>
      <c r="E204" s="66">
        <v>181.87894847254782</v>
      </c>
      <c r="F204" s="68">
        <v>99.97404712058295</v>
      </c>
      <c r="G204" s="100" t="s">
        <v>2745</v>
      </c>
      <c r="H204" s="65"/>
      <c r="I204" s="69" t="s">
        <v>470</v>
      </c>
      <c r="J204" s="70"/>
      <c r="K204" s="70"/>
      <c r="L204" s="69" t="s">
        <v>3241</v>
      </c>
      <c r="M204" s="73">
        <v>9.649229613720198</v>
      </c>
      <c r="N204" s="74">
        <v>2267.171142578125</v>
      </c>
      <c r="O204" s="74">
        <v>2972.0537109375</v>
      </c>
      <c r="P204" s="75"/>
      <c r="Q204" s="76"/>
      <c r="R204" s="76"/>
      <c r="S204" s="86"/>
      <c r="T204" s="48">
        <v>1</v>
      </c>
      <c r="U204" s="48">
        <v>0</v>
      </c>
      <c r="V204" s="49">
        <v>0</v>
      </c>
      <c r="W204" s="49">
        <v>0.001416</v>
      </c>
      <c r="X204" s="49">
        <v>0.006289</v>
      </c>
      <c r="Y204" s="49">
        <v>0.397247</v>
      </c>
      <c r="Z204" s="49">
        <v>0</v>
      </c>
      <c r="AA204" s="49">
        <v>0</v>
      </c>
      <c r="AB204" s="71">
        <v>204</v>
      </c>
      <c r="AC204" s="71"/>
      <c r="AD204" s="72"/>
      <c r="AE204" s="78" t="s">
        <v>1791</v>
      </c>
      <c r="AF204" s="78">
        <v>1143</v>
      </c>
      <c r="AG204" s="78">
        <v>11647</v>
      </c>
      <c r="AH204" s="78">
        <v>12935</v>
      </c>
      <c r="AI204" s="78">
        <v>5525</v>
      </c>
      <c r="AJ204" s="78"/>
      <c r="AK204" s="78" t="s">
        <v>2035</v>
      </c>
      <c r="AL204" s="78" t="s">
        <v>2207</v>
      </c>
      <c r="AM204" s="82" t="s">
        <v>2379</v>
      </c>
      <c r="AN204" s="78"/>
      <c r="AO204" s="80">
        <v>39884.63251157408</v>
      </c>
      <c r="AP204" s="82" t="s">
        <v>2582</v>
      </c>
      <c r="AQ204" s="78" t="b">
        <v>0</v>
      </c>
      <c r="AR204" s="78" t="b">
        <v>0</v>
      </c>
      <c r="AS204" s="78" t="b">
        <v>1</v>
      </c>
      <c r="AT204" s="78" t="s">
        <v>1517</v>
      </c>
      <c r="AU204" s="78">
        <v>522</v>
      </c>
      <c r="AV204" s="82" t="s">
        <v>2649</v>
      </c>
      <c r="AW204" s="78" t="b">
        <v>0</v>
      </c>
      <c r="AX204" s="78" t="s">
        <v>2766</v>
      </c>
      <c r="AY204" s="82" t="s">
        <v>2968</v>
      </c>
      <c r="AZ204" s="78" t="s">
        <v>65</v>
      </c>
      <c r="BA204" s="78" t="str">
        <f>REPLACE(INDEX(GroupVertices[Group],MATCH(Vertices[[#This Row],[Vertex]],GroupVertices[Vertex],0)),1,1,"")</f>
        <v>2</v>
      </c>
      <c r="BB204" s="48"/>
      <c r="BC204" s="48"/>
      <c r="BD204" s="48"/>
      <c r="BE204" s="48"/>
      <c r="BF204" s="48"/>
      <c r="BG204" s="48"/>
      <c r="BH204" s="48"/>
      <c r="BI204" s="48"/>
      <c r="BJ204" s="48"/>
      <c r="BK204" s="48"/>
      <c r="BL204" s="48"/>
      <c r="BM204" s="49"/>
      <c r="BN204" s="48"/>
      <c r="BO204" s="49"/>
      <c r="BP204" s="48"/>
      <c r="BQ204" s="49"/>
      <c r="BR204" s="48"/>
      <c r="BS204" s="49"/>
      <c r="BT204" s="48"/>
      <c r="BU204" s="2"/>
      <c r="BV204" s="3"/>
      <c r="BW204" s="3"/>
      <c r="BX204" s="3"/>
      <c r="BY204" s="3"/>
    </row>
    <row r="205" spans="1:77" ht="41.45" customHeight="1">
      <c r="A205" s="64" t="s">
        <v>471</v>
      </c>
      <c r="C205" s="65"/>
      <c r="D205" s="65" t="s">
        <v>64</v>
      </c>
      <c r="E205" s="66">
        <v>167.2142343593744</v>
      </c>
      <c r="F205" s="68">
        <v>99.99319257777805</v>
      </c>
      <c r="G205" s="100" t="s">
        <v>2746</v>
      </c>
      <c r="H205" s="65"/>
      <c r="I205" s="69" t="s">
        <v>471</v>
      </c>
      <c r="J205" s="70"/>
      <c r="K205" s="70"/>
      <c r="L205" s="69" t="s">
        <v>3242</v>
      </c>
      <c r="M205" s="73">
        <v>3.2686869125023787</v>
      </c>
      <c r="N205" s="74">
        <v>2465.68896484375</v>
      </c>
      <c r="O205" s="74">
        <v>2662.224365234375</v>
      </c>
      <c r="P205" s="75"/>
      <c r="Q205" s="76"/>
      <c r="R205" s="76"/>
      <c r="S205" s="86"/>
      <c r="T205" s="48">
        <v>1</v>
      </c>
      <c r="U205" s="48">
        <v>0</v>
      </c>
      <c r="V205" s="49">
        <v>0</v>
      </c>
      <c r="W205" s="49">
        <v>0.001416</v>
      </c>
      <c r="X205" s="49">
        <v>0.006289</v>
      </c>
      <c r="Y205" s="49">
        <v>0.397247</v>
      </c>
      <c r="Z205" s="49">
        <v>0</v>
      </c>
      <c r="AA205" s="49">
        <v>0</v>
      </c>
      <c r="AB205" s="71">
        <v>205</v>
      </c>
      <c r="AC205" s="71"/>
      <c r="AD205" s="72"/>
      <c r="AE205" s="78" t="s">
        <v>1792</v>
      </c>
      <c r="AF205" s="78">
        <v>265</v>
      </c>
      <c r="AG205" s="78">
        <v>3055</v>
      </c>
      <c r="AH205" s="78">
        <v>1400</v>
      </c>
      <c r="AI205" s="78">
        <v>1534</v>
      </c>
      <c r="AJ205" s="78"/>
      <c r="AK205" s="78" t="s">
        <v>2036</v>
      </c>
      <c r="AL205" s="78" t="s">
        <v>2098</v>
      </c>
      <c r="AM205" s="82" t="s">
        <v>2380</v>
      </c>
      <c r="AN205" s="78"/>
      <c r="AO205" s="80">
        <v>42331.411944444444</v>
      </c>
      <c r="AP205" s="82" t="s">
        <v>2583</v>
      </c>
      <c r="AQ205" s="78" t="b">
        <v>0</v>
      </c>
      <c r="AR205" s="78" t="b">
        <v>0</v>
      </c>
      <c r="AS205" s="78" t="b">
        <v>0</v>
      </c>
      <c r="AT205" s="78" t="s">
        <v>2640</v>
      </c>
      <c r="AU205" s="78">
        <v>87</v>
      </c>
      <c r="AV205" s="82" t="s">
        <v>2649</v>
      </c>
      <c r="AW205" s="78" t="b">
        <v>0</v>
      </c>
      <c r="AX205" s="78" t="s">
        <v>2766</v>
      </c>
      <c r="AY205" s="82" t="s">
        <v>2969</v>
      </c>
      <c r="AZ205" s="78" t="s">
        <v>65</v>
      </c>
      <c r="BA205" s="78" t="str">
        <f>REPLACE(INDEX(GroupVertices[Group],MATCH(Vertices[[#This Row],[Vertex]],GroupVertices[Vertex],0)),1,1,"")</f>
        <v>2</v>
      </c>
      <c r="BB205" s="48"/>
      <c r="BC205" s="48"/>
      <c r="BD205" s="48"/>
      <c r="BE205" s="48"/>
      <c r="BF205" s="48"/>
      <c r="BG205" s="48"/>
      <c r="BH205" s="48"/>
      <c r="BI205" s="48"/>
      <c r="BJ205" s="48"/>
      <c r="BK205" s="48"/>
      <c r="BL205" s="48"/>
      <c r="BM205" s="49"/>
      <c r="BN205" s="48"/>
      <c r="BO205" s="49"/>
      <c r="BP205" s="48"/>
      <c r="BQ205" s="49"/>
      <c r="BR205" s="48"/>
      <c r="BS205" s="49"/>
      <c r="BT205" s="48"/>
      <c r="BU205" s="2"/>
      <c r="BV205" s="3"/>
      <c r="BW205" s="3"/>
      <c r="BX205" s="3"/>
      <c r="BY205" s="3"/>
    </row>
    <row r="206" spans="1:77" ht="41.45" customHeight="1">
      <c r="A206" s="64" t="s">
        <v>472</v>
      </c>
      <c r="C206" s="65"/>
      <c r="D206" s="65" t="s">
        <v>64</v>
      </c>
      <c r="E206" s="66">
        <v>255.18886474222018</v>
      </c>
      <c r="F206" s="68">
        <v>99.87833766091774</v>
      </c>
      <c r="G206" s="100" t="s">
        <v>2747</v>
      </c>
      <c r="H206" s="65"/>
      <c r="I206" s="69" t="s">
        <v>472</v>
      </c>
      <c r="J206" s="70"/>
      <c r="K206" s="70"/>
      <c r="L206" s="69" t="s">
        <v>3243</v>
      </c>
      <c r="M206" s="73">
        <v>41.54600220481747</v>
      </c>
      <c r="N206" s="74">
        <v>1732.9150390625</v>
      </c>
      <c r="O206" s="74">
        <v>1515.47265625</v>
      </c>
      <c r="P206" s="75"/>
      <c r="Q206" s="76"/>
      <c r="R206" s="76"/>
      <c r="S206" s="86"/>
      <c r="T206" s="48">
        <v>1</v>
      </c>
      <c r="U206" s="48">
        <v>0</v>
      </c>
      <c r="V206" s="49">
        <v>0</v>
      </c>
      <c r="W206" s="49">
        <v>0.001416</v>
      </c>
      <c r="X206" s="49">
        <v>0.006289</v>
      </c>
      <c r="Y206" s="49">
        <v>0.397247</v>
      </c>
      <c r="Z206" s="49">
        <v>0</v>
      </c>
      <c r="AA206" s="49">
        <v>0</v>
      </c>
      <c r="AB206" s="71">
        <v>206</v>
      </c>
      <c r="AC206" s="71"/>
      <c r="AD206" s="72"/>
      <c r="AE206" s="78" t="s">
        <v>1793</v>
      </c>
      <c r="AF206" s="78">
        <v>2031</v>
      </c>
      <c r="AG206" s="78">
        <v>54599</v>
      </c>
      <c r="AH206" s="78">
        <v>12889</v>
      </c>
      <c r="AI206" s="78">
        <v>14814</v>
      </c>
      <c r="AJ206" s="78"/>
      <c r="AK206" s="78" t="s">
        <v>2037</v>
      </c>
      <c r="AL206" s="78" t="s">
        <v>2208</v>
      </c>
      <c r="AM206" s="82" t="s">
        <v>2381</v>
      </c>
      <c r="AN206" s="78"/>
      <c r="AO206" s="80">
        <v>39255.56627314815</v>
      </c>
      <c r="AP206" s="82" t="s">
        <v>2584</v>
      </c>
      <c r="AQ206" s="78" t="b">
        <v>0</v>
      </c>
      <c r="AR206" s="78" t="b">
        <v>0</v>
      </c>
      <c r="AS206" s="78" t="b">
        <v>1</v>
      </c>
      <c r="AT206" s="78" t="s">
        <v>1517</v>
      </c>
      <c r="AU206" s="78">
        <v>2033</v>
      </c>
      <c r="AV206" s="82" t="s">
        <v>2649</v>
      </c>
      <c r="AW206" s="78" t="b">
        <v>1</v>
      </c>
      <c r="AX206" s="78" t="s">
        <v>2766</v>
      </c>
      <c r="AY206" s="82" t="s">
        <v>2970</v>
      </c>
      <c r="AZ206" s="78" t="s">
        <v>65</v>
      </c>
      <c r="BA206" s="78" t="str">
        <f>REPLACE(INDEX(GroupVertices[Group],MATCH(Vertices[[#This Row],[Vertex]],GroupVertices[Vertex],0)),1,1,"")</f>
        <v>2</v>
      </c>
      <c r="BB206" s="48"/>
      <c r="BC206" s="48"/>
      <c r="BD206" s="48"/>
      <c r="BE206" s="48"/>
      <c r="BF206" s="48"/>
      <c r="BG206" s="48"/>
      <c r="BH206" s="48"/>
      <c r="BI206" s="48"/>
      <c r="BJ206" s="48"/>
      <c r="BK206" s="48"/>
      <c r="BL206" s="48"/>
      <c r="BM206" s="49"/>
      <c r="BN206" s="48"/>
      <c r="BO206" s="49"/>
      <c r="BP206" s="48"/>
      <c r="BQ206" s="49"/>
      <c r="BR206" s="48"/>
      <c r="BS206" s="49"/>
      <c r="BT206" s="48"/>
      <c r="BU206" s="2"/>
      <c r="BV206" s="3"/>
      <c r="BW206" s="3"/>
      <c r="BX206" s="3"/>
      <c r="BY206" s="3"/>
    </row>
    <row r="207" spans="1:77" ht="41.45" customHeight="1">
      <c r="A207" s="64" t="s">
        <v>349</v>
      </c>
      <c r="C207" s="65"/>
      <c r="D207" s="65" t="s">
        <v>64</v>
      </c>
      <c r="E207" s="66">
        <v>163.92354897643696</v>
      </c>
      <c r="F207" s="68">
        <v>99.99748871854528</v>
      </c>
      <c r="G207" s="100" t="s">
        <v>2748</v>
      </c>
      <c r="H207" s="65"/>
      <c r="I207" s="69" t="s">
        <v>349</v>
      </c>
      <c r="J207" s="70"/>
      <c r="K207" s="70"/>
      <c r="L207" s="69" t="s">
        <v>3244</v>
      </c>
      <c r="M207" s="73">
        <v>1.8369263994730542</v>
      </c>
      <c r="N207" s="74">
        <v>1522.0472412109375</v>
      </c>
      <c r="O207" s="74">
        <v>2284.362548828125</v>
      </c>
      <c r="P207" s="75"/>
      <c r="Q207" s="76"/>
      <c r="R207" s="76"/>
      <c r="S207" s="86"/>
      <c r="T207" s="48">
        <v>1</v>
      </c>
      <c r="U207" s="48">
        <v>1</v>
      </c>
      <c r="V207" s="49">
        <v>0</v>
      </c>
      <c r="W207" s="49">
        <v>0.001418</v>
      </c>
      <c r="X207" s="49">
        <v>0.007199</v>
      </c>
      <c r="Y207" s="49">
        <v>0.690865</v>
      </c>
      <c r="Z207" s="49">
        <v>0.5</v>
      </c>
      <c r="AA207" s="49">
        <v>0</v>
      </c>
      <c r="AB207" s="71">
        <v>207</v>
      </c>
      <c r="AC207" s="71"/>
      <c r="AD207" s="72"/>
      <c r="AE207" s="78" t="s">
        <v>1794</v>
      </c>
      <c r="AF207" s="78">
        <v>981</v>
      </c>
      <c r="AG207" s="78">
        <v>1127</v>
      </c>
      <c r="AH207" s="78">
        <v>1129</v>
      </c>
      <c r="AI207" s="78">
        <v>454</v>
      </c>
      <c r="AJ207" s="78"/>
      <c r="AK207" s="78" t="s">
        <v>2038</v>
      </c>
      <c r="AL207" s="78" t="s">
        <v>2102</v>
      </c>
      <c r="AM207" s="78"/>
      <c r="AN207" s="78"/>
      <c r="AO207" s="80">
        <v>39799.03743055555</v>
      </c>
      <c r="AP207" s="82" t="s">
        <v>2585</v>
      </c>
      <c r="AQ207" s="78" t="b">
        <v>0</v>
      </c>
      <c r="AR207" s="78" t="b">
        <v>0</v>
      </c>
      <c r="AS207" s="78" t="b">
        <v>1</v>
      </c>
      <c r="AT207" s="78" t="s">
        <v>1517</v>
      </c>
      <c r="AU207" s="78">
        <v>62</v>
      </c>
      <c r="AV207" s="82" t="s">
        <v>2652</v>
      </c>
      <c r="AW207" s="78" t="b">
        <v>0</v>
      </c>
      <c r="AX207" s="78" t="s">
        <v>2766</v>
      </c>
      <c r="AY207" s="82" t="s">
        <v>2971</v>
      </c>
      <c r="AZ207" s="78" t="s">
        <v>66</v>
      </c>
      <c r="BA207" s="78" t="str">
        <f>REPLACE(INDEX(GroupVertices[Group],MATCH(Vertices[[#This Row],[Vertex]],GroupVertices[Vertex],0)),1,1,"")</f>
        <v>2</v>
      </c>
      <c r="BB207" s="48"/>
      <c r="BC207" s="48"/>
      <c r="BD207" s="48"/>
      <c r="BE207" s="48"/>
      <c r="BF207" s="48" t="s">
        <v>738</v>
      </c>
      <c r="BG207" s="48" t="s">
        <v>738</v>
      </c>
      <c r="BH207" s="121" t="s">
        <v>3936</v>
      </c>
      <c r="BI207" s="121" t="s">
        <v>3936</v>
      </c>
      <c r="BJ207" s="121" t="s">
        <v>4070</v>
      </c>
      <c r="BK207" s="121" t="s">
        <v>4070</v>
      </c>
      <c r="BL207" s="121">
        <v>4</v>
      </c>
      <c r="BM207" s="124">
        <v>8.51063829787234</v>
      </c>
      <c r="BN207" s="121">
        <v>1</v>
      </c>
      <c r="BO207" s="124">
        <v>2.127659574468085</v>
      </c>
      <c r="BP207" s="121">
        <v>0</v>
      </c>
      <c r="BQ207" s="124">
        <v>0</v>
      </c>
      <c r="BR207" s="121">
        <v>42</v>
      </c>
      <c r="BS207" s="124">
        <v>89.36170212765957</v>
      </c>
      <c r="BT207" s="121">
        <v>47</v>
      </c>
      <c r="BU207" s="2"/>
      <c r="BV207" s="3"/>
      <c r="BW207" s="3"/>
      <c r="BX207" s="3"/>
      <c r="BY207" s="3"/>
    </row>
    <row r="208" spans="1:77" ht="41.45" customHeight="1">
      <c r="A208" s="64" t="s">
        <v>473</v>
      </c>
      <c r="C208" s="65"/>
      <c r="D208" s="65" t="s">
        <v>64</v>
      </c>
      <c r="E208" s="66">
        <v>172.3311818583611</v>
      </c>
      <c r="F208" s="68">
        <v>99.98651216801655</v>
      </c>
      <c r="G208" s="100" t="s">
        <v>2749</v>
      </c>
      <c r="H208" s="65"/>
      <c r="I208" s="69" t="s">
        <v>473</v>
      </c>
      <c r="J208" s="70"/>
      <c r="K208" s="70"/>
      <c r="L208" s="69" t="s">
        <v>3245</v>
      </c>
      <c r="M208" s="73">
        <v>5.4950448056880195</v>
      </c>
      <c r="N208" s="74">
        <v>1645.273681640625</v>
      </c>
      <c r="O208" s="74">
        <v>1950.5732421875</v>
      </c>
      <c r="P208" s="75"/>
      <c r="Q208" s="76"/>
      <c r="R208" s="76"/>
      <c r="S208" s="86"/>
      <c r="T208" s="48">
        <v>2</v>
      </c>
      <c r="U208" s="48">
        <v>0</v>
      </c>
      <c r="V208" s="49">
        <v>0</v>
      </c>
      <c r="W208" s="49">
        <v>0.001418</v>
      </c>
      <c r="X208" s="49">
        <v>0.007199</v>
      </c>
      <c r="Y208" s="49">
        <v>0.690865</v>
      </c>
      <c r="Z208" s="49">
        <v>0.5</v>
      </c>
      <c r="AA208" s="49">
        <v>0</v>
      </c>
      <c r="AB208" s="71">
        <v>208</v>
      </c>
      <c r="AC208" s="71"/>
      <c r="AD208" s="72"/>
      <c r="AE208" s="78" t="s">
        <v>1795</v>
      </c>
      <c r="AF208" s="78">
        <v>429</v>
      </c>
      <c r="AG208" s="78">
        <v>6053</v>
      </c>
      <c r="AH208" s="78">
        <v>1340</v>
      </c>
      <c r="AI208" s="78">
        <v>1129</v>
      </c>
      <c r="AJ208" s="78"/>
      <c r="AK208" s="78" t="s">
        <v>2039</v>
      </c>
      <c r="AL208" s="78"/>
      <c r="AM208" s="82" t="s">
        <v>2382</v>
      </c>
      <c r="AN208" s="78"/>
      <c r="AO208" s="80">
        <v>39593.46016203704</v>
      </c>
      <c r="AP208" s="82" t="s">
        <v>2586</v>
      </c>
      <c r="AQ208" s="78" t="b">
        <v>0</v>
      </c>
      <c r="AR208" s="78" t="b">
        <v>0</v>
      </c>
      <c r="AS208" s="78" t="b">
        <v>1</v>
      </c>
      <c r="AT208" s="78" t="s">
        <v>1517</v>
      </c>
      <c r="AU208" s="78">
        <v>218</v>
      </c>
      <c r="AV208" s="82" t="s">
        <v>2649</v>
      </c>
      <c r="AW208" s="78" t="b">
        <v>0</v>
      </c>
      <c r="AX208" s="78" t="s">
        <v>2766</v>
      </c>
      <c r="AY208" s="82" t="s">
        <v>2972</v>
      </c>
      <c r="AZ208" s="78" t="s">
        <v>65</v>
      </c>
      <c r="BA208" s="78" t="str">
        <f>REPLACE(INDEX(GroupVertices[Group],MATCH(Vertices[[#This Row],[Vertex]],GroupVertices[Vertex],0)),1,1,"")</f>
        <v>2</v>
      </c>
      <c r="BB208" s="48"/>
      <c r="BC208" s="48"/>
      <c r="BD208" s="48"/>
      <c r="BE208" s="48"/>
      <c r="BF208" s="48"/>
      <c r="BG208" s="48"/>
      <c r="BH208" s="48"/>
      <c r="BI208" s="48"/>
      <c r="BJ208" s="48"/>
      <c r="BK208" s="48"/>
      <c r="BL208" s="48"/>
      <c r="BM208" s="49"/>
      <c r="BN208" s="48"/>
      <c r="BO208" s="49"/>
      <c r="BP208" s="48"/>
      <c r="BQ208" s="49"/>
      <c r="BR208" s="48"/>
      <c r="BS208" s="49"/>
      <c r="BT208" s="48"/>
      <c r="BU208" s="2"/>
      <c r="BV208" s="3"/>
      <c r="BW208" s="3"/>
      <c r="BX208" s="3"/>
      <c r="BY208" s="3"/>
    </row>
    <row r="209" spans="1:77" ht="41.45" customHeight="1">
      <c r="A209" s="64" t="s">
        <v>351</v>
      </c>
      <c r="C209" s="65"/>
      <c r="D209" s="65" t="s">
        <v>64</v>
      </c>
      <c r="E209" s="66">
        <v>163.52586759976455</v>
      </c>
      <c r="F209" s="68">
        <v>99.99800790983096</v>
      </c>
      <c r="G209" s="100" t="s">
        <v>963</v>
      </c>
      <c r="H209" s="65"/>
      <c r="I209" s="69" t="s">
        <v>351</v>
      </c>
      <c r="J209" s="70"/>
      <c r="K209" s="70"/>
      <c r="L209" s="69" t="s">
        <v>3246</v>
      </c>
      <c r="M209" s="73">
        <v>1.6638972503362117</v>
      </c>
      <c r="N209" s="74">
        <v>5883.43408203125</v>
      </c>
      <c r="O209" s="74">
        <v>3460.613525390625</v>
      </c>
      <c r="P209" s="75"/>
      <c r="Q209" s="76"/>
      <c r="R209" s="76"/>
      <c r="S209" s="86"/>
      <c r="T209" s="48">
        <v>4</v>
      </c>
      <c r="U209" s="48">
        <v>3</v>
      </c>
      <c r="V209" s="49">
        <v>1140</v>
      </c>
      <c r="W209" s="49">
        <v>0.001437</v>
      </c>
      <c r="X209" s="49">
        <v>0.008634</v>
      </c>
      <c r="Y209" s="49">
        <v>1.254509</v>
      </c>
      <c r="Z209" s="49">
        <v>0.3333333333333333</v>
      </c>
      <c r="AA209" s="49">
        <v>0.75</v>
      </c>
      <c r="AB209" s="71">
        <v>209</v>
      </c>
      <c r="AC209" s="71"/>
      <c r="AD209" s="72"/>
      <c r="AE209" s="78" t="s">
        <v>1796</v>
      </c>
      <c r="AF209" s="78">
        <v>47</v>
      </c>
      <c r="AG209" s="78">
        <v>894</v>
      </c>
      <c r="AH209" s="78">
        <v>372</v>
      </c>
      <c r="AI209" s="78">
        <v>453</v>
      </c>
      <c r="AJ209" s="78"/>
      <c r="AK209" s="78" t="s">
        <v>2040</v>
      </c>
      <c r="AL209" s="78" t="s">
        <v>2209</v>
      </c>
      <c r="AM209" s="82" t="s">
        <v>2383</v>
      </c>
      <c r="AN209" s="78"/>
      <c r="AO209" s="80">
        <v>42256.64885416667</v>
      </c>
      <c r="AP209" s="82" t="s">
        <v>2587</v>
      </c>
      <c r="AQ209" s="78" t="b">
        <v>0</v>
      </c>
      <c r="AR209" s="78" t="b">
        <v>0</v>
      </c>
      <c r="AS209" s="78" t="b">
        <v>0</v>
      </c>
      <c r="AT209" s="78" t="s">
        <v>1517</v>
      </c>
      <c r="AU209" s="78">
        <v>27</v>
      </c>
      <c r="AV209" s="82" t="s">
        <v>2649</v>
      </c>
      <c r="AW209" s="78" t="b">
        <v>0</v>
      </c>
      <c r="AX209" s="78" t="s">
        <v>2766</v>
      </c>
      <c r="AY209" s="82" t="s">
        <v>2973</v>
      </c>
      <c r="AZ209" s="78" t="s">
        <v>66</v>
      </c>
      <c r="BA209" s="78" t="str">
        <f>REPLACE(INDEX(GroupVertices[Group],MATCH(Vertices[[#This Row],[Vertex]],GroupVertices[Vertex],0)),1,1,"")</f>
        <v>8</v>
      </c>
      <c r="BB209" s="48"/>
      <c r="BC209" s="48"/>
      <c r="BD209" s="48"/>
      <c r="BE209" s="48"/>
      <c r="BF209" s="48" t="s">
        <v>3839</v>
      </c>
      <c r="BG209" s="48" t="s">
        <v>3839</v>
      </c>
      <c r="BH209" s="121" t="s">
        <v>3937</v>
      </c>
      <c r="BI209" s="121" t="s">
        <v>3983</v>
      </c>
      <c r="BJ209" s="121" t="s">
        <v>3716</v>
      </c>
      <c r="BK209" s="121" t="s">
        <v>3716</v>
      </c>
      <c r="BL209" s="121">
        <v>0</v>
      </c>
      <c r="BM209" s="124">
        <v>0</v>
      </c>
      <c r="BN209" s="121">
        <v>2</v>
      </c>
      <c r="BO209" s="124">
        <v>4.878048780487805</v>
      </c>
      <c r="BP209" s="121">
        <v>0</v>
      </c>
      <c r="BQ209" s="124">
        <v>0</v>
      </c>
      <c r="BR209" s="121">
        <v>39</v>
      </c>
      <c r="BS209" s="124">
        <v>95.1219512195122</v>
      </c>
      <c r="BT209" s="121">
        <v>41</v>
      </c>
      <c r="BU209" s="2"/>
      <c r="BV209" s="3"/>
      <c r="BW209" s="3"/>
      <c r="BX209" s="3"/>
      <c r="BY209" s="3"/>
    </row>
    <row r="210" spans="1:77" ht="41.45" customHeight="1">
      <c r="A210" s="64" t="s">
        <v>352</v>
      </c>
      <c r="C210" s="65"/>
      <c r="D210" s="65" t="s">
        <v>64</v>
      </c>
      <c r="E210" s="66">
        <v>164.20004847438088</v>
      </c>
      <c r="F210" s="68">
        <v>99.99712773576297</v>
      </c>
      <c r="G210" s="100" t="s">
        <v>964</v>
      </c>
      <c r="H210" s="65"/>
      <c r="I210" s="69" t="s">
        <v>352</v>
      </c>
      <c r="J210" s="70"/>
      <c r="K210" s="70"/>
      <c r="L210" s="69" t="s">
        <v>3247</v>
      </c>
      <c r="M210" s="73">
        <v>1.9572299280574685</v>
      </c>
      <c r="N210" s="74">
        <v>4066.511962890625</v>
      </c>
      <c r="O210" s="74">
        <v>734.43505859375</v>
      </c>
      <c r="P210" s="75"/>
      <c r="Q210" s="76"/>
      <c r="R210" s="76"/>
      <c r="S210" s="86"/>
      <c r="T210" s="48">
        <v>0</v>
      </c>
      <c r="U210" s="48">
        <v>1</v>
      </c>
      <c r="V210" s="49">
        <v>0</v>
      </c>
      <c r="W210" s="49">
        <v>0.001233</v>
      </c>
      <c r="X210" s="49">
        <v>0.002294</v>
      </c>
      <c r="Y210" s="49">
        <v>0.424314</v>
      </c>
      <c r="Z210" s="49">
        <v>0</v>
      </c>
      <c r="AA210" s="49">
        <v>0</v>
      </c>
      <c r="AB210" s="71">
        <v>210</v>
      </c>
      <c r="AC210" s="71"/>
      <c r="AD210" s="72"/>
      <c r="AE210" s="78" t="s">
        <v>1797</v>
      </c>
      <c r="AF210" s="78">
        <v>2151</v>
      </c>
      <c r="AG210" s="78">
        <v>1289</v>
      </c>
      <c r="AH210" s="78">
        <v>10929</v>
      </c>
      <c r="AI210" s="78">
        <v>808</v>
      </c>
      <c r="AJ210" s="78"/>
      <c r="AK210" s="78" t="s">
        <v>2041</v>
      </c>
      <c r="AL210" s="78" t="s">
        <v>2210</v>
      </c>
      <c r="AM210" s="82" t="s">
        <v>2384</v>
      </c>
      <c r="AN210" s="78"/>
      <c r="AO210" s="80">
        <v>39910.707083333335</v>
      </c>
      <c r="AP210" s="82" t="s">
        <v>2588</v>
      </c>
      <c r="AQ210" s="78" t="b">
        <v>0</v>
      </c>
      <c r="AR210" s="78" t="b">
        <v>0</v>
      </c>
      <c r="AS210" s="78" t="b">
        <v>1</v>
      </c>
      <c r="AT210" s="78" t="s">
        <v>1517</v>
      </c>
      <c r="AU210" s="78">
        <v>118</v>
      </c>
      <c r="AV210" s="82" t="s">
        <v>2658</v>
      </c>
      <c r="AW210" s="78" t="b">
        <v>0</v>
      </c>
      <c r="AX210" s="78" t="s">
        <v>2766</v>
      </c>
      <c r="AY210" s="82" t="s">
        <v>2974</v>
      </c>
      <c r="AZ210" s="78" t="s">
        <v>66</v>
      </c>
      <c r="BA210" s="78" t="str">
        <f>REPLACE(INDEX(GroupVertices[Group],MATCH(Vertices[[#This Row],[Vertex]],GroupVertices[Vertex],0)),1,1,"")</f>
        <v>4</v>
      </c>
      <c r="BB210" s="48"/>
      <c r="BC210" s="48"/>
      <c r="BD210" s="48"/>
      <c r="BE210" s="48"/>
      <c r="BF210" s="48" t="s">
        <v>738</v>
      </c>
      <c r="BG210" s="48" t="s">
        <v>738</v>
      </c>
      <c r="BH210" s="121" t="s">
        <v>3861</v>
      </c>
      <c r="BI210" s="121" t="s">
        <v>3861</v>
      </c>
      <c r="BJ210" s="121" t="s">
        <v>3996</v>
      </c>
      <c r="BK210" s="121" t="s">
        <v>3996</v>
      </c>
      <c r="BL210" s="121">
        <v>0</v>
      </c>
      <c r="BM210" s="124">
        <v>0</v>
      </c>
      <c r="BN210" s="121">
        <v>0</v>
      </c>
      <c r="BO210" s="124">
        <v>0</v>
      </c>
      <c r="BP210" s="121">
        <v>0</v>
      </c>
      <c r="BQ210" s="124">
        <v>0</v>
      </c>
      <c r="BR210" s="121">
        <v>19</v>
      </c>
      <c r="BS210" s="124">
        <v>100</v>
      </c>
      <c r="BT210" s="121">
        <v>19</v>
      </c>
      <c r="BU210" s="2"/>
      <c r="BV210" s="3"/>
      <c r="BW210" s="3"/>
      <c r="BX210" s="3"/>
      <c r="BY210" s="3"/>
    </row>
    <row r="211" spans="1:77" ht="41.45" customHeight="1">
      <c r="A211" s="64" t="s">
        <v>353</v>
      </c>
      <c r="C211" s="65"/>
      <c r="D211" s="65" t="s">
        <v>64</v>
      </c>
      <c r="E211" s="66">
        <v>168.8664041989405</v>
      </c>
      <c r="F211" s="68">
        <v>99.9910355942393</v>
      </c>
      <c r="G211" s="100" t="s">
        <v>965</v>
      </c>
      <c r="H211" s="65"/>
      <c r="I211" s="69" t="s">
        <v>353</v>
      </c>
      <c r="J211" s="70"/>
      <c r="K211" s="70"/>
      <c r="L211" s="69" t="s">
        <v>3248</v>
      </c>
      <c r="M211" s="73">
        <v>3.9875376265129523</v>
      </c>
      <c r="N211" s="74">
        <v>3206.570556640625</v>
      </c>
      <c r="O211" s="74">
        <v>7466.17578125</v>
      </c>
      <c r="P211" s="75"/>
      <c r="Q211" s="76"/>
      <c r="R211" s="76"/>
      <c r="S211" s="86"/>
      <c r="T211" s="48">
        <v>0</v>
      </c>
      <c r="U211" s="48">
        <v>1</v>
      </c>
      <c r="V211" s="49">
        <v>0</v>
      </c>
      <c r="W211" s="49">
        <v>0.001172</v>
      </c>
      <c r="X211" s="49">
        <v>0.006928</v>
      </c>
      <c r="Y211" s="49">
        <v>0.525373</v>
      </c>
      <c r="Z211" s="49">
        <v>0</v>
      </c>
      <c r="AA211" s="49">
        <v>0</v>
      </c>
      <c r="AB211" s="71">
        <v>211</v>
      </c>
      <c r="AC211" s="71"/>
      <c r="AD211" s="72"/>
      <c r="AE211" s="78" t="s">
        <v>1798</v>
      </c>
      <c r="AF211" s="78">
        <v>4573</v>
      </c>
      <c r="AG211" s="78">
        <v>4023</v>
      </c>
      <c r="AH211" s="78">
        <v>20594</v>
      </c>
      <c r="AI211" s="78">
        <v>3437</v>
      </c>
      <c r="AJ211" s="78"/>
      <c r="AK211" s="78" t="s">
        <v>2042</v>
      </c>
      <c r="AL211" s="78" t="s">
        <v>2211</v>
      </c>
      <c r="AM211" s="78"/>
      <c r="AN211" s="78"/>
      <c r="AO211" s="80">
        <v>40180.33775462963</v>
      </c>
      <c r="AP211" s="82" t="s">
        <v>2589</v>
      </c>
      <c r="AQ211" s="78" t="b">
        <v>0</v>
      </c>
      <c r="AR211" s="78" t="b">
        <v>0</v>
      </c>
      <c r="AS211" s="78" t="b">
        <v>1</v>
      </c>
      <c r="AT211" s="78" t="s">
        <v>1517</v>
      </c>
      <c r="AU211" s="78">
        <v>18</v>
      </c>
      <c r="AV211" s="82" t="s">
        <v>2649</v>
      </c>
      <c r="AW211" s="78" t="b">
        <v>0</v>
      </c>
      <c r="AX211" s="78" t="s">
        <v>2766</v>
      </c>
      <c r="AY211" s="82" t="s">
        <v>2975</v>
      </c>
      <c r="AZ211" s="78" t="s">
        <v>66</v>
      </c>
      <c r="BA211" s="78" t="str">
        <f>REPLACE(INDEX(GroupVertices[Group],MATCH(Vertices[[#This Row],[Vertex]],GroupVertices[Vertex],0)),1,1,"")</f>
        <v>1</v>
      </c>
      <c r="BB211" s="48"/>
      <c r="BC211" s="48"/>
      <c r="BD211" s="48"/>
      <c r="BE211" s="48"/>
      <c r="BF211" s="48" t="s">
        <v>741</v>
      </c>
      <c r="BG211" s="48" t="s">
        <v>741</v>
      </c>
      <c r="BH211" s="121" t="s">
        <v>3855</v>
      </c>
      <c r="BI211" s="121" t="s">
        <v>3855</v>
      </c>
      <c r="BJ211" s="121" t="s">
        <v>3990</v>
      </c>
      <c r="BK211" s="121" t="s">
        <v>3990</v>
      </c>
      <c r="BL211" s="121">
        <v>1</v>
      </c>
      <c r="BM211" s="124">
        <v>4.545454545454546</v>
      </c>
      <c r="BN211" s="121">
        <v>0</v>
      </c>
      <c r="BO211" s="124">
        <v>0</v>
      </c>
      <c r="BP211" s="121">
        <v>0</v>
      </c>
      <c r="BQ211" s="124">
        <v>0</v>
      </c>
      <c r="BR211" s="121">
        <v>21</v>
      </c>
      <c r="BS211" s="124">
        <v>95.45454545454545</v>
      </c>
      <c r="BT211" s="121">
        <v>22</v>
      </c>
      <c r="BU211" s="2"/>
      <c r="BV211" s="3"/>
      <c r="BW211" s="3"/>
      <c r="BX211" s="3"/>
      <c r="BY211" s="3"/>
    </row>
    <row r="212" spans="1:77" ht="41.45" customHeight="1">
      <c r="A212" s="64" t="s">
        <v>354</v>
      </c>
      <c r="C212" s="65"/>
      <c r="D212" s="65" t="s">
        <v>64</v>
      </c>
      <c r="E212" s="66">
        <v>163.23059344455285</v>
      </c>
      <c r="F212" s="68">
        <v>99.99839340378985</v>
      </c>
      <c r="G212" s="100" t="s">
        <v>966</v>
      </c>
      <c r="H212" s="65"/>
      <c r="I212" s="69" t="s">
        <v>354</v>
      </c>
      <c r="J212" s="70"/>
      <c r="K212" s="70"/>
      <c r="L212" s="69" t="s">
        <v>3249</v>
      </c>
      <c r="M212" s="73">
        <v>1.5354249636380408</v>
      </c>
      <c r="N212" s="74">
        <v>2221.392333984375</v>
      </c>
      <c r="O212" s="74">
        <v>8496.044921875</v>
      </c>
      <c r="P212" s="75"/>
      <c r="Q212" s="76"/>
      <c r="R212" s="76"/>
      <c r="S212" s="86"/>
      <c r="T212" s="48">
        <v>0</v>
      </c>
      <c r="U212" s="48">
        <v>1</v>
      </c>
      <c r="V212" s="49">
        <v>0</v>
      </c>
      <c r="W212" s="49">
        <v>0.001172</v>
      </c>
      <c r="X212" s="49">
        <v>0.006928</v>
      </c>
      <c r="Y212" s="49">
        <v>0.525373</v>
      </c>
      <c r="Z212" s="49">
        <v>0</v>
      </c>
      <c r="AA212" s="49">
        <v>0</v>
      </c>
      <c r="AB212" s="71">
        <v>212</v>
      </c>
      <c r="AC212" s="71"/>
      <c r="AD212" s="72"/>
      <c r="AE212" s="78" t="s">
        <v>1799</v>
      </c>
      <c r="AF212" s="78">
        <v>693</v>
      </c>
      <c r="AG212" s="78">
        <v>721</v>
      </c>
      <c r="AH212" s="78">
        <v>14949</v>
      </c>
      <c r="AI212" s="78">
        <v>6452</v>
      </c>
      <c r="AJ212" s="78"/>
      <c r="AK212" s="78" t="s">
        <v>2043</v>
      </c>
      <c r="AL212" s="78" t="s">
        <v>2212</v>
      </c>
      <c r="AM212" s="78"/>
      <c r="AN212" s="78"/>
      <c r="AO212" s="80">
        <v>39864.68493055556</v>
      </c>
      <c r="AP212" s="82" t="s">
        <v>2590</v>
      </c>
      <c r="AQ212" s="78" t="b">
        <v>0</v>
      </c>
      <c r="AR212" s="78" t="b">
        <v>0</v>
      </c>
      <c r="AS212" s="78" t="b">
        <v>1</v>
      </c>
      <c r="AT212" s="78" t="s">
        <v>1517</v>
      </c>
      <c r="AU212" s="78">
        <v>30</v>
      </c>
      <c r="AV212" s="82" t="s">
        <v>2661</v>
      </c>
      <c r="AW212" s="78" t="b">
        <v>0</v>
      </c>
      <c r="AX212" s="78" t="s">
        <v>2766</v>
      </c>
      <c r="AY212" s="82" t="s">
        <v>2976</v>
      </c>
      <c r="AZ212" s="78" t="s">
        <v>66</v>
      </c>
      <c r="BA212" s="78" t="str">
        <f>REPLACE(INDEX(GroupVertices[Group],MATCH(Vertices[[#This Row],[Vertex]],GroupVertices[Vertex],0)),1,1,"")</f>
        <v>1</v>
      </c>
      <c r="BB212" s="48"/>
      <c r="BC212" s="48"/>
      <c r="BD212" s="48"/>
      <c r="BE212" s="48"/>
      <c r="BF212" s="48"/>
      <c r="BG212" s="48"/>
      <c r="BH212" s="121" t="s">
        <v>3863</v>
      </c>
      <c r="BI212" s="121" t="s">
        <v>3863</v>
      </c>
      <c r="BJ212" s="121" t="s">
        <v>3998</v>
      </c>
      <c r="BK212" s="121" t="s">
        <v>3998</v>
      </c>
      <c r="BL212" s="121">
        <v>0</v>
      </c>
      <c r="BM212" s="124">
        <v>0</v>
      </c>
      <c r="BN212" s="121">
        <v>0</v>
      </c>
      <c r="BO212" s="124">
        <v>0</v>
      </c>
      <c r="BP212" s="121">
        <v>0</v>
      </c>
      <c r="BQ212" s="124">
        <v>0</v>
      </c>
      <c r="BR212" s="121">
        <v>23</v>
      </c>
      <c r="BS212" s="124">
        <v>100</v>
      </c>
      <c r="BT212" s="121">
        <v>23</v>
      </c>
      <c r="BU212" s="2"/>
      <c r="BV212" s="3"/>
      <c r="BW212" s="3"/>
      <c r="BX212" s="3"/>
      <c r="BY212" s="3"/>
    </row>
    <row r="213" spans="1:77" ht="41.45" customHeight="1">
      <c r="A213" s="64" t="s">
        <v>355</v>
      </c>
      <c r="C213" s="65"/>
      <c r="D213" s="65" t="s">
        <v>64</v>
      </c>
      <c r="E213" s="66">
        <v>472.82127821646867</v>
      </c>
      <c r="F213" s="68">
        <v>99.59420855861951</v>
      </c>
      <c r="G213" s="100" t="s">
        <v>967</v>
      </c>
      <c r="H213" s="65"/>
      <c r="I213" s="69" t="s">
        <v>355</v>
      </c>
      <c r="J213" s="70"/>
      <c r="K213" s="70"/>
      <c r="L213" s="69" t="s">
        <v>3250</v>
      </c>
      <c r="M213" s="73">
        <v>136.2367610307351</v>
      </c>
      <c r="N213" s="74">
        <v>9248.5869140625</v>
      </c>
      <c r="O213" s="74">
        <v>605.82177734375</v>
      </c>
      <c r="P213" s="75"/>
      <c r="Q213" s="76"/>
      <c r="R213" s="76"/>
      <c r="S213" s="86"/>
      <c r="T213" s="48">
        <v>2</v>
      </c>
      <c r="U213" s="48">
        <v>1</v>
      </c>
      <c r="V213" s="49">
        <v>0</v>
      </c>
      <c r="W213" s="49">
        <v>1</v>
      </c>
      <c r="X213" s="49">
        <v>0</v>
      </c>
      <c r="Y213" s="49">
        <v>1.298243</v>
      </c>
      <c r="Z213" s="49">
        <v>0</v>
      </c>
      <c r="AA213" s="49">
        <v>0</v>
      </c>
      <c r="AB213" s="71">
        <v>213</v>
      </c>
      <c r="AC213" s="71"/>
      <c r="AD213" s="72"/>
      <c r="AE213" s="78" t="s">
        <v>1800</v>
      </c>
      <c r="AF213" s="78">
        <v>896</v>
      </c>
      <c r="AG213" s="78">
        <v>182109</v>
      </c>
      <c r="AH213" s="78">
        <v>23663</v>
      </c>
      <c r="AI213" s="78">
        <v>19071</v>
      </c>
      <c r="AJ213" s="78"/>
      <c r="AK213" s="78" t="s">
        <v>2044</v>
      </c>
      <c r="AL213" s="78" t="s">
        <v>2109</v>
      </c>
      <c r="AM213" s="82" t="s">
        <v>2385</v>
      </c>
      <c r="AN213" s="78"/>
      <c r="AO213" s="80">
        <v>41172.0808912037</v>
      </c>
      <c r="AP213" s="82" t="s">
        <v>2591</v>
      </c>
      <c r="AQ213" s="78" t="b">
        <v>1</v>
      </c>
      <c r="AR213" s="78" t="b">
        <v>0</v>
      </c>
      <c r="AS213" s="78" t="b">
        <v>1</v>
      </c>
      <c r="AT213" s="78" t="s">
        <v>1518</v>
      </c>
      <c r="AU213" s="78">
        <v>1242</v>
      </c>
      <c r="AV213" s="82" t="s">
        <v>2649</v>
      </c>
      <c r="AW213" s="78" t="b">
        <v>1</v>
      </c>
      <c r="AX213" s="78" t="s">
        <v>2766</v>
      </c>
      <c r="AY213" s="82" t="s">
        <v>2977</v>
      </c>
      <c r="AZ213" s="78" t="s">
        <v>66</v>
      </c>
      <c r="BA213" s="78" t="str">
        <f>REPLACE(INDEX(GroupVertices[Group],MATCH(Vertices[[#This Row],[Vertex]],GroupVertices[Vertex],0)),1,1,"")</f>
        <v>26</v>
      </c>
      <c r="BB213" s="48"/>
      <c r="BC213" s="48"/>
      <c r="BD213" s="48"/>
      <c r="BE213" s="48"/>
      <c r="BF213" s="48" t="s">
        <v>738</v>
      </c>
      <c r="BG213" s="48" t="s">
        <v>738</v>
      </c>
      <c r="BH213" s="121" t="s">
        <v>3611</v>
      </c>
      <c r="BI213" s="121" t="s">
        <v>3611</v>
      </c>
      <c r="BJ213" s="121" t="s">
        <v>3733</v>
      </c>
      <c r="BK213" s="121" t="s">
        <v>3733</v>
      </c>
      <c r="BL213" s="121">
        <v>1</v>
      </c>
      <c r="BM213" s="124">
        <v>3.0303030303030303</v>
      </c>
      <c r="BN213" s="121">
        <v>0</v>
      </c>
      <c r="BO213" s="124">
        <v>0</v>
      </c>
      <c r="BP213" s="121">
        <v>0</v>
      </c>
      <c r="BQ213" s="124">
        <v>0</v>
      </c>
      <c r="BR213" s="121">
        <v>32</v>
      </c>
      <c r="BS213" s="124">
        <v>96.96969696969697</v>
      </c>
      <c r="BT213" s="121">
        <v>33</v>
      </c>
      <c r="BU213" s="2"/>
      <c r="BV213" s="3"/>
      <c r="BW213" s="3"/>
      <c r="BX213" s="3"/>
      <c r="BY213" s="3"/>
    </row>
    <row r="214" spans="1:77" ht="41.45" customHeight="1">
      <c r="A214" s="64" t="s">
        <v>356</v>
      </c>
      <c r="C214" s="65"/>
      <c r="D214" s="65" t="s">
        <v>64</v>
      </c>
      <c r="E214" s="66">
        <v>162.79536275334485</v>
      </c>
      <c r="F214" s="68">
        <v>99.99896161742866</v>
      </c>
      <c r="G214" s="100" t="s">
        <v>968</v>
      </c>
      <c r="H214" s="65"/>
      <c r="I214" s="69" t="s">
        <v>356</v>
      </c>
      <c r="J214" s="70"/>
      <c r="K214" s="70"/>
      <c r="L214" s="69" t="s">
        <v>3251</v>
      </c>
      <c r="M214" s="73">
        <v>1.3460582982736853</v>
      </c>
      <c r="N214" s="74">
        <v>8943.2255859375</v>
      </c>
      <c r="O214" s="74">
        <v>605.82177734375</v>
      </c>
      <c r="P214" s="75"/>
      <c r="Q214" s="76"/>
      <c r="R214" s="76"/>
      <c r="S214" s="86"/>
      <c r="T214" s="48">
        <v>0</v>
      </c>
      <c r="U214" s="48">
        <v>1</v>
      </c>
      <c r="V214" s="49">
        <v>0</v>
      </c>
      <c r="W214" s="49">
        <v>1</v>
      </c>
      <c r="X214" s="49">
        <v>0</v>
      </c>
      <c r="Y214" s="49">
        <v>0.701753</v>
      </c>
      <c r="Z214" s="49">
        <v>0</v>
      </c>
      <c r="AA214" s="49">
        <v>0</v>
      </c>
      <c r="AB214" s="71">
        <v>214</v>
      </c>
      <c r="AC214" s="71"/>
      <c r="AD214" s="72"/>
      <c r="AE214" s="78" t="s">
        <v>1801</v>
      </c>
      <c r="AF214" s="78">
        <v>444</v>
      </c>
      <c r="AG214" s="78">
        <v>466</v>
      </c>
      <c r="AH214" s="78">
        <v>19427</v>
      </c>
      <c r="AI214" s="78">
        <v>14141</v>
      </c>
      <c r="AJ214" s="78"/>
      <c r="AK214" s="78" t="s">
        <v>2045</v>
      </c>
      <c r="AL214" s="78" t="s">
        <v>2213</v>
      </c>
      <c r="AM214" s="82" t="s">
        <v>2386</v>
      </c>
      <c r="AN214" s="78"/>
      <c r="AO214" s="80">
        <v>40863.42711805556</v>
      </c>
      <c r="AP214" s="82" t="s">
        <v>2592</v>
      </c>
      <c r="AQ214" s="78" t="b">
        <v>0</v>
      </c>
      <c r="AR214" s="78" t="b">
        <v>0</v>
      </c>
      <c r="AS214" s="78" t="b">
        <v>1</v>
      </c>
      <c r="AT214" s="78" t="s">
        <v>1518</v>
      </c>
      <c r="AU214" s="78">
        <v>70</v>
      </c>
      <c r="AV214" s="82" t="s">
        <v>2655</v>
      </c>
      <c r="AW214" s="78" t="b">
        <v>0</v>
      </c>
      <c r="AX214" s="78" t="s">
        <v>2766</v>
      </c>
      <c r="AY214" s="82" t="s">
        <v>2978</v>
      </c>
      <c r="AZ214" s="78" t="s">
        <v>66</v>
      </c>
      <c r="BA214" s="78" t="str">
        <f>REPLACE(INDEX(GroupVertices[Group],MATCH(Vertices[[#This Row],[Vertex]],GroupVertices[Vertex],0)),1,1,"")</f>
        <v>26</v>
      </c>
      <c r="BB214" s="48"/>
      <c r="BC214" s="48"/>
      <c r="BD214" s="48"/>
      <c r="BE214" s="48"/>
      <c r="BF214" s="48" t="s">
        <v>738</v>
      </c>
      <c r="BG214" s="48" t="s">
        <v>738</v>
      </c>
      <c r="BH214" s="121" t="s">
        <v>3938</v>
      </c>
      <c r="BI214" s="121" t="s">
        <v>3938</v>
      </c>
      <c r="BJ214" s="121" t="s">
        <v>4071</v>
      </c>
      <c r="BK214" s="121" t="s">
        <v>4071</v>
      </c>
      <c r="BL214" s="121">
        <v>0</v>
      </c>
      <c r="BM214" s="124">
        <v>0</v>
      </c>
      <c r="BN214" s="121">
        <v>0</v>
      </c>
      <c r="BO214" s="124">
        <v>0</v>
      </c>
      <c r="BP214" s="121">
        <v>0</v>
      </c>
      <c r="BQ214" s="124">
        <v>0</v>
      </c>
      <c r="BR214" s="121">
        <v>19</v>
      </c>
      <c r="BS214" s="124">
        <v>100</v>
      </c>
      <c r="BT214" s="121">
        <v>19</v>
      </c>
      <c r="BU214" s="2"/>
      <c r="BV214" s="3"/>
      <c r="BW214" s="3"/>
      <c r="BX214" s="3"/>
      <c r="BY214" s="3"/>
    </row>
    <row r="215" spans="1:77" ht="41.45" customHeight="1">
      <c r="A215" s="64" t="s">
        <v>357</v>
      </c>
      <c r="C215" s="65"/>
      <c r="D215" s="65" t="s">
        <v>64</v>
      </c>
      <c r="E215" s="66">
        <v>162.34818455296642</v>
      </c>
      <c r="F215" s="68">
        <v>99.99954542908894</v>
      </c>
      <c r="G215" s="100" t="s">
        <v>969</v>
      </c>
      <c r="H215" s="65"/>
      <c r="I215" s="69" t="s">
        <v>357</v>
      </c>
      <c r="J215" s="70"/>
      <c r="K215" s="70"/>
      <c r="L215" s="69" t="s">
        <v>3252</v>
      </c>
      <c r="M215" s="73">
        <v>1.1514933322914844</v>
      </c>
      <c r="N215" s="74">
        <v>1630.16552734375</v>
      </c>
      <c r="O215" s="74">
        <v>4528.958984375</v>
      </c>
      <c r="P215" s="75"/>
      <c r="Q215" s="76"/>
      <c r="R215" s="76"/>
      <c r="S215" s="86"/>
      <c r="T215" s="48">
        <v>0</v>
      </c>
      <c r="U215" s="48">
        <v>1</v>
      </c>
      <c r="V215" s="49">
        <v>0</v>
      </c>
      <c r="W215" s="49">
        <v>0.001172</v>
      </c>
      <c r="X215" s="49">
        <v>0.006928</v>
      </c>
      <c r="Y215" s="49">
        <v>0.525373</v>
      </c>
      <c r="Z215" s="49">
        <v>0</v>
      </c>
      <c r="AA215" s="49">
        <v>0</v>
      </c>
      <c r="AB215" s="71">
        <v>215</v>
      </c>
      <c r="AC215" s="71"/>
      <c r="AD215" s="72"/>
      <c r="AE215" s="78" t="s">
        <v>1802</v>
      </c>
      <c r="AF215" s="78">
        <v>1600</v>
      </c>
      <c r="AG215" s="78">
        <v>204</v>
      </c>
      <c r="AH215" s="78">
        <v>21052</v>
      </c>
      <c r="AI215" s="78">
        <v>2100</v>
      </c>
      <c r="AJ215" s="78"/>
      <c r="AK215" s="78" t="s">
        <v>2046</v>
      </c>
      <c r="AL215" s="78" t="s">
        <v>2214</v>
      </c>
      <c r="AM215" s="78"/>
      <c r="AN215" s="78"/>
      <c r="AO215" s="80">
        <v>39882.38474537037</v>
      </c>
      <c r="AP215" s="82" t="s">
        <v>2593</v>
      </c>
      <c r="AQ215" s="78" t="b">
        <v>0</v>
      </c>
      <c r="AR215" s="78" t="b">
        <v>0</v>
      </c>
      <c r="AS215" s="78" t="b">
        <v>0</v>
      </c>
      <c r="AT215" s="78" t="s">
        <v>1517</v>
      </c>
      <c r="AU215" s="78">
        <v>4</v>
      </c>
      <c r="AV215" s="82" t="s">
        <v>2649</v>
      </c>
      <c r="AW215" s="78" t="b">
        <v>0</v>
      </c>
      <c r="AX215" s="78" t="s">
        <v>2766</v>
      </c>
      <c r="AY215" s="82" t="s">
        <v>2979</v>
      </c>
      <c r="AZ215" s="78" t="s">
        <v>66</v>
      </c>
      <c r="BA215" s="78" t="str">
        <f>REPLACE(INDEX(GroupVertices[Group],MATCH(Vertices[[#This Row],[Vertex]],GroupVertices[Vertex],0)),1,1,"")</f>
        <v>1</v>
      </c>
      <c r="BB215" s="48"/>
      <c r="BC215" s="48"/>
      <c r="BD215" s="48"/>
      <c r="BE215" s="48"/>
      <c r="BF215" s="48"/>
      <c r="BG215" s="48"/>
      <c r="BH215" s="121" t="s">
        <v>3863</v>
      </c>
      <c r="BI215" s="121" t="s">
        <v>3863</v>
      </c>
      <c r="BJ215" s="121" t="s">
        <v>3998</v>
      </c>
      <c r="BK215" s="121" t="s">
        <v>3998</v>
      </c>
      <c r="BL215" s="121">
        <v>0</v>
      </c>
      <c r="BM215" s="124">
        <v>0</v>
      </c>
      <c r="BN215" s="121">
        <v>0</v>
      </c>
      <c r="BO215" s="124">
        <v>0</v>
      </c>
      <c r="BP215" s="121">
        <v>0</v>
      </c>
      <c r="BQ215" s="124">
        <v>0</v>
      </c>
      <c r="BR215" s="121">
        <v>23</v>
      </c>
      <c r="BS215" s="124">
        <v>100</v>
      </c>
      <c r="BT215" s="121">
        <v>23</v>
      </c>
      <c r="BU215" s="2"/>
      <c r="BV215" s="3"/>
      <c r="BW215" s="3"/>
      <c r="BX215" s="3"/>
      <c r="BY215" s="3"/>
    </row>
    <row r="216" spans="1:77" ht="41.45" customHeight="1">
      <c r="A216" s="64" t="s">
        <v>358</v>
      </c>
      <c r="C216" s="65"/>
      <c r="D216" s="65" t="s">
        <v>64</v>
      </c>
      <c r="E216" s="66">
        <v>162.53081076457133</v>
      </c>
      <c r="F216" s="68">
        <v>99.99930700218951</v>
      </c>
      <c r="G216" s="100" t="s">
        <v>2750</v>
      </c>
      <c r="H216" s="65"/>
      <c r="I216" s="69" t="s">
        <v>358</v>
      </c>
      <c r="J216" s="70"/>
      <c r="K216" s="70"/>
      <c r="L216" s="69" t="s">
        <v>3253</v>
      </c>
      <c r="M216" s="73">
        <v>1.230953070307116</v>
      </c>
      <c r="N216" s="74">
        <v>5559.83935546875</v>
      </c>
      <c r="O216" s="74">
        <v>4399.56005859375</v>
      </c>
      <c r="P216" s="75"/>
      <c r="Q216" s="76"/>
      <c r="R216" s="76"/>
      <c r="S216" s="86"/>
      <c r="T216" s="48">
        <v>2</v>
      </c>
      <c r="U216" s="48">
        <v>1</v>
      </c>
      <c r="V216" s="49">
        <v>0</v>
      </c>
      <c r="W216" s="49">
        <v>0.001126</v>
      </c>
      <c r="X216" s="49">
        <v>0.001269</v>
      </c>
      <c r="Y216" s="49">
        <v>0.713996</v>
      </c>
      <c r="Z216" s="49">
        <v>0.5</v>
      </c>
      <c r="AA216" s="49">
        <v>0.5</v>
      </c>
      <c r="AB216" s="71">
        <v>216</v>
      </c>
      <c r="AC216" s="71"/>
      <c r="AD216" s="72"/>
      <c r="AE216" s="78" t="s">
        <v>1803</v>
      </c>
      <c r="AF216" s="78">
        <v>128</v>
      </c>
      <c r="AG216" s="78">
        <v>311</v>
      </c>
      <c r="AH216" s="78">
        <v>240</v>
      </c>
      <c r="AI216" s="78">
        <v>260</v>
      </c>
      <c r="AJ216" s="78"/>
      <c r="AK216" s="78" t="s">
        <v>2047</v>
      </c>
      <c r="AL216" s="78" t="s">
        <v>2152</v>
      </c>
      <c r="AM216" s="82" t="s">
        <v>2387</v>
      </c>
      <c r="AN216" s="78"/>
      <c r="AO216" s="80">
        <v>40718.01326388889</v>
      </c>
      <c r="AP216" s="78"/>
      <c r="AQ216" s="78" t="b">
        <v>1</v>
      </c>
      <c r="AR216" s="78" t="b">
        <v>0</v>
      </c>
      <c r="AS216" s="78" t="b">
        <v>0</v>
      </c>
      <c r="AT216" s="78" t="s">
        <v>1517</v>
      </c>
      <c r="AU216" s="78">
        <v>9</v>
      </c>
      <c r="AV216" s="82" t="s">
        <v>2649</v>
      </c>
      <c r="AW216" s="78" t="b">
        <v>0</v>
      </c>
      <c r="AX216" s="78" t="s">
        <v>2766</v>
      </c>
      <c r="AY216" s="82" t="s">
        <v>2980</v>
      </c>
      <c r="AZ216" s="78" t="s">
        <v>66</v>
      </c>
      <c r="BA216" s="78" t="str">
        <f>REPLACE(INDEX(GroupVertices[Group],MATCH(Vertices[[#This Row],[Vertex]],GroupVertices[Vertex],0)),1,1,"")</f>
        <v>8</v>
      </c>
      <c r="BB216" s="48"/>
      <c r="BC216" s="48"/>
      <c r="BD216" s="48"/>
      <c r="BE216" s="48"/>
      <c r="BF216" s="48" t="s">
        <v>738</v>
      </c>
      <c r="BG216" s="48" t="s">
        <v>738</v>
      </c>
      <c r="BH216" s="121" t="s">
        <v>3939</v>
      </c>
      <c r="BI216" s="121" t="s">
        <v>3939</v>
      </c>
      <c r="BJ216" s="121" t="s">
        <v>4072</v>
      </c>
      <c r="BK216" s="121" t="s">
        <v>4072</v>
      </c>
      <c r="BL216" s="121">
        <v>0</v>
      </c>
      <c r="BM216" s="124">
        <v>0</v>
      </c>
      <c r="BN216" s="121">
        <v>0</v>
      </c>
      <c r="BO216" s="124">
        <v>0</v>
      </c>
      <c r="BP216" s="121">
        <v>0</v>
      </c>
      <c r="BQ216" s="124">
        <v>0</v>
      </c>
      <c r="BR216" s="121">
        <v>15</v>
      </c>
      <c r="BS216" s="124">
        <v>100</v>
      </c>
      <c r="BT216" s="121">
        <v>15</v>
      </c>
      <c r="BU216" s="2"/>
      <c r="BV216" s="3"/>
      <c r="BW216" s="3"/>
      <c r="BX216" s="3"/>
      <c r="BY216" s="3"/>
    </row>
    <row r="217" spans="1:77" ht="41.45" customHeight="1">
      <c r="A217" s="64" t="s">
        <v>359</v>
      </c>
      <c r="C217" s="65"/>
      <c r="D217" s="65" t="s">
        <v>64</v>
      </c>
      <c r="E217" s="66">
        <v>162.93873286338982</v>
      </c>
      <c r="F217" s="68">
        <v>99.99877444117116</v>
      </c>
      <c r="G217" s="100" t="s">
        <v>1005</v>
      </c>
      <c r="H217" s="65"/>
      <c r="I217" s="69" t="s">
        <v>359</v>
      </c>
      <c r="J217" s="70"/>
      <c r="K217" s="70"/>
      <c r="L217" s="69" t="s">
        <v>3254</v>
      </c>
      <c r="M217" s="73">
        <v>1.408437905687826</v>
      </c>
      <c r="N217" s="74">
        <v>5687.9482421875</v>
      </c>
      <c r="O217" s="74">
        <v>3893.976806640625</v>
      </c>
      <c r="P217" s="75"/>
      <c r="Q217" s="76"/>
      <c r="R217" s="76"/>
      <c r="S217" s="86"/>
      <c r="T217" s="48">
        <v>5</v>
      </c>
      <c r="U217" s="48">
        <v>3</v>
      </c>
      <c r="V217" s="49">
        <v>764</v>
      </c>
      <c r="W217" s="49">
        <v>0.001435</v>
      </c>
      <c r="X217" s="49">
        <v>0.008774</v>
      </c>
      <c r="Y217" s="49">
        <v>1.532634</v>
      </c>
      <c r="Z217" s="49">
        <v>0.25</v>
      </c>
      <c r="AA217" s="49">
        <v>0.6</v>
      </c>
      <c r="AB217" s="71">
        <v>217</v>
      </c>
      <c r="AC217" s="71"/>
      <c r="AD217" s="72"/>
      <c r="AE217" s="78" t="s">
        <v>1804</v>
      </c>
      <c r="AF217" s="78">
        <v>3</v>
      </c>
      <c r="AG217" s="78">
        <v>550</v>
      </c>
      <c r="AH217" s="78">
        <v>679</v>
      </c>
      <c r="AI217" s="78">
        <v>634</v>
      </c>
      <c r="AJ217" s="78"/>
      <c r="AK217" s="78" t="s">
        <v>2048</v>
      </c>
      <c r="AL217" s="78" t="s">
        <v>2209</v>
      </c>
      <c r="AM217" s="82" t="s">
        <v>2388</v>
      </c>
      <c r="AN217" s="78"/>
      <c r="AO217" s="80">
        <v>41768.431446759256</v>
      </c>
      <c r="AP217" s="82" t="s">
        <v>2594</v>
      </c>
      <c r="AQ217" s="78" t="b">
        <v>0</v>
      </c>
      <c r="AR217" s="78" t="b">
        <v>0</v>
      </c>
      <c r="AS217" s="78" t="b">
        <v>0</v>
      </c>
      <c r="AT217" s="78" t="s">
        <v>1517</v>
      </c>
      <c r="AU217" s="78">
        <v>25</v>
      </c>
      <c r="AV217" s="82" t="s">
        <v>2662</v>
      </c>
      <c r="AW217" s="78" t="b">
        <v>0</v>
      </c>
      <c r="AX217" s="78" t="s">
        <v>2766</v>
      </c>
      <c r="AY217" s="82" t="s">
        <v>2981</v>
      </c>
      <c r="AZ217" s="78" t="s">
        <v>66</v>
      </c>
      <c r="BA217" s="78" t="str">
        <f>REPLACE(INDEX(GroupVertices[Group],MATCH(Vertices[[#This Row],[Vertex]],GroupVertices[Vertex],0)),1,1,"")</f>
        <v>8</v>
      </c>
      <c r="BB217" s="48"/>
      <c r="BC217" s="48"/>
      <c r="BD217" s="48"/>
      <c r="BE217" s="48"/>
      <c r="BF217" s="48" t="s">
        <v>3839</v>
      </c>
      <c r="BG217" s="48" t="s">
        <v>3848</v>
      </c>
      <c r="BH217" s="121" t="s">
        <v>3940</v>
      </c>
      <c r="BI217" s="121" t="s">
        <v>3984</v>
      </c>
      <c r="BJ217" s="121" t="s">
        <v>3716</v>
      </c>
      <c r="BK217" s="121" t="s">
        <v>3716</v>
      </c>
      <c r="BL217" s="121">
        <v>0</v>
      </c>
      <c r="BM217" s="124">
        <v>0</v>
      </c>
      <c r="BN217" s="121">
        <v>0</v>
      </c>
      <c r="BO217" s="124">
        <v>0</v>
      </c>
      <c r="BP217" s="121">
        <v>0</v>
      </c>
      <c r="BQ217" s="124">
        <v>0</v>
      </c>
      <c r="BR217" s="121">
        <v>55</v>
      </c>
      <c r="BS217" s="124">
        <v>100</v>
      </c>
      <c r="BT217" s="121">
        <v>55</v>
      </c>
      <c r="BU217" s="2"/>
      <c r="BV217" s="3"/>
      <c r="BW217" s="3"/>
      <c r="BX217" s="3"/>
      <c r="BY217" s="3"/>
    </row>
    <row r="218" spans="1:77" ht="41.45" customHeight="1">
      <c r="A218" s="64" t="s">
        <v>360</v>
      </c>
      <c r="C218" s="65"/>
      <c r="D218" s="65" t="s">
        <v>64</v>
      </c>
      <c r="E218" s="66">
        <v>176.35578566176696</v>
      </c>
      <c r="F218" s="68">
        <v>99.98125786307403</v>
      </c>
      <c r="G218" s="100" t="s">
        <v>2751</v>
      </c>
      <c r="H218" s="65"/>
      <c r="I218" s="69" t="s">
        <v>360</v>
      </c>
      <c r="J218" s="70"/>
      <c r="K218" s="70"/>
      <c r="L218" s="69" t="s">
        <v>3255</v>
      </c>
      <c r="M218" s="73">
        <v>7.246129499527826</v>
      </c>
      <c r="N218" s="74">
        <v>5366.5849609375</v>
      </c>
      <c r="O218" s="74">
        <v>4055.873779296875</v>
      </c>
      <c r="P218" s="75"/>
      <c r="Q218" s="76"/>
      <c r="R218" s="76"/>
      <c r="S218" s="86"/>
      <c r="T218" s="48">
        <v>0</v>
      </c>
      <c r="U218" s="48">
        <v>2</v>
      </c>
      <c r="V218" s="49">
        <v>0</v>
      </c>
      <c r="W218" s="49">
        <v>0.001126</v>
      </c>
      <c r="X218" s="49">
        <v>0.001269</v>
      </c>
      <c r="Y218" s="49">
        <v>0.713996</v>
      </c>
      <c r="Z218" s="49">
        <v>1</v>
      </c>
      <c r="AA218" s="49">
        <v>0</v>
      </c>
      <c r="AB218" s="71">
        <v>218</v>
      </c>
      <c r="AC218" s="71"/>
      <c r="AD218" s="72"/>
      <c r="AE218" s="78" t="s">
        <v>1805</v>
      </c>
      <c r="AF218" s="78">
        <v>5523</v>
      </c>
      <c r="AG218" s="78">
        <v>8411</v>
      </c>
      <c r="AH218" s="78">
        <v>28540</v>
      </c>
      <c r="AI218" s="78">
        <v>17408</v>
      </c>
      <c r="AJ218" s="78"/>
      <c r="AK218" s="78" t="s">
        <v>2049</v>
      </c>
      <c r="AL218" s="78" t="s">
        <v>2215</v>
      </c>
      <c r="AM218" s="82" t="s">
        <v>2389</v>
      </c>
      <c r="AN218" s="78"/>
      <c r="AO218" s="80">
        <v>39942.87664351852</v>
      </c>
      <c r="AP218" s="82" t="s">
        <v>2595</v>
      </c>
      <c r="AQ218" s="78" t="b">
        <v>0</v>
      </c>
      <c r="AR218" s="78" t="b">
        <v>0</v>
      </c>
      <c r="AS218" s="78" t="b">
        <v>1</v>
      </c>
      <c r="AT218" s="78" t="s">
        <v>1517</v>
      </c>
      <c r="AU218" s="78">
        <v>681</v>
      </c>
      <c r="AV218" s="82" t="s">
        <v>2649</v>
      </c>
      <c r="AW218" s="78" t="b">
        <v>1</v>
      </c>
      <c r="AX218" s="78" t="s">
        <v>2766</v>
      </c>
      <c r="AY218" s="82" t="s">
        <v>2982</v>
      </c>
      <c r="AZ218" s="78" t="s">
        <v>66</v>
      </c>
      <c r="BA218" s="78" t="str">
        <f>REPLACE(INDEX(GroupVertices[Group],MATCH(Vertices[[#This Row],[Vertex]],GroupVertices[Vertex],0)),1,1,"")</f>
        <v>8</v>
      </c>
      <c r="BB218" s="48"/>
      <c r="BC218" s="48"/>
      <c r="BD218" s="48"/>
      <c r="BE218" s="48"/>
      <c r="BF218" s="48" t="s">
        <v>738</v>
      </c>
      <c r="BG218" s="48" t="s">
        <v>738</v>
      </c>
      <c r="BH218" s="121" t="s">
        <v>3941</v>
      </c>
      <c r="BI218" s="121" t="s">
        <v>3941</v>
      </c>
      <c r="BJ218" s="121" t="s">
        <v>4073</v>
      </c>
      <c r="BK218" s="121" t="s">
        <v>4073</v>
      </c>
      <c r="BL218" s="121">
        <v>0</v>
      </c>
      <c r="BM218" s="124">
        <v>0</v>
      </c>
      <c r="BN218" s="121">
        <v>0</v>
      </c>
      <c r="BO218" s="124">
        <v>0</v>
      </c>
      <c r="BP218" s="121">
        <v>0</v>
      </c>
      <c r="BQ218" s="124">
        <v>0</v>
      </c>
      <c r="BR218" s="121">
        <v>17</v>
      </c>
      <c r="BS218" s="124">
        <v>100</v>
      </c>
      <c r="BT218" s="121">
        <v>17</v>
      </c>
      <c r="BU218" s="2"/>
      <c r="BV218" s="3"/>
      <c r="BW218" s="3"/>
      <c r="BX218" s="3"/>
      <c r="BY218" s="3"/>
    </row>
    <row r="219" spans="1:77" ht="41.45" customHeight="1">
      <c r="A219" s="64" t="s">
        <v>361</v>
      </c>
      <c r="C219" s="65"/>
      <c r="D219" s="65" t="s">
        <v>64</v>
      </c>
      <c r="E219" s="66">
        <v>165.38285188225206</v>
      </c>
      <c r="F219" s="68">
        <v>99.99558353163866</v>
      </c>
      <c r="G219" s="100" t="s">
        <v>970</v>
      </c>
      <c r="H219" s="65"/>
      <c r="I219" s="69" t="s">
        <v>361</v>
      </c>
      <c r="J219" s="70"/>
      <c r="K219" s="70"/>
      <c r="L219" s="69" t="s">
        <v>3256</v>
      </c>
      <c r="M219" s="73">
        <v>2.471861689224129</v>
      </c>
      <c r="N219" s="74">
        <v>570.9249877929688</v>
      </c>
      <c r="O219" s="74">
        <v>6762.46484375</v>
      </c>
      <c r="P219" s="75"/>
      <c r="Q219" s="76"/>
      <c r="R219" s="76"/>
      <c r="S219" s="86"/>
      <c r="T219" s="48">
        <v>0</v>
      </c>
      <c r="U219" s="48">
        <v>1</v>
      </c>
      <c r="V219" s="49">
        <v>0</v>
      </c>
      <c r="W219" s="49">
        <v>0.001172</v>
      </c>
      <c r="X219" s="49">
        <v>0.006928</v>
      </c>
      <c r="Y219" s="49">
        <v>0.525373</v>
      </c>
      <c r="Z219" s="49">
        <v>0</v>
      </c>
      <c r="AA219" s="49">
        <v>0</v>
      </c>
      <c r="AB219" s="71">
        <v>219</v>
      </c>
      <c r="AC219" s="71"/>
      <c r="AD219" s="72"/>
      <c r="AE219" s="78" t="s">
        <v>1806</v>
      </c>
      <c r="AF219" s="78">
        <v>1190</v>
      </c>
      <c r="AG219" s="78">
        <v>1982</v>
      </c>
      <c r="AH219" s="78">
        <v>5711</v>
      </c>
      <c r="AI219" s="78">
        <v>5229</v>
      </c>
      <c r="AJ219" s="78"/>
      <c r="AK219" s="78" t="s">
        <v>2050</v>
      </c>
      <c r="AL219" s="78"/>
      <c r="AM219" s="82" t="s">
        <v>2390</v>
      </c>
      <c r="AN219" s="78"/>
      <c r="AO219" s="80">
        <v>39827.18645833333</v>
      </c>
      <c r="AP219" s="78"/>
      <c r="AQ219" s="78" t="b">
        <v>0</v>
      </c>
      <c r="AR219" s="78" t="b">
        <v>0</v>
      </c>
      <c r="AS219" s="78" t="b">
        <v>0</v>
      </c>
      <c r="AT219" s="78" t="s">
        <v>1517</v>
      </c>
      <c r="AU219" s="78">
        <v>146</v>
      </c>
      <c r="AV219" s="82" t="s">
        <v>2655</v>
      </c>
      <c r="AW219" s="78" t="b">
        <v>0</v>
      </c>
      <c r="AX219" s="78" t="s">
        <v>2766</v>
      </c>
      <c r="AY219" s="82" t="s">
        <v>2983</v>
      </c>
      <c r="AZ219" s="78" t="s">
        <v>66</v>
      </c>
      <c r="BA219" s="78" t="str">
        <f>REPLACE(INDEX(GroupVertices[Group],MATCH(Vertices[[#This Row],[Vertex]],GroupVertices[Vertex],0)),1,1,"")</f>
        <v>1</v>
      </c>
      <c r="BB219" s="48"/>
      <c r="BC219" s="48"/>
      <c r="BD219" s="48"/>
      <c r="BE219" s="48"/>
      <c r="BF219" s="48"/>
      <c r="BG219" s="48"/>
      <c r="BH219" s="121" t="s">
        <v>3863</v>
      </c>
      <c r="BI219" s="121" t="s">
        <v>3863</v>
      </c>
      <c r="BJ219" s="121" t="s">
        <v>3998</v>
      </c>
      <c r="BK219" s="121" t="s">
        <v>3998</v>
      </c>
      <c r="BL219" s="121">
        <v>0</v>
      </c>
      <c r="BM219" s="124">
        <v>0</v>
      </c>
      <c r="BN219" s="121">
        <v>0</v>
      </c>
      <c r="BO219" s="124">
        <v>0</v>
      </c>
      <c r="BP219" s="121">
        <v>0</v>
      </c>
      <c r="BQ219" s="124">
        <v>0</v>
      </c>
      <c r="BR219" s="121">
        <v>23</v>
      </c>
      <c r="BS219" s="124">
        <v>100</v>
      </c>
      <c r="BT219" s="121">
        <v>23</v>
      </c>
      <c r="BU219" s="2"/>
      <c r="BV219" s="3"/>
      <c r="BW219" s="3"/>
      <c r="BX219" s="3"/>
      <c r="BY219" s="3"/>
    </row>
    <row r="220" spans="1:77" ht="41.45" customHeight="1">
      <c r="A220" s="64" t="s">
        <v>362</v>
      </c>
      <c r="C220" s="65"/>
      <c r="D220" s="65" t="s">
        <v>64</v>
      </c>
      <c r="E220" s="66">
        <v>162.64175192115377</v>
      </c>
      <c r="F220" s="68">
        <v>99.99916216341883</v>
      </c>
      <c r="G220" s="100" t="s">
        <v>971</v>
      </c>
      <c r="H220" s="65"/>
      <c r="I220" s="69" t="s">
        <v>362</v>
      </c>
      <c r="J220" s="70"/>
      <c r="K220" s="70"/>
      <c r="L220" s="69" t="s">
        <v>3257</v>
      </c>
      <c r="M220" s="73">
        <v>1.2792230046156774</v>
      </c>
      <c r="N220" s="74">
        <v>2427.850830078125</v>
      </c>
      <c r="O220" s="74">
        <v>6675.7939453125</v>
      </c>
      <c r="P220" s="75"/>
      <c r="Q220" s="76"/>
      <c r="R220" s="76"/>
      <c r="S220" s="86"/>
      <c r="T220" s="48">
        <v>0</v>
      </c>
      <c r="U220" s="48">
        <v>1</v>
      </c>
      <c r="V220" s="49">
        <v>0</v>
      </c>
      <c r="W220" s="49">
        <v>0.001172</v>
      </c>
      <c r="X220" s="49">
        <v>0.006928</v>
      </c>
      <c r="Y220" s="49">
        <v>0.525373</v>
      </c>
      <c r="Z220" s="49">
        <v>0</v>
      </c>
      <c r="AA220" s="49">
        <v>0</v>
      </c>
      <c r="AB220" s="71">
        <v>220</v>
      </c>
      <c r="AC220" s="71"/>
      <c r="AD220" s="72"/>
      <c r="AE220" s="78" t="s">
        <v>1807</v>
      </c>
      <c r="AF220" s="78">
        <v>601</v>
      </c>
      <c r="AG220" s="78">
        <v>376</v>
      </c>
      <c r="AH220" s="78">
        <v>666</v>
      </c>
      <c r="AI220" s="78">
        <v>80</v>
      </c>
      <c r="AJ220" s="78"/>
      <c r="AK220" s="78" t="s">
        <v>2051</v>
      </c>
      <c r="AL220" s="78"/>
      <c r="AM220" s="78"/>
      <c r="AN220" s="78"/>
      <c r="AO220" s="80">
        <v>40041.83277777778</v>
      </c>
      <c r="AP220" s="82" t="s">
        <v>2596</v>
      </c>
      <c r="AQ220" s="78" t="b">
        <v>0</v>
      </c>
      <c r="AR220" s="78" t="b">
        <v>0</v>
      </c>
      <c r="AS220" s="78" t="b">
        <v>0</v>
      </c>
      <c r="AT220" s="78" t="s">
        <v>1517</v>
      </c>
      <c r="AU220" s="78">
        <v>14</v>
      </c>
      <c r="AV220" s="82" t="s">
        <v>2654</v>
      </c>
      <c r="AW220" s="78" t="b">
        <v>0</v>
      </c>
      <c r="AX220" s="78" t="s">
        <v>2766</v>
      </c>
      <c r="AY220" s="82" t="s">
        <v>2984</v>
      </c>
      <c r="AZ220" s="78" t="s">
        <v>66</v>
      </c>
      <c r="BA220" s="78" t="str">
        <f>REPLACE(INDEX(GroupVertices[Group],MATCH(Vertices[[#This Row],[Vertex]],GroupVertices[Vertex],0)),1,1,"")</f>
        <v>1</v>
      </c>
      <c r="BB220" s="48"/>
      <c r="BC220" s="48"/>
      <c r="BD220" s="48"/>
      <c r="BE220" s="48"/>
      <c r="BF220" s="48"/>
      <c r="BG220" s="48"/>
      <c r="BH220" s="121" t="s">
        <v>3863</v>
      </c>
      <c r="BI220" s="121" t="s">
        <v>3863</v>
      </c>
      <c r="BJ220" s="121" t="s">
        <v>3998</v>
      </c>
      <c r="BK220" s="121" t="s">
        <v>3998</v>
      </c>
      <c r="BL220" s="121">
        <v>0</v>
      </c>
      <c r="BM220" s="124">
        <v>0</v>
      </c>
      <c r="BN220" s="121">
        <v>0</v>
      </c>
      <c r="BO220" s="124">
        <v>0</v>
      </c>
      <c r="BP220" s="121">
        <v>0</v>
      </c>
      <c r="BQ220" s="124">
        <v>0</v>
      </c>
      <c r="BR220" s="121">
        <v>23</v>
      </c>
      <c r="BS220" s="124">
        <v>100</v>
      </c>
      <c r="BT220" s="121">
        <v>23</v>
      </c>
      <c r="BU220" s="2"/>
      <c r="BV220" s="3"/>
      <c r="BW220" s="3"/>
      <c r="BX220" s="3"/>
      <c r="BY220" s="3"/>
    </row>
    <row r="221" spans="1:77" ht="41.45" customHeight="1">
      <c r="A221" s="64" t="s">
        <v>363</v>
      </c>
      <c r="C221" s="65"/>
      <c r="D221" s="65" t="s">
        <v>64</v>
      </c>
      <c r="E221" s="66">
        <v>162.0529103977547</v>
      </c>
      <c r="F221" s="68">
        <v>99.99993092304783</v>
      </c>
      <c r="G221" s="100" t="s">
        <v>972</v>
      </c>
      <c r="H221" s="65"/>
      <c r="I221" s="69" t="s">
        <v>363</v>
      </c>
      <c r="J221" s="70"/>
      <c r="K221" s="70"/>
      <c r="L221" s="69" t="s">
        <v>3258</v>
      </c>
      <c r="M221" s="73">
        <v>1.0230210455933137</v>
      </c>
      <c r="N221" s="74">
        <v>857.5595092773438</v>
      </c>
      <c r="O221" s="74">
        <v>8332.791015625</v>
      </c>
      <c r="P221" s="75"/>
      <c r="Q221" s="76"/>
      <c r="R221" s="76"/>
      <c r="S221" s="86"/>
      <c r="T221" s="48">
        <v>0</v>
      </c>
      <c r="U221" s="48">
        <v>1</v>
      </c>
      <c r="V221" s="49">
        <v>0</v>
      </c>
      <c r="W221" s="49">
        <v>0.001172</v>
      </c>
      <c r="X221" s="49">
        <v>0.006928</v>
      </c>
      <c r="Y221" s="49">
        <v>0.525373</v>
      </c>
      <c r="Z221" s="49">
        <v>0</v>
      </c>
      <c r="AA221" s="49">
        <v>0</v>
      </c>
      <c r="AB221" s="71">
        <v>221</v>
      </c>
      <c r="AC221" s="71"/>
      <c r="AD221" s="72"/>
      <c r="AE221" s="78" t="s">
        <v>1808</v>
      </c>
      <c r="AF221" s="78">
        <v>50</v>
      </c>
      <c r="AG221" s="78">
        <v>31</v>
      </c>
      <c r="AH221" s="78">
        <v>2101</v>
      </c>
      <c r="AI221" s="78">
        <v>4242</v>
      </c>
      <c r="AJ221" s="78"/>
      <c r="AK221" s="78"/>
      <c r="AL221" s="78"/>
      <c r="AM221" s="78"/>
      <c r="AN221" s="78"/>
      <c r="AO221" s="80">
        <v>40485.67513888889</v>
      </c>
      <c r="AP221" s="78"/>
      <c r="AQ221" s="78" t="b">
        <v>1</v>
      </c>
      <c r="AR221" s="78" t="b">
        <v>0</v>
      </c>
      <c r="AS221" s="78" t="b">
        <v>0</v>
      </c>
      <c r="AT221" s="78" t="s">
        <v>1517</v>
      </c>
      <c r="AU221" s="78">
        <v>0</v>
      </c>
      <c r="AV221" s="82" t="s">
        <v>2649</v>
      </c>
      <c r="AW221" s="78" t="b">
        <v>0</v>
      </c>
      <c r="AX221" s="78" t="s">
        <v>2766</v>
      </c>
      <c r="AY221" s="82" t="s">
        <v>2985</v>
      </c>
      <c r="AZ221" s="78" t="s">
        <v>66</v>
      </c>
      <c r="BA221" s="78" t="str">
        <f>REPLACE(INDEX(GroupVertices[Group],MATCH(Vertices[[#This Row],[Vertex]],GroupVertices[Vertex],0)),1,1,"")</f>
        <v>1</v>
      </c>
      <c r="BB221" s="48"/>
      <c r="BC221" s="48"/>
      <c r="BD221" s="48"/>
      <c r="BE221" s="48"/>
      <c r="BF221" s="48"/>
      <c r="BG221" s="48"/>
      <c r="BH221" s="121" t="s">
        <v>3863</v>
      </c>
      <c r="BI221" s="121" t="s">
        <v>3863</v>
      </c>
      <c r="BJ221" s="121" t="s">
        <v>3998</v>
      </c>
      <c r="BK221" s="121" t="s">
        <v>3998</v>
      </c>
      <c r="BL221" s="121">
        <v>0</v>
      </c>
      <c r="BM221" s="124">
        <v>0</v>
      </c>
      <c r="BN221" s="121">
        <v>0</v>
      </c>
      <c r="BO221" s="124">
        <v>0</v>
      </c>
      <c r="BP221" s="121">
        <v>0</v>
      </c>
      <c r="BQ221" s="124">
        <v>0</v>
      </c>
      <c r="BR221" s="121">
        <v>23</v>
      </c>
      <c r="BS221" s="124">
        <v>100</v>
      </c>
      <c r="BT221" s="121">
        <v>23</v>
      </c>
      <c r="BU221" s="2"/>
      <c r="BV221" s="3"/>
      <c r="BW221" s="3"/>
      <c r="BX221" s="3"/>
      <c r="BY221" s="3"/>
    </row>
    <row r="222" spans="1:77" ht="41.45" customHeight="1">
      <c r="A222" s="64" t="s">
        <v>474</v>
      </c>
      <c r="C222" s="65"/>
      <c r="D222" s="65" t="s">
        <v>64</v>
      </c>
      <c r="E222" s="66">
        <v>1000</v>
      </c>
      <c r="F222" s="68">
        <v>94.78152594106949</v>
      </c>
      <c r="G222" s="100" t="s">
        <v>2752</v>
      </c>
      <c r="H222" s="65"/>
      <c r="I222" s="69" t="s">
        <v>474</v>
      </c>
      <c r="J222" s="70"/>
      <c r="K222" s="70"/>
      <c r="L222" s="69" t="s">
        <v>3259</v>
      </c>
      <c r="M222" s="73">
        <v>1740.1434547062424</v>
      </c>
      <c r="N222" s="74">
        <v>4944.013671875</v>
      </c>
      <c r="O222" s="74">
        <v>915.5176391601562</v>
      </c>
      <c r="P222" s="75"/>
      <c r="Q222" s="76"/>
      <c r="R222" s="76"/>
      <c r="S222" s="86"/>
      <c r="T222" s="48">
        <v>1</v>
      </c>
      <c r="U222" s="48">
        <v>0</v>
      </c>
      <c r="V222" s="49">
        <v>0</v>
      </c>
      <c r="W222" s="49">
        <v>0.001314</v>
      </c>
      <c r="X222" s="49">
        <v>0.003872</v>
      </c>
      <c r="Y222" s="49">
        <v>0.376774</v>
      </c>
      <c r="Z222" s="49">
        <v>0</v>
      </c>
      <c r="AA222" s="49">
        <v>0</v>
      </c>
      <c r="AB222" s="71">
        <v>222</v>
      </c>
      <c r="AC222" s="71"/>
      <c r="AD222" s="72"/>
      <c r="AE222" s="78" t="s">
        <v>1809</v>
      </c>
      <c r="AF222" s="78">
        <v>381</v>
      </c>
      <c r="AG222" s="78">
        <v>2341920</v>
      </c>
      <c r="AH222" s="78">
        <v>8883</v>
      </c>
      <c r="AI222" s="78">
        <v>5746</v>
      </c>
      <c r="AJ222" s="78"/>
      <c r="AK222" s="78" t="s">
        <v>2052</v>
      </c>
      <c r="AL222" s="78" t="s">
        <v>2152</v>
      </c>
      <c r="AM222" s="82" t="s">
        <v>2391</v>
      </c>
      <c r="AN222" s="78"/>
      <c r="AO222" s="80">
        <v>40198.886041666665</v>
      </c>
      <c r="AP222" s="82" t="s">
        <v>2597</v>
      </c>
      <c r="AQ222" s="78" t="b">
        <v>0</v>
      </c>
      <c r="AR222" s="78" t="b">
        <v>0</v>
      </c>
      <c r="AS222" s="78" t="b">
        <v>1</v>
      </c>
      <c r="AT222" s="78" t="s">
        <v>1517</v>
      </c>
      <c r="AU222" s="78">
        <v>16476</v>
      </c>
      <c r="AV222" s="82" t="s">
        <v>2649</v>
      </c>
      <c r="AW222" s="78" t="b">
        <v>1</v>
      </c>
      <c r="AX222" s="78" t="s">
        <v>2766</v>
      </c>
      <c r="AY222" s="82" t="s">
        <v>2986</v>
      </c>
      <c r="AZ222" s="78" t="s">
        <v>65</v>
      </c>
      <c r="BA222" s="78" t="str">
        <f>REPLACE(INDEX(GroupVertices[Group],MATCH(Vertices[[#This Row],[Vertex]],GroupVertices[Vertex],0)),1,1,"")</f>
        <v>4</v>
      </c>
      <c r="BB222" s="48"/>
      <c r="BC222" s="48"/>
      <c r="BD222" s="48"/>
      <c r="BE222" s="48"/>
      <c r="BF222" s="48"/>
      <c r="BG222" s="48"/>
      <c r="BH222" s="48"/>
      <c r="BI222" s="48"/>
      <c r="BJ222" s="48"/>
      <c r="BK222" s="48"/>
      <c r="BL222" s="48"/>
      <c r="BM222" s="49"/>
      <c r="BN222" s="48"/>
      <c r="BO222" s="49"/>
      <c r="BP222" s="48"/>
      <c r="BQ222" s="49"/>
      <c r="BR222" s="48"/>
      <c r="BS222" s="49"/>
      <c r="BT222" s="48"/>
      <c r="BU222" s="2"/>
      <c r="BV222" s="3"/>
      <c r="BW222" s="3"/>
      <c r="BX222" s="3"/>
      <c r="BY222" s="3"/>
    </row>
    <row r="223" spans="1:77" ht="41.45" customHeight="1">
      <c r="A223" s="64" t="s">
        <v>475</v>
      </c>
      <c r="C223" s="65"/>
      <c r="D223" s="65" t="s">
        <v>64</v>
      </c>
      <c r="E223" s="66">
        <v>163.72214810756424</v>
      </c>
      <c r="F223" s="68">
        <v>99.99775165662129</v>
      </c>
      <c r="G223" s="100" t="s">
        <v>2753</v>
      </c>
      <c r="H223" s="65"/>
      <c r="I223" s="69" t="s">
        <v>475</v>
      </c>
      <c r="J223" s="70"/>
      <c r="K223" s="70"/>
      <c r="L223" s="69" t="s">
        <v>3260</v>
      </c>
      <c r="M223" s="73">
        <v>1.7492979033436662</v>
      </c>
      <c r="N223" s="74">
        <v>5129.53125</v>
      </c>
      <c r="O223" s="74">
        <v>1807.6890869140625</v>
      </c>
      <c r="P223" s="75"/>
      <c r="Q223" s="76"/>
      <c r="R223" s="76"/>
      <c r="S223" s="86"/>
      <c r="T223" s="48">
        <v>1</v>
      </c>
      <c r="U223" s="48">
        <v>0</v>
      </c>
      <c r="V223" s="49">
        <v>0</v>
      </c>
      <c r="W223" s="49">
        <v>0.001314</v>
      </c>
      <c r="X223" s="49">
        <v>0.003872</v>
      </c>
      <c r="Y223" s="49">
        <v>0.376774</v>
      </c>
      <c r="Z223" s="49">
        <v>0</v>
      </c>
      <c r="AA223" s="49">
        <v>0</v>
      </c>
      <c r="AB223" s="71">
        <v>223</v>
      </c>
      <c r="AC223" s="71"/>
      <c r="AD223" s="72"/>
      <c r="AE223" s="78" t="s">
        <v>1810</v>
      </c>
      <c r="AF223" s="78">
        <v>261</v>
      </c>
      <c r="AG223" s="78">
        <v>1009</v>
      </c>
      <c r="AH223" s="78">
        <v>2580</v>
      </c>
      <c r="AI223" s="78">
        <v>435</v>
      </c>
      <c r="AJ223" s="78"/>
      <c r="AK223" s="78" t="s">
        <v>2053</v>
      </c>
      <c r="AL223" s="78"/>
      <c r="AM223" s="82" t="s">
        <v>2392</v>
      </c>
      <c r="AN223" s="78"/>
      <c r="AO223" s="80">
        <v>42200.40460648148</v>
      </c>
      <c r="AP223" s="78"/>
      <c r="AQ223" s="78" t="b">
        <v>1</v>
      </c>
      <c r="AR223" s="78" t="b">
        <v>0</v>
      </c>
      <c r="AS223" s="78" t="b">
        <v>0</v>
      </c>
      <c r="AT223" s="78" t="s">
        <v>1518</v>
      </c>
      <c r="AU223" s="78">
        <v>56</v>
      </c>
      <c r="AV223" s="82" t="s">
        <v>2649</v>
      </c>
      <c r="AW223" s="78" t="b">
        <v>0</v>
      </c>
      <c r="AX223" s="78" t="s">
        <v>2766</v>
      </c>
      <c r="AY223" s="82" t="s">
        <v>2987</v>
      </c>
      <c r="AZ223" s="78" t="s">
        <v>65</v>
      </c>
      <c r="BA223" s="78" t="str">
        <f>REPLACE(INDEX(GroupVertices[Group],MATCH(Vertices[[#This Row],[Vertex]],GroupVertices[Vertex],0)),1,1,"")</f>
        <v>4</v>
      </c>
      <c r="BB223" s="48"/>
      <c r="BC223" s="48"/>
      <c r="BD223" s="48"/>
      <c r="BE223" s="48"/>
      <c r="BF223" s="48"/>
      <c r="BG223" s="48"/>
      <c r="BH223" s="48"/>
      <c r="BI223" s="48"/>
      <c r="BJ223" s="48"/>
      <c r="BK223" s="48"/>
      <c r="BL223" s="48"/>
      <c r="BM223" s="49"/>
      <c r="BN223" s="48"/>
      <c r="BO223" s="49"/>
      <c r="BP223" s="48"/>
      <c r="BQ223" s="49"/>
      <c r="BR223" s="48"/>
      <c r="BS223" s="49"/>
      <c r="BT223" s="48"/>
      <c r="BU223" s="2"/>
      <c r="BV223" s="3"/>
      <c r="BW223" s="3"/>
      <c r="BX223" s="3"/>
      <c r="BY223" s="3"/>
    </row>
    <row r="224" spans="1:77" ht="41.45" customHeight="1">
      <c r="A224" s="64" t="s">
        <v>476</v>
      </c>
      <c r="C224" s="65"/>
      <c r="D224" s="65" t="s">
        <v>64</v>
      </c>
      <c r="E224" s="66">
        <v>165.09781844918643</v>
      </c>
      <c r="F224" s="68">
        <v>99.99595565586486</v>
      </c>
      <c r="G224" s="100" t="s">
        <v>2754</v>
      </c>
      <c r="H224" s="65"/>
      <c r="I224" s="69" t="s">
        <v>476</v>
      </c>
      <c r="J224" s="70"/>
      <c r="K224" s="70"/>
      <c r="L224" s="69" t="s">
        <v>3261</v>
      </c>
      <c r="M224" s="73">
        <v>2.3478450887698257</v>
      </c>
      <c r="N224" s="74">
        <v>5055.28369140625</v>
      </c>
      <c r="O224" s="74">
        <v>1318.50244140625</v>
      </c>
      <c r="P224" s="75"/>
      <c r="Q224" s="76"/>
      <c r="R224" s="76"/>
      <c r="S224" s="86"/>
      <c r="T224" s="48">
        <v>1</v>
      </c>
      <c r="U224" s="48">
        <v>0</v>
      </c>
      <c r="V224" s="49">
        <v>0</v>
      </c>
      <c r="W224" s="49">
        <v>0.001314</v>
      </c>
      <c r="X224" s="49">
        <v>0.003872</v>
      </c>
      <c r="Y224" s="49">
        <v>0.376774</v>
      </c>
      <c r="Z224" s="49">
        <v>0</v>
      </c>
      <c r="AA224" s="49">
        <v>0</v>
      </c>
      <c r="AB224" s="71">
        <v>224</v>
      </c>
      <c r="AC224" s="71"/>
      <c r="AD224" s="72"/>
      <c r="AE224" s="78" t="s">
        <v>1811</v>
      </c>
      <c r="AF224" s="78">
        <v>1380</v>
      </c>
      <c r="AG224" s="78">
        <v>1815</v>
      </c>
      <c r="AH224" s="78">
        <v>8547</v>
      </c>
      <c r="AI224" s="78">
        <v>463</v>
      </c>
      <c r="AJ224" s="78"/>
      <c r="AK224" s="78" t="s">
        <v>2054</v>
      </c>
      <c r="AL224" s="78" t="s">
        <v>2216</v>
      </c>
      <c r="AM224" s="82" t="s">
        <v>2393</v>
      </c>
      <c r="AN224" s="78"/>
      <c r="AO224" s="80">
        <v>39409.964166666665</v>
      </c>
      <c r="AP224" s="82" t="s">
        <v>2598</v>
      </c>
      <c r="AQ224" s="78" t="b">
        <v>0</v>
      </c>
      <c r="AR224" s="78" t="b">
        <v>0</v>
      </c>
      <c r="AS224" s="78" t="b">
        <v>1</v>
      </c>
      <c r="AT224" s="78" t="s">
        <v>1517</v>
      </c>
      <c r="AU224" s="78">
        <v>238</v>
      </c>
      <c r="AV224" s="82" t="s">
        <v>2649</v>
      </c>
      <c r="AW224" s="78" t="b">
        <v>0</v>
      </c>
      <c r="AX224" s="78" t="s">
        <v>2766</v>
      </c>
      <c r="AY224" s="82" t="s">
        <v>2988</v>
      </c>
      <c r="AZ224" s="78" t="s">
        <v>65</v>
      </c>
      <c r="BA224" s="78" t="str">
        <f>REPLACE(INDEX(GroupVertices[Group],MATCH(Vertices[[#This Row],[Vertex]],GroupVertices[Vertex],0)),1,1,"")</f>
        <v>4</v>
      </c>
      <c r="BB224" s="48"/>
      <c r="BC224" s="48"/>
      <c r="BD224" s="48"/>
      <c r="BE224" s="48"/>
      <c r="BF224" s="48"/>
      <c r="BG224" s="48"/>
      <c r="BH224" s="48"/>
      <c r="BI224" s="48"/>
      <c r="BJ224" s="48"/>
      <c r="BK224" s="48"/>
      <c r="BL224" s="48"/>
      <c r="BM224" s="49"/>
      <c r="BN224" s="48"/>
      <c r="BO224" s="49"/>
      <c r="BP224" s="48"/>
      <c r="BQ224" s="49"/>
      <c r="BR224" s="48"/>
      <c r="BS224" s="49"/>
      <c r="BT224" s="48"/>
      <c r="BU224" s="2"/>
      <c r="BV224" s="3"/>
      <c r="BW224" s="3"/>
      <c r="BX224" s="3"/>
      <c r="BY224" s="3"/>
    </row>
    <row r="225" spans="1:77" ht="41.45" customHeight="1">
      <c r="A225" s="64" t="s">
        <v>366</v>
      </c>
      <c r="C225" s="65"/>
      <c r="D225" s="65" t="s">
        <v>64</v>
      </c>
      <c r="E225" s="66">
        <v>164.93226010782496</v>
      </c>
      <c r="F225" s="68">
        <v>99.99617179987649</v>
      </c>
      <c r="G225" s="100" t="s">
        <v>975</v>
      </c>
      <c r="H225" s="65"/>
      <c r="I225" s="69" t="s">
        <v>366</v>
      </c>
      <c r="J225" s="70"/>
      <c r="K225" s="70"/>
      <c r="L225" s="69" t="s">
        <v>3262</v>
      </c>
      <c r="M225" s="73">
        <v>2.275811494493973</v>
      </c>
      <c r="N225" s="74">
        <v>3945.18359375</v>
      </c>
      <c r="O225" s="74">
        <v>6478.61767578125</v>
      </c>
      <c r="P225" s="75"/>
      <c r="Q225" s="76"/>
      <c r="R225" s="76"/>
      <c r="S225" s="86"/>
      <c r="T225" s="48">
        <v>0</v>
      </c>
      <c r="U225" s="48">
        <v>1</v>
      </c>
      <c r="V225" s="49">
        <v>0</v>
      </c>
      <c r="W225" s="49">
        <v>0.00096</v>
      </c>
      <c r="X225" s="49">
        <v>0.000305</v>
      </c>
      <c r="Y225" s="49">
        <v>0.402034</v>
      </c>
      <c r="Z225" s="49">
        <v>0</v>
      </c>
      <c r="AA225" s="49">
        <v>0</v>
      </c>
      <c r="AB225" s="71">
        <v>225</v>
      </c>
      <c r="AC225" s="71"/>
      <c r="AD225" s="72"/>
      <c r="AE225" s="78" t="s">
        <v>1812</v>
      </c>
      <c r="AF225" s="78">
        <v>1788</v>
      </c>
      <c r="AG225" s="78">
        <v>1718</v>
      </c>
      <c r="AH225" s="78">
        <v>4651</v>
      </c>
      <c r="AI225" s="78">
        <v>1322</v>
      </c>
      <c r="AJ225" s="78"/>
      <c r="AK225" s="78" t="s">
        <v>2055</v>
      </c>
      <c r="AL225" s="78" t="s">
        <v>2217</v>
      </c>
      <c r="AM225" s="82" t="s">
        <v>2394</v>
      </c>
      <c r="AN225" s="78"/>
      <c r="AO225" s="80">
        <v>40513.09657407407</v>
      </c>
      <c r="AP225" s="82" t="s">
        <v>2599</v>
      </c>
      <c r="AQ225" s="78" t="b">
        <v>0</v>
      </c>
      <c r="AR225" s="78" t="b">
        <v>0</v>
      </c>
      <c r="AS225" s="78" t="b">
        <v>1</v>
      </c>
      <c r="AT225" s="78" t="s">
        <v>1517</v>
      </c>
      <c r="AU225" s="78">
        <v>100</v>
      </c>
      <c r="AV225" s="82" t="s">
        <v>2649</v>
      </c>
      <c r="AW225" s="78" t="b">
        <v>0</v>
      </c>
      <c r="AX225" s="78" t="s">
        <v>2766</v>
      </c>
      <c r="AY225" s="82" t="s">
        <v>2989</v>
      </c>
      <c r="AZ225" s="78" t="s">
        <v>66</v>
      </c>
      <c r="BA225" s="78" t="str">
        <f>REPLACE(INDEX(GroupVertices[Group],MATCH(Vertices[[#This Row],[Vertex]],GroupVertices[Vertex],0)),1,1,"")</f>
        <v>3</v>
      </c>
      <c r="BB225" s="48" t="s">
        <v>694</v>
      </c>
      <c r="BC225" s="48" t="s">
        <v>694</v>
      </c>
      <c r="BD225" s="48" t="s">
        <v>711</v>
      </c>
      <c r="BE225" s="48" t="s">
        <v>711</v>
      </c>
      <c r="BF225" s="48" t="s">
        <v>738</v>
      </c>
      <c r="BG225" s="48" t="s">
        <v>738</v>
      </c>
      <c r="BH225" s="121" t="s">
        <v>3942</v>
      </c>
      <c r="BI225" s="121" t="s">
        <v>3942</v>
      </c>
      <c r="BJ225" s="121" t="s">
        <v>4074</v>
      </c>
      <c r="BK225" s="121" t="s">
        <v>4074</v>
      </c>
      <c r="BL225" s="121">
        <v>1</v>
      </c>
      <c r="BM225" s="124">
        <v>16.666666666666668</v>
      </c>
      <c r="BN225" s="121">
        <v>0</v>
      </c>
      <c r="BO225" s="124">
        <v>0</v>
      </c>
      <c r="BP225" s="121">
        <v>0</v>
      </c>
      <c r="BQ225" s="124">
        <v>0</v>
      </c>
      <c r="BR225" s="121">
        <v>5</v>
      </c>
      <c r="BS225" s="124">
        <v>83.33333333333333</v>
      </c>
      <c r="BT225" s="121">
        <v>6</v>
      </c>
      <c r="BU225" s="2"/>
      <c r="BV225" s="3"/>
      <c r="BW225" s="3"/>
      <c r="BX225" s="3"/>
      <c r="BY225" s="3"/>
    </row>
    <row r="226" spans="1:77" ht="41.45" customHeight="1">
      <c r="A226" s="64" t="s">
        <v>367</v>
      </c>
      <c r="C226" s="65"/>
      <c r="D226" s="65" t="s">
        <v>64</v>
      </c>
      <c r="E226" s="66">
        <v>162.04608324965733</v>
      </c>
      <c r="F226" s="68">
        <v>99.99993983620296</v>
      </c>
      <c r="G226" s="100" t="s">
        <v>976</v>
      </c>
      <c r="H226" s="65"/>
      <c r="I226" s="69" t="s">
        <v>367</v>
      </c>
      <c r="J226" s="70"/>
      <c r="K226" s="70"/>
      <c r="L226" s="69" t="s">
        <v>3263</v>
      </c>
      <c r="M226" s="73">
        <v>1.0200505880974025</v>
      </c>
      <c r="N226" s="74">
        <v>1473.68408203125</v>
      </c>
      <c r="O226" s="74">
        <v>6149.61669921875</v>
      </c>
      <c r="P226" s="75"/>
      <c r="Q226" s="76"/>
      <c r="R226" s="76"/>
      <c r="S226" s="86"/>
      <c r="T226" s="48">
        <v>0</v>
      </c>
      <c r="U226" s="48">
        <v>1</v>
      </c>
      <c r="V226" s="49">
        <v>0</v>
      </c>
      <c r="W226" s="49">
        <v>0.001172</v>
      </c>
      <c r="X226" s="49">
        <v>0.006928</v>
      </c>
      <c r="Y226" s="49">
        <v>0.525373</v>
      </c>
      <c r="Z226" s="49">
        <v>0</v>
      </c>
      <c r="AA226" s="49">
        <v>0</v>
      </c>
      <c r="AB226" s="71">
        <v>226</v>
      </c>
      <c r="AC226" s="71"/>
      <c r="AD226" s="72"/>
      <c r="AE226" s="78" t="s">
        <v>1813</v>
      </c>
      <c r="AF226" s="78">
        <v>94</v>
      </c>
      <c r="AG226" s="78">
        <v>27</v>
      </c>
      <c r="AH226" s="78">
        <v>55</v>
      </c>
      <c r="AI226" s="78">
        <v>4</v>
      </c>
      <c r="AJ226" s="78"/>
      <c r="AK226" s="78" t="s">
        <v>2056</v>
      </c>
      <c r="AL226" s="78" t="s">
        <v>2218</v>
      </c>
      <c r="AM226" s="78"/>
      <c r="AN226" s="78"/>
      <c r="AO226" s="80">
        <v>39581.750914351855</v>
      </c>
      <c r="AP226" s="82" t="s">
        <v>2600</v>
      </c>
      <c r="AQ226" s="78" t="b">
        <v>0</v>
      </c>
      <c r="AR226" s="78" t="b">
        <v>0</v>
      </c>
      <c r="AS226" s="78" t="b">
        <v>0</v>
      </c>
      <c r="AT226" s="78" t="s">
        <v>1517</v>
      </c>
      <c r="AU226" s="78">
        <v>0</v>
      </c>
      <c r="AV226" s="82" t="s">
        <v>2653</v>
      </c>
      <c r="AW226" s="78" t="b">
        <v>0</v>
      </c>
      <c r="AX226" s="78" t="s">
        <v>2766</v>
      </c>
      <c r="AY226" s="82" t="s">
        <v>2990</v>
      </c>
      <c r="AZ226" s="78" t="s">
        <v>66</v>
      </c>
      <c r="BA226" s="78" t="str">
        <f>REPLACE(INDEX(GroupVertices[Group],MATCH(Vertices[[#This Row],[Vertex]],GroupVertices[Vertex],0)),1,1,"")</f>
        <v>1</v>
      </c>
      <c r="BB226" s="48"/>
      <c r="BC226" s="48"/>
      <c r="BD226" s="48"/>
      <c r="BE226" s="48"/>
      <c r="BF226" s="48"/>
      <c r="BG226" s="48"/>
      <c r="BH226" s="121" t="s">
        <v>3863</v>
      </c>
      <c r="BI226" s="121" t="s">
        <v>3863</v>
      </c>
      <c r="BJ226" s="121" t="s">
        <v>3998</v>
      </c>
      <c r="BK226" s="121" t="s">
        <v>3998</v>
      </c>
      <c r="BL226" s="121">
        <v>0</v>
      </c>
      <c r="BM226" s="124">
        <v>0</v>
      </c>
      <c r="BN226" s="121">
        <v>0</v>
      </c>
      <c r="BO226" s="124">
        <v>0</v>
      </c>
      <c r="BP226" s="121">
        <v>0</v>
      </c>
      <c r="BQ226" s="124">
        <v>0</v>
      </c>
      <c r="BR226" s="121">
        <v>23</v>
      </c>
      <c r="BS226" s="124">
        <v>100</v>
      </c>
      <c r="BT226" s="121">
        <v>23</v>
      </c>
      <c r="BU226" s="2"/>
      <c r="BV226" s="3"/>
      <c r="BW226" s="3"/>
      <c r="BX226" s="3"/>
      <c r="BY226" s="3"/>
    </row>
    <row r="227" spans="1:77" ht="41.45" customHeight="1">
      <c r="A227" s="64" t="s">
        <v>368</v>
      </c>
      <c r="C227" s="65"/>
      <c r="D227" s="65" t="s">
        <v>64</v>
      </c>
      <c r="E227" s="66">
        <v>163.91672182833958</v>
      </c>
      <c r="F227" s="68">
        <v>99.99749763170041</v>
      </c>
      <c r="G227" s="100" t="s">
        <v>977</v>
      </c>
      <c r="H227" s="65"/>
      <c r="I227" s="69" t="s">
        <v>368</v>
      </c>
      <c r="J227" s="70"/>
      <c r="K227" s="70"/>
      <c r="L227" s="69" t="s">
        <v>3264</v>
      </c>
      <c r="M227" s="73">
        <v>1.833955941977143</v>
      </c>
      <c r="N227" s="74">
        <v>4113.67236328125</v>
      </c>
      <c r="O227" s="74">
        <v>6303.16650390625</v>
      </c>
      <c r="P227" s="75"/>
      <c r="Q227" s="76"/>
      <c r="R227" s="76"/>
      <c r="S227" s="86"/>
      <c r="T227" s="48">
        <v>0</v>
      </c>
      <c r="U227" s="48">
        <v>1</v>
      </c>
      <c r="V227" s="49">
        <v>0</v>
      </c>
      <c r="W227" s="49">
        <v>0.00096</v>
      </c>
      <c r="X227" s="49">
        <v>0.000305</v>
      </c>
      <c r="Y227" s="49">
        <v>0.402034</v>
      </c>
      <c r="Z227" s="49">
        <v>0</v>
      </c>
      <c r="AA227" s="49">
        <v>0</v>
      </c>
      <c r="AB227" s="71">
        <v>227</v>
      </c>
      <c r="AC227" s="71"/>
      <c r="AD227" s="72"/>
      <c r="AE227" s="78" t="s">
        <v>1814</v>
      </c>
      <c r="AF227" s="78">
        <v>867</v>
      </c>
      <c r="AG227" s="78">
        <v>1123</v>
      </c>
      <c r="AH227" s="78">
        <v>5048</v>
      </c>
      <c r="AI227" s="78">
        <v>1935</v>
      </c>
      <c r="AJ227" s="78"/>
      <c r="AK227" s="78" t="s">
        <v>2057</v>
      </c>
      <c r="AL227" s="78" t="s">
        <v>2219</v>
      </c>
      <c r="AM227" s="78"/>
      <c r="AN227" s="78"/>
      <c r="AO227" s="80">
        <v>42025.37778935185</v>
      </c>
      <c r="AP227" s="82" t="s">
        <v>2601</v>
      </c>
      <c r="AQ227" s="78" t="b">
        <v>0</v>
      </c>
      <c r="AR227" s="78" t="b">
        <v>0</v>
      </c>
      <c r="AS227" s="78" t="b">
        <v>0</v>
      </c>
      <c r="AT227" s="78" t="s">
        <v>1517</v>
      </c>
      <c r="AU227" s="78">
        <v>54</v>
      </c>
      <c r="AV227" s="82" t="s">
        <v>2649</v>
      </c>
      <c r="AW227" s="78" t="b">
        <v>0</v>
      </c>
      <c r="AX227" s="78" t="s">
        <v>2766</v>
      </c>
      <c r="AY227" s="82" t="s">
        <v>2991</v>
      </c>
      <c r="AZ227" s="78" t="s">
        <v>66</v>
      </c>
      <c r="BA227" s="78" t="str">
        <f>REPLACE(INDEX(GroupVertices[Group],MATCH(Vertices[[#This Row],[Vertex]],GroupVertices[Vertex],0)),1,1,"")</f>
        <v>3</v>
      </c>
      <c r="BB227" s="48" t="s">
        <v>694</v>
      </c>
      <c r="BC227" s="48" t="s">
        <v>694</v>
      </c>
      <c r="BD227" s="48" t="s">
        <v>711</v>
      </c>
      <c r="BE227" s="48" t="s">
        <v>711</v>
      </c>
      <c r="BF227" s="48" t="s">
        <v>738</v>
      </c>
      <c r="BG227" s="48" t="s">
        <v>738</v>
      </c>
      <c r="BH227" s="121" t="s">
        <v>3943</v>
      </c>
      <c r="BI227" s="121" t="s">
        <v>3943</v>
      </c>
      <c r="BJ227" s="121" t="s">
        <v>4075</v>
      </c>
      <c r="BK227" s="121" t="s">
        <v>4075</v>
      </c>
      <c r="BL227" s="121">
        <v>1</v>
      </c>
      <c r="BM227" s="124">
        <v>7.142857142857143</v>
      </c>
      <c r="BN227" s="121">
        <v>0</v>
      </c>
      <c r="BO227" s="124">
        <v>0</v>
      </c>
      <c r="BP227" s="121">
        <v>0</v>
      </c>
      <c r="BQ227" s="124">
        <v>0</v>
      </c>
      <c r="BR227" s="121">
        <v>13</v>
      </c>
      <c r="BS227" s="124">
        <v>92.85714285714286</v>
      </c>
      <c r="BT227" s="121">
        <v>14</v>
      </c>
      <c r="BU227" s="2"/>
      <c r="BV227" s="3"/>
      <c r="BW227" s="3"/>
      <c r="BX227" s="3"/>
      <c r="BY227" s="3"/>
    </row>
    <row r="228" spans="1:77" ht="41.45" customHeight="1">
      <c r="A228" s="64" t="s">
        <v>369</v>
      </c>
      <c r="C228" s="65"/>
      <c r="D228" s="65" t="s">
        <v>64</v>
      </c>
      <c r="E228" s="66">
        <v>162.10752758253375</v>
      </c>
      <c r="F228" s="68">
        <v>99.99985961780688</v>
      </c>
      <c r="G228" s="100" t="s">
        <v>870</v>
      </c>
      <c r="H228" s="65"/>
      <c r="I228" s="69" t="s">
        <v>369</v>
      </c>
      <c r="J228" s="70"/>
      <c r="K228" s="70"/>
      <c r="L228" s="69" t="s">
        <v>3265</v>
      </c>
      <c r="M228" s="73">
        <v>1.0467847055606054</v>
      </c>
      <c r="N228" s="74">
        <v>2335.870849609375</v>
      </c>
      <c r="O228" s="74">
        <v>4737.02783203125</v>
      </c>
      <c r="P228" s="75"/>
      <c r="Q228" s="76"/>
      <c r="R228" s="76"/>
      <c r="S228" s="86"/>
      <c r="T228" s="48">
        <v>0</v>
      </c>
      <c r="U228" s="48">
        <v>1</v>
      </c>
      <c r="V228" s="49">
        <v>0</v>
      </c>
      <c r="W228" s="49">
        <v>0.001172</v>
      </c>
      <c r="X228" s="49">
        <v>0.006928</v>
      </c>
      <c r="Y228" s="49">
        <v>0.525373</v>
      </c>
      <c r="Z228" s="49">
        <v>0</v>
      </c>
      <c r="AA228" s="49">
        <v>0</v>
      </c>
      <c r="AB228" s="71">
        <v>228</v>
      </c>
      <c r="AC228" s="71"/>
      <c r="AD228" s="72"/>
      <c r="AE228" s="78" t="s">
        <v>369</v>
      </c>
      <c r="AF228" s="78">
        <v>131</v>
      </c>
      <c r="AG228" s="78">
        <v>63</v>
      </c>
      <c r="AH228" s="78">
        <v>1920</v>
      </c>
      <c r="AI228" s="78">
        <v>660</v>
      </c>
      <c r="AJ228" s="78"/>
      <c r="AK228" s="78"/>
      <c r="AL228" s="78" t="s">
        <v>2220</v>
      </c>
      <c r="AM228" s="78"/>
      <c r="AN228" s="78"/>
      <c r="AO228" s="80">
        <v>40164.540243055555</v>
      </c>
      <c r="AP228" s="78"/>
      <c r="AQ228" s="78" t="b">
        <v>1</v>
      </c>
      <c r="AR228" s="78" t="b">
        <v>1</v>
      </c>
      <c r="AS228" s="78" t="b">
        <v>1</v>
      </c>
      <c r="AT228" s="78" t="s">
        <v>1517</v>
      </c>
      <c r="AU228" s="78">
        <v>14</v>
      </c>
      <c r="AV228" s="82" t="s">
        <v>2649</v>
      </c>
      <c r="AW228" s="78" t="b">
        <v>0</v>
      </c>
      <c r="AX228" s="78" t="s">
        <v>2766</v>
      </c>
      <c r="AY228" s="82" t="s">
        <v>2992</v>
      </c>
      <c r="AZ228" s="78" t="s">
        <v>66</v>
      </c>
      <c r="BA228" s="78" t="str">
        <f>REPLACE(INDEX(GroupVertices[Group],MATCH(Vertices[[#This Row],[Vertex]],GroupVertices[Vertex],0)),1,1,"")</f>
        <v>1</v>
      </c>
      <c r="BB228" s="48"/>
      <c r="BC228" s="48"/>
      <c r="BD228" s="48"/>
      <c r="BE228" s="48"/>
      <c r="BF228" s="48" t="s">
        <v>767</v>
      </c>
      <c r="BG228" s="48" t="s">
        <v>767</v>
      </c>
      <c r="BH228" s="121" t="s">
        <v>3910</v>
      </c>
      <c r="BI228" s="121" t="s">
        <v>3910</v>
      </c>
      <c r="BJ228" s="121" t="s">
        <v>4044</v>
      </c>
      <c r="BK228" s="121" t="s">
        <v>4044</v>
      </c>
      <c r="BL228" s="121">
        <v>0</v>
      </c>
      <c r="BM228" s="124">
        <v>0</v>
      </c>
      <c r="BN228" s="121">
        <v>0</v>
      </c>
      <c r="BO228" s="124">
        <v>0</v>
      </c>
      <c r="BP228" s="121">
        <v>0</v>
      </c>
      <c r="BQ228" s="124">
        <v>0</v>
      </c>
      <c r="BR228" s="121">
        <v>25</v>
      </c>
      <c r="BS228" s="124">
        <v>100</v>
      </c>
      <c r="BT228" s="121">
        <v>25</v>
      </c>
      <c r="BU228" s="2"/>
      <c r="BV228" s="3"/>
      <c r="BW228" s="3"/>
      <c r="BX228" s="3"/>
      <c r="BY228" s="3"/>
    </row>
    <row r="229" spans="1:77" ht="41.45" customHeight="1">
      <c r="A229" s="64" t="s">
        <v>370</v>
      </c>
      <c r="C229" s="65"/>
      <c r="D229" s="65" t="s">
        <v>64</v>
      </c>
      <c r="E229" s="66">
        <v>270.47655611927956</v>
      </c>
      <c r="F229" s="68">
        <v>99.85837887831805</v>
      </c>
      <c r="G229" s="100" t="s">
        <v>978</v>
      </c>
      <c r="H229" s="65"/>
      <c r="I229" s="69" t="s">
        <v>370</v>
      </c>
      <c r="J229" s="70"/>
      <c r="K229" s="70"/>
      <c r="L229" s="69" t="s">
        <v>3266</v>
      </c>
      <c r="M229" s="73">
        <v>48.19759915253721</v>
      </c>
      <c r="N229" s="74">
        <v>2532.445556640625</v>
      </c>
      <c r="O229" s="74">
        <v>2928.44677734375</v>
      </c>
      <c r="P229" s="75"/>
      <c r="Q229" s="76"/>
      <c r="R229" s="76"/>
      <c r="S229" s="86"/>
      <c r="T229" s="48">
        <v>1</v>
      </c>
      <c r="U229" s="48">
        <v>1</v>
      </c>
      <c r="V229" s="49">
        <v>0</v>
      </c>
      <c r="W229" s="49">
        <v>0.001416</v>
      </c>
      <c r="X229" s="49">
        <v>0.006289</v>
      </c>
      <c r="Y229" s="49">
        <v>0.397247</v>
      </c>
      <c r="Z229" s="49">
        <v>0</v>
      </c>
      <c r="AA229" s="49">
        <v>1</v>
      </c>
      <c r="AB229" s="71">
        <v>229</v>
      </c>
      <c r="AC229" s="71"/>
      <c r="AD229" s="72"/>
      <c r="AE229" s="78" t="s">
        <v>1815</v>
      </c>
      <c r="AF229" s="78">
        <v>243</v>
      </c>
      <c r="AG229" s="78">
        <v>63556</v>
      </c>
      <c r="AH229" s="78">
        <v>730</v>
      </c>
      <c r="AI229" s="78">
        <v>388</v>
      </c>
      <c r="AJ229" s="78"/>
      <c r="AK229" s="78" t="s">
        <v>2058</v>
      </c>
      <c r="AL229" s="78" t="s">
        <v>2104</v>
      </c>
      <c r="AM229" s="82" t="s">
        <v>2395</v>
      </c>
      <c r="AN229" s="78"/>
      <c r="AO229" s="80">
        <v>39597.77369212963</v>
      </c>
      <c r="AP229" s="82" t="s">
        <v>2602</v>
      </c>
      <c r="AQ229" s="78" t="b">
        <v>0</v>
      </c>
      <c r="AR229" s="78" t="b">
        <v>0</v>
      </c>
      <c r="AS229" s="78" t="b">
        <v>1</v>
      </c>
      <c r="AT229" s="78" t="s">
        <v>1517</v>
      </c>
      <c r="AU229" s="78">
        <v>1511</v>
      </c>
      <c r="AV229" s="82" t="s">
        <v>2649</v>
      </c>
      <c r="AW229" s="78" t="b">
        <v>1</v>
      </c>
      <c r="AX229" s="78" t="s">
        <v>2766</v>
      </c>
      <c r="AY229" s="82" t="s">
        <v>2993</v>
      </c>
      <c r="AZ229" s="78" t="s">
        <v>66</v>
      </c>
      <c r="BA229" s="78" t="str">
        <f>REPLACE(INDEX(GroupVertices[Group],MATCH(Vertices[[#This Row],[Vertex]],GroupVertices[Vertex],0)),1,1,"")</f>
        <v>2</v>
      </c>
      <c r="BB229" s="48"/>
      <c r="BC229" s="48"/>
      <c r="BD229" s="48"/>
      <c r="BE229" s="48"/>
      <c r="BF229" s="48"/>
      <c r="BG229" s="48"/>
      <c r="BH229" s="121" t="s">
        <v>3944</v>
      </c>
      <c r="BI229" s="121" t="s">
        <v>3944</v>
      </c>
      <c r="BJ229" s="121" t="s">
        <v>4076</v>
      </c>
      <c r="BK229" s="121" t="s">
        <v>4076</v>
      </c>
      <c r="BL229" s="121">
        <v>0</v>
      </c>
      <c r="BM229" s="124">
        <v>0</v>
      </c>
      <c r="BN229" s="121">
        <v>2</v>
      </c>
      <c r="BO229" s="124">
        <v>8</v>
      </c>
      <c r="BP229" s="121">
        <v>0</v>
      </c>
      <c r="BQ229" s="124">
        <v>0</v>
      </c>
      <c r="BR229" s="121">
        <v>23</v>
      </c>
      <c r="BS229" s="124">
        <v>92</v>
      </c>
      <c r="BT229" s="121">
        <v>25</v>
      </c>
      <c r="BU229" s="2"/>
      <c r="BV229" s="3"/>
      <c r="BW229" s="3"/>
      <c r="BX229" s="3"/>
      <c r="BY229" s="3"/>
    </row>
    <row r="230" spans="1:77" ht="41.45" customHeight="1">
      <c r="A230" s="64" t="s">
        <v>371</v>
      </c>
      <c r="C230" s="65"/>
      <c r="D230" s="65" t="s">
        <v>64</v>
      </c>
      <c r="E230" s="66">
        <v>162.192866933751</v>
      </c>
      <c r="F230" s="68">
        <v>99.9997482033679</v>
      </c>
      <c r="G230" s="100" t="s">
        <v>979</v>
      </c>
      <c r="H230" s="65"/>
      <c r="I230" s="69" t="s">
        <v>371</v>
      </c>
      <c r="J230" s="70"/>
      <c r="K230" s="70"/>
      <c r="L230" s="69" t="s">
        <v>3267</v>
      </c>
      <c r="M230" s="73">
        <v>1.0839154242594988</v>
      </c>
      <c r="N230" s="74">
        <v>1687.9237060546875</v>
      </c>
      <c r="O230" s="74">
        <v>8867.4814453125</v>
      </c>
      <c r="P230" s="75"/>
      <c r="Q230" s="76"/>
      <c r="R230" s="76"/>
      <c r="S230" s="86"/>
      <c r="T230" s="48">
        <v>0</v>
      </c>
      <c r="U230" s="48">
        <v>1</v>
      </c>
      <c r="V230" s="49">
        <v>0</v>
      </c>
      <c r="W230" s="49">
        <v>0.001172</v>
      </c>
      <c r="X230" s="49">
        <v>0.006928</v>
      </c>
      <c r="Y230" s="49">
        <v>0.525373</v>
      </c>
      <c r="Z230" s="49">
        <v>0</v>
      </c>
      <c r="AA230" s="49">
        <v>0</v>
      </c>
      <c r="AB230" s="71">
        <v>230</v>
      </c>
      <c r="AC230" s="71"/>
      <c r="AD230" s="72"/>
      <c r="AE230" s="78" t="s">
        <v>1816</v>
      </c>
      <c r="AF230" s="78">
        <v>728</v>
      </c>
      <c r="AG230" s="78">
        <v>113</v>
      </c>
      <c r="AH230" s="78">
        <v>93</v>
      </c>
      <c r="AI230" s="78">
        <v>178</v>
      </c>
      <c r="AJ230" s="78"/>
      <c r="AK230" s="78"/>
      <c r="AL230" s="78" t="s">
        <v>2221</v>
      </c>
      <c r="AM230" s="78"/>
      <c r="AN230" s="78"/>
      <c r="AO230" s="80">
        <v>39922.287256944444</v>
      </c>
      <c r="AP230" s="78"/>
      <c r="AQ230" s="78" t="b">
        <v>1</v>
      </c>
      <c r="AR230" s="78" t="b">
        <v>0</v>
      </c>
      <c r="AS230" s="78" t="b">
        <v>0</v>
      </c>
      <c r="AT230" s="78" t="s">
        <v>1517</v>
      </c>
      <c r="AU230" s="78">
        <v>0</v>
      </c>
      <c r="AV230" s="82" t="s">
        <v>2649</v>
      </c>
      <c r="AW230" s="78" t="b">
        <v>0</v>
      </c>
      <c r="AX230" s="78" t="s">
        <v>2766</v>
      </c>
      <c r="AY230" s="82" t="s">
        <v>2994</v>
      </c>
      <c r="AZ230" s="78" t="s">
        <v>66</v>
      </c>
      <c r="BA230" s="78" t="str">
        <f>REPLACE(INDEX(GroupVertices[Group],MATCH(Vertices[[#This Row],[Vertex]],GroupVertices[Vertex],0)),1,1,"")</f>
        <v>1</v>
      </c>
      <c r="BB230" s="48"/>
      <c r="BC230" s="48"/>
      <c r="BD230" s="48"/>
      <c r="BE230" s="48"/>
      <c r="BF230" s="48" t="s">
        <v>741</v>
      </c>
      <c r="BG230" s="48" t="s">
        <v>741</v>
      </c>
      <c r="BH230" s="121" t="s">
        <v>3855</v>
      </c>
      <c r="BI230" s="121" t="s">
        <v>3855</v>
      </c>
      <c r="BJ230" s="121" t="s">
        <v>3990</v>
      </c>
      <c r="BK230" s="121" t="s">
        <v>3990</v>
      </c>
      <c r="BL230" s="121">
        <v>1</v>
      </c>
      <c r="BM230" s="124">
        <v>4.545454545454546</v>
      </c>
      <c r="BN230" s="121">
        <v>0</v>
      </c>
      <c r="BO230" s="124">
        <v>0</v>
      </c>
      <c r="BP230" s="121">
        <v>0</v>
      </c>
      <c r="BQ230" s="124">
        <v>0</v>
      </c>
      <c r="BR230" s="121">
        <v>21</v>
      </c>
      <c r="BS230" s="124">
        <v>95.45454545454545</v>
      </c>
      <c r="BT230" s="121">
        <v>22</v>
      </c>
      <c r="BU230" s="2"/>
      <c r="BV230" s="3"/>
      <c r="BW230" s="3"/>
      <c r="BX230" s="3"/>
      <c r="BY230" s="3"/>
    </row>
    <row r="231" spans="1:77" ht="41.45" customHeight="1">
      <c r="A231" s="64" t="s">
        <v>372</v>
      </c>
      <c r="C231" s="65"/>
      <c r="D231" s="65" t="s">
        <v>64</v>
      </c>
      <c r="E231" s="66">
        <v>164.89812436733806</v>
      </c>
      <c r="F231" s="68">
        <v>99.99621636565209</v>
      </c>
      <c r="G231" s="100" t="s">
        <v>980</v>
      </c>
      <c r="H231" s="65"/>
      <c r="I231" s="69" t="s">
        <v>372</v>
      </c>
      <c r="J231" s="70"/>
      <c r="K231" s="70"/>
      <c r="L231" s="69" t="s">
        <v>3268</v>
      </c>
      <c r="M231" s="73">
        <v>2.260959207014415</v>
      </c>
      <c r="N231" s="74">
        <v>8536.345703125</v>
      </c>
      <c r="O231" s="74">
        <v>8009.0029296875</v>
      </c>
      <c r="P231" s="75"/>
      <c r="Q231" s="76"/>
      <c r="R231" s="76"/>
      <c r="S231" s="86"/>
      <c r="T231" s="48">
        <v>1</v>
      </c>
      <c r="U231" s="48">
        <v>1</v>
      </c>
      <c r="V231" s="49">
        <v>0</v>
      </c>
      <c r="W231" s="49">
        <v>0</v>
      </c>
      <c r="X231" s="49">
        <v>0</v>
      </c>
      <c r="Y231" s="49">
        <v>0.999998</v>
      </c>
      <c r="Z231" s="49">
        <v>0</v>
      </c>
      <c r="AA231" s="49" t="s">
        <v>4633</v>
      </c>
      <c r="AB231" s="71">
        <v>231</v>
      </c>
      <c r="AC231" s="71"/>
      <c r="AD231" s="72"/>
      <c r="AE231" s="78" t="s">
        <v>1817</v>
      </c>
      <c r="AF231" s="78">
        <v>515</v>
      </c>
      <c r="AG231" s="78">
        <v>1698</v>
      </c>
      <c r="AH231" s="78">
        <v>8171</v>
      </c>
      <c r="AI231" s="78">
        <v>2364</v>
      </c>
      <c r="AJ231" s="78"/>
      <c r="AK231" s="78" t="s">
        <v>2059</v>
      </c>
      <c r="AL231" s="78" t="s">
        <v>2110</v>
      </c>
      <c r="AM231" s="82" t="s">
        <v>2396</v>
      </c>
      <c r="AN231" s="78"/>
      <c r="AO231" s="80">
        <v>42279.68467592593</v>
      </c>
      <c r="AP231" s="82" t="s">
        <v>2603</v>
      </c>
      <c r="AQ231" s="78" t="b">
        <v>0</v>
      </c>
      <c r="AR231" s="78" t="b">
        <v>0</v>
      </c>
      <c r="AS231" s="78" t="b">
        <v>1</v>
      </c>
      <c r="AT231" s="78" t="s">
        <v>1518</v>
      </c>
      <c r="AU231" s="78">
        <v>75</v>
      </c>
      <c r="AV231" s="82" t="s">
        <v>2649</v>
      </c>
      <c r="AW231" s="78" t="b">
        <v>0</v>
      </c>
      <c r="AX231" s="78" t="s">
        <v>2766</v>
      </c>
      <c r="AY231" s="82" t="s">
        <v>2995</v>
      </c>
      <c r="AZ231" s="78" t="s">
        <v>66</v>
      </c>
      <c r="BA231" s="78" t="str">
        <f>REPLACE(INDEX(GroupVertices[Group],MATCH(Vertices[[#This Row],[Vertex]],GroupVertices[Vertex],0)),1,1,"")</f>
        <v>6</v>
      </c>
      <c r="BB231" s="48" t="s">
        <v>695</v>
      </c>
      <c r="BC231" s="48" t="s">
        <v>695</v>
      </c>
      <c r="BD231" s="48" t="s">
        <v>730</v>
      </c>
      <c r="BE231" s="48" t="s">
        <v>730</v>
      </c>
      <c r="BF231" s="48" t="s">
        <v>788</v>
      </c>
      <c r="BG231" s="48" t="s">
        <v>788</v>
      </c>
      <c r="BH231" s="121" t="s">
        <v>3945</v>
      </c>
      <c r="BI231" s="121" t="s">
        <v>3945</v>
      </c>
      <c r="BJ231" s="121" t="s">
        <v>4077</v>
      </c>
      <c r="BK231" s="121" t="s">
        <v>4077</v>
      </c>
      <c r="BL231" s="121">
        <v>0</v>
      </c>
      <c r="BM231" s="124">
        <v>0</v>
      </c>
      <c r="BN231" s="121">
        <v>0</v>
      </c>
      <c r="BO231" s="124">
        <v>0</v>
      </c>
      <c r="BP231" s="121">
        <v>0</v>
      </c>
      <c r="BQ231" s="124">
        <v>0</v>
      </c>
      <c r="BR231" s="121">
        <v>30</v>
      </c>
      <c r="BS231" s="124">
        <v>100</v>
      </c>
      <c r="BT231" s="121">
        <v>30</v>
      </c>
      <c r="BU231" s="2"/>
      <c r="BV231" s="3"/>
      <c r="BW231" s="3"/>
      <c r="BX231" s="3"/>
      <c r="BY231" s="3"/>
    </row>
    <row r="232" spans="1:77" ht="41.45" customHeight="1">
      <c r="A232" s="64" t="s">
        <v>373</v>
      </c>
      <c r="C232" s="65"/>
      <c r="D232" s="65" t="s">
        <v>64</v>
      </c>
      <c r="E232" s="66">
        <v>194.90344025532556</v>
      </c>
      <c r="F232" s="68">
        <v>99.95704304890515</v>
      </c>
      <c r="G232" s="100" t="s">
        <v>981</v>
      </c>
      <c r="H232" s="65"/>
      <c r="I232" s="69" t="s">
        <v>373</v>
      </c>
      <c r="J232" s="70"/>
      <c r="K232" s="70"/>
      <c r="L232" s="69" t="s">
        <v>3269</v>
      </c>
      <c r="M232" s="73">
        <v>15.316119901545289</v>
      </c>
      <c r="N232" s="74">
        <v>4569.30322265625</v>
      </c>
      <c r="O232" s="74">
        <v>1428.9708251953125</v>
      </c>
      <c r="P232" s="75"/>
      <c r="Q232" s="76"/>
      <c r="R232" s="76"/>
      <c r="S232" s="86"/>
      <c r="T232" s="48">
        <v>2</v>
      </c>
      <c r="U232" s="48">
        <v>3</v>
      </c>
      <c r="V232" s="49">
        <v>0</v>
      </c>
      <c r="W232" s="49">
        <v>0.001335</v>
      </c>
      <c r="X232" s="49">
        <v>0.007059</v>
      </c>
      <c r="Y232" s="49">
        <v>0.908495</v>
      </c>
      <c r="Z232" s="49">
        <v>0.5</v>
      </c>
      <c r="AA232" s="49">
        <v>0.5</v>
      </c>
      <c r="AB232" s="71">
        <v>232</v>
      </c>
      <c r="AC232" s="71"/>
      <c r="AD232" s="72"/>
      <c r="AE232" s="78" t="s">
        <v>373</v>
      </c>
      <c r="AF232" s="78">
        <v>17692</v>
      </c>
      <c r="AG232" s="78">
        <v>19278</v>
      </c>
      <c r="AH232" s="78">
        <v>43613</v>
      </c>
      <c r="AI232" s="78">
        <v>26795</v>
      </c>
      <c r="AJ232" s="78"/>
      <c r="AK232" s="78" t="s">
        <v>2060</v>
      </c>
      <c r="AL232" s="78" t="s">
        <v>2222</v>
      </c>
      <c r="AM232" s="82" t="s">
        <v>2397</v>
      </c>
      <c r="AN232" s="78"/>
      <c r="AO232" s="80">
        <v>39743.555289351854</v>
      </c>
      <c r="AP232" s="82" t="s">
        <v>2604</v>
      </c>
      <c r="AQ232" s="78" t="b">
        <v>0</v>
      </c>
      <c r="AR232" s="78" t="b">
        <v>0</v>
      </c>
      <c r="AS232" s="78" t="b">
        <v>1</v>
      </c>
      <c r="AT232" s="78" t="s">
        <v>1518</v>
      </c>
      <c r="AU232" s="78">
        <v>1010</v>
      </c>
      <c r="AV232" s="82" t="s">
        <v>2664</v>
      </c>
      <c r="AW232" s="78" t="b">
        <v>0</v>
      </c>
      <c r="AX232" s="78" t="s">
        <v>2766</v>
      </c>
      <c r="AY232" s="82" t="s">
        <v>2996</v>
      </c>
      <c r="AZ232" s="78" t="s">
        <v>66</v>
      </c>
      <c r="BA232" s="78" t="str">
        <f>REPLACE(INDEX(GroupVertices[Group],MATCH(Vertices[[#This Row],[Vertex]],GroupVertices[Vertex],0)),1,1,"")</f>
        <v>4</v>
      </c>
      <c r="BB232" s="48" t="s">
        <v>689</v>
      </c>
      <c r="BC232" s="48" t="s">
        <v>689</v>
      </c>
      <c r="BD232" s="48" t="s">
        <v>726</v>
      </c>
      <c r="BE232" s="48" t="s">
        <v>726</v>
      </c>
      <c r="BF232" s="48" t="s">
        <v>3840</v>
      </c>
      <c r="BG232" s="48" t="s">
        <v>3849</v>
      </c>
      <c r="BH232" s="121" t="s">
        <v>3946</v>
      </c>
      <c r="BI232" s="121" t="s">
        <v>3985</v>
      </c>
      <c r="BJ232" s="121" t="s">
        <v>4078</v>
      </c>
      <c r="BK232" s="121" t="s">
        <v>4102</v>
      </c>
      <c r="BL232" s="121">
        <v>0</v>
      </c>
      <c r="BM232" s="124">
        <v>0</v>
      </c>
      <c r="BN232" s="121">
        <v>2</v>
      </c>
      <c r="BO232" s="124">
        <v>3.125</v>
      </c>
      <c r="BP232" s="121">
        <v>0</v>
      </c>
      <c r="BQ232" s="124">
        <v>0</v>
      </c>
      <c r="BR232" s="121">
        <v>62</v>
      </c>
      <c r="BS232" s="124">
        <v>96.875</v>
      </c>
      <c r="BT232" s="121">
        <v>64</v>
      </c>
      <c r="BU232" s="2"/>
      <c r="BV232" s="3"/>
      <c r="BW232" s="3"/>
      <c r="BX232" s="3"/>
      <c r="BY232" s="3"/>
    </row>
    <row r="233" spans="1:77" ht="41.45" customHeight="1">
      <c r="A233" s="64" t="s">
        <v>374</v>
      </c>
      <c r="C233" s="65"/>
      <c r="D233" s="65" t="s">
        <v>64</v>
      </c>
      <c r="E233" s="66">
        <v>164.56018053651772</v>
      </c>
      <c r="F233" s="68">
        <v>99.99665756683046</v>
      </c>
      <c r="G233" s="100" t="s">
        <v>982</v>
      </c>
      <c r="H233" s="65"/>
      <c r="I233" s="69" t="s">
        <v>374</v>
      </c>
      <c r="J233" s="70"/>
      <c r="K233" s="70"/>
      <c r="L233" s="69" t="s">
        <v>3270</v>
      </c>
      <c r="M233" s="73">
        <v>2.113921560966798</v>
      </c>
      <c r="N233" s="74">
        <v>9622.9814453125</v>
      </c>
      <c r="O233" s="74">
        <v>8663.83984375</v>
      </c>
      <c r="P233" s="75"/>
      <c r="Q233" s="76"/>
      <c r="R233" s="76"/>
      <c r="S233" s="86"/>
      <c r="T233" s="48">
        <v>1</v>
      </c>
      <c r="U233" s="48">
        <v>1</v>
      </c>
      <c r="V233" s="49">
        <v>0</v>
      </c>
      <c r="W233" s="49">
        <v>0</v>
      </c>
      <c r="X233" s="49">
        <v>0</v>
      </c>
      <c r="Y233" s="49">
        <v>0.999998</v>
      </c>
      <c r="Z233" s="49">
        <v>0</v>
      </c>
      <c r="AA233" s="49" t="s">
        <v>4633</v>
      </c>
      <c r="AB233" s="71">
        <v>233</v>
      </c>
      <c r="AC233" s="71"/>
      <c r="AD233" s="72"/>
      <c r="AE233" s="78" t="s">
        <v>1818</v>
      </c>
      <c r="AF233" s="78">
        <v>4857</v>
      </c>
      <c r="AG233" s="78">
        <v>1500</v>
      </c>
      <c r="AH233" s="78">
        <v>25492</v>
      </c>
      <c r="AI233" s="78">
        <v>10299</v>
      </c>
      <c r="AJ233" s="78"/>
      <c r="AK233" s="78" t="s">
        <v>2061</v>
      </c>
      <c r="AL233" s="78" t="s">
        <v>2223</v>
      </c>
      <c r="AM233" s="82" t="s">
        <v>2398</v>
      </c>
      <c r="AN233" s="78"/>
      <c r="AO233" s="80">
        <v>40775.05991898148</v>
      </c>
      <c r="AP233" s="82" t="s">
        <v>2605</v>
      </c>
      <c r="AQ233" s="78" t="b">
        <v>0</v>
      </c>
      <c r="AR233" s="78" t="b">
        <v>0</v>
      </c>
      <c r="AS233" s="78" t="b">
        <v>0</v>
      </c>
      <c r="AT233" s="78" t="s">
        <v>1517</v>
      </c>
      <c r="AU233" s="78">
        <v>126</v>
      </c>
      <c r="AV233" s="82" t="s">
        <v>2649</v>
      </c>
      <c r="AW233" s="78" t="b">
        <v>0</v>
      </c>
      <c r="AX233" s="78" t="s">
        <v>2766</v>
      </c>
      <c r="AY233" s="82" t="s">
        <v>2997</v>
      </c>
      <c r="AZ233" s="78" t="s">
        <v>66</v>
      </c>
      <c r="BA233" s="78" t="str">
        <f>REPLACE(INDEX(GroupVertices[Group],MATCH(Vertices[[#This Row],[Vertex]],GroupVertices[Vertex],0)),1,1,"")</f>
        <v>6</v>
      </c>
      <c r="BB233" s="48" t="s">
        <v>697</v>
      </c>
      <c r="BC233" s="48" t="s">
        <v>697</v>
      </c>
      <c r="BD233" s="48" t="s">
        <v>709</v>
      </c>
      <c r="BE233" s="48" t="s">
        <v>709</v>
      </c>
      <c r="BF233" s="48" t="s">
        <v>738</v>
      </c>
      <c r="BG233" s="48" t="s">
        <v>738</v>
      </c>
      <c r="BH233" s="121" t="s">
        <v>3947</v>
      </c>
      <c r="BI233" s="121" t="s">
        <v>3947</v>
      </c>
      <c r="BJ233" s="121" t="s">
        <v>4079</v>
      </c>
      <c r="BK233" s="121" t="s">
        <v>4079</v>
      </c>
      <c r="BL233" s="121">
        <v>0</v>
      </c>
      <c r="BM233" s="124">
        <v>0</v>
      </c>
      <c r="BN233" s="121">
        <v>0</v>
      </c>
      <c r="BO233" s="124">
        <v>0</v>
      </c>
      <c r="BP233" s="121">
        <v>0</v>
      </c>
      <c r="BQ233" s="124">
        <v>0</v>
      </c>
      <c r="BR233" s="121">
        <v>6</v>
      </c>
      <c r="BS233" s="124">
        <v>100</v>
      </c>
      <c r="BT233" s="121">
        <v>6</v>
      </c>
      <c r="BU233" s="2"/>
      <c r="BV233" s="3"/>
      <c r="BW233" s="3"/>
      <c r="BX233" s="3"/>
      <c r="BY233" s="3"/>
    </row>
    <row r="234" spans="1:77" ht="41.45" customHeight="1">
      <c r="A234" s="64" t="s">
        <v>375</v>
      </c>
      <c r="C234" s="65"/>
      <c r="D234" s="65" t="s">
        <v>64</v>
      </c>
      <c r="E234" s="66">
        <v>162.0307221664382</v>
      </c>
      <c r="F234" s="68">
        <v>99.99995989080196</v>
      </c>
      <c r="G234" s="100" t="s">
        <v>983</v>
      </c>
      <c r="H234" s="65"/>
      <c r="I234" s="69" t="s">
        <v>375</v>
      </c>
      <c r="J234" s="70"/>
      <c r="K234" s="70"/>
      <c r="L234" s="69" t="s">
        <v>3271</v>
      </c>
      <c r="M234" s="73">
        <v>1.0133670587316015</v>
      </c>
      <c r="N234" s="74">
        <v>1762.5302734375</v>
      </c>
      <c r="O234" s="74">
        <v>9614.5126953125</v>
      </c>
      <c r="P234" s="75"/>
      <c r="Q234" s="76"/>
      <c r="R234" s="76"/>
      <c r="S234" s="86"/>
      <c r="T234" s="48">
        <v>0</v>
      </c>
      <c r="U234" s="48">
        <v>1</v>
      </c>
      <c r="V234" s="49">
        <v>0</v>
      </c>
      <c r="W234" s="49">
        <v>0.001172</v>
      </c>
      <c r="X234" s="49">
        <v>0.006928</v>
      </c>
      <c r="Y234" s="49">
        <v>0.525373</v>
      </c>
      <c r="Z234" s="49">
        <v>0</v>
      </c>
      <c r="AA234" s="49">
        <v>0</v>
      </c>
      <c r="AB234" s="71">
        <v>234</v>
      </c>
      <c r="AC234" s="71"/>
      <c r="AD234" s="72"/>
      <c r="AE234" s="78" t="s">
        <v>1819</v>
      </c>
      <c r="AF234" s="78">
        <v>223</v>
      </c>
      <c r="AG234" s="78">
        <v>18</v>
      </c>
      <c r="AH234" s="78">
        <v>42</v>
      </c>
      <c r="AI234" s="78">
        <v>158</v>
      </c>
      <c r="AJ234" s="78"/>
      <c r="AK234" s="78"/>
      <c r="AL234" s="78" t="s">
        <v>2224</v>
      </c>
      <c r="AM234" s="78"/>
      <c r="AN234" s="78"/>
      <c r="AO234" s="80">
        <v>40090.477951388886</v>
      </c>
      <c r="AP234" s="82" t="s">
        <v>2606</v>
      </c>
      <c r="AQ234" s="78" t="b">
        <v>0</v>
      </c>
      <c r="AR234" s="78" t="b">
        <v>0</v>
      </c>
      <c r="AS234" s="78" t="b">
        <v>1</v>
      </c>
      <c r="AT234" s="78" t="s">
        <v>1517</v>
      </c>
      <c r="AU234" s="78">
        <v>0</v>
      </c>
      <c r="AV234" s="82" t="s">
        <v>2649</v>
      </c>
      <c r="AW234" s="78" t="b">
        <v>0</v>
      </c>
      <c r="AX234" s="78" t="s">
        <v>2766</v>
      </c>
      <c r="AY234" s="82" t="s">
        <v>2998</v>
      </c>
      <c r="AZ234" s="78" t="s">
        <v>66</v>
      </c>
      <c r="BA234" s="78" t="str">
        <f>REPLACE(INDEX(GroupVertices[Group],MATCH(Vertices[[#This Row],[Vertex]],GroupVertices[Vertex],0)),1,1,"")</f>
        <v>1</v>
      </c>
      <c r="BB234" s="48"/>
      <c r="BC234" s="48"/>
      <c r="BD234" s="48"/>
      <c r="BE234" s="48"/>
      <c r="BF234" s="48"/>
      <c r="BG234" s="48"/>
      <c r="BH234" s="121" t="s">
        <v>3863</v>
      </c>
      <c r="BI234" s="121" t="s">
        <v>3863</v>
      </c>
      <c r="BJ234" s="121" t="s">
        <v>3998</v>
      </c>
      <c r="BK234" s="121" t="s">
        <v>3998</v>
      </c>
      <c r="BL234" s="121">
        <v>0</v>
      </c>
      <c r="BM234" s="124">
        <v>0</v>
      </c>
      <c r="BN234" s="121">
        <v>0</v>
      </c>
      <c r="BO234" s="124">
        <v>0</v>
      </c>
      <c r="BP234" s="121">
        <v>0</v>
      </c>
      <c r="BQ234" s="124">
        <v>0</v>
      </c>
      <c r="BR234" s="121">
        <v>23</v>
      </c>
      <c r="BS234" s="124">
        <v>100</v>
      </c>
      <c r="BT234" s="121">
        <v>23</v>
      </c>
      <c r="BU234" s="2"/>
      <c r="BV234" s="3"/>
      <c r="BW234" s="3"/>
      <c r="BX234" s="3"/>
      <c r="BY234" s="3"/>
    </row>
    <row r="235" spans="1:77" ht="41.45" customHeight="1">
      <c r="A235" s="64" t="s">
        <v>376</v>
      </c>
      <c r="C235" s="65"/>
      <c r="D235" s="65" t="s">
        <v>64</v>
      </c>
      <c r="E235" s="66">
        <v>165.422107983812</v>
      </c>
      <c r="F235" s="68">
        <v>99.99553228099673</v>
      </c>
      <c r="G235" s="100" t="s">
        <v>984</v>
      </c>
      <c r="H235" s="65"/>
      <c r="I235" s="69" t="s">
        <v>376</v>
      </c>
      <c r="J235" s="70"/>
      <c r="K235" s="70"/>
      <c r="L235" s="69" t="s">
        <v>3272</v>
      </c>
      <c r="M235" s="73">
        <v>2.4889418198256203</v>
      </c>
      <c r="N235" s="74">
        <v>1257.7882080078125</v>
      </c>
      <c r="O235" s="74">
        <v>4613.41015625</v>
      </c>
      <c r="P235" s="75"/>
      <c r="Q235" s="76"/>
      <c r="R235" s="76"/>
      <c r="S235" s="86"/>
      <c r="T235" s="48">
        <v>0</v>
      </c>
      <c r="U235" s="48">
        <v>1</v>
      </c>
      <c r="V235" s="49">
        <v>0</v>
      </c>
      <c r="W235" s="49">
        <v>0.001172</v>
      </c>
      <c r="X235" s="49">
        <v>0.006928</v>
      </c>
      <c r="Y235" s="49">
        <v>0.525373</v>
      </c>
      <c r="Z235" s="49">
        <v>0</v>
      </c>
      <c r="AA235" s="49">
        <v>0</v>
      </c>
      <c r="AB235" s="71">
        <v>235</v>
      </c>
      <c r="AC235" s="71"/>
      <c r="AD235" s="72"/>
      <c r="AE235" s="78" t="s">
        <v>1820</v>
      </c>
      <c r="AF235" s="78">
        <v>210</v>
      </c>
      <c r="AG235" s="78">
        <v>2005</v>
      </c>
      <c r="AH235" s="78">
        <v>1453</v>
      </c>
      <c r="AI235" s="78">
        <v>605</v>
      </c>
      <c r="AJ235" s="78"/>
      <c r="AK235" s="78" t="s">
        <v>2062</v>
      </c>
      <c r="AL235" s="78" t="s">
        <v>2110</v>
      </c>
      <c r="AM235" s="82" t="s">
        <v>2399</v>
      </c>
      <c r="AN235" s="78"/>
      <c r="AO235" s="80">
        <v>43042.88637731481</v>
      </c>
      <c r="AP235" s="82" t="s">
        <v>2607</v>
      </c>
      <c r="AQ235" s="78" t="b">
        <v>0</v>
      </c>
      <c r="AR235" s="78" t="b">
        <v>0</v>
      </c>
      <c r="AS235" s="78" t="b">
        <v>0</v>
      </c>
      <c r="AT235" s="78" t="s">
        <v>1518</v>
      </c>
      <c r="AU235" s="78">
        <v>35</v>
      </c>
      <c r="AV235" s="82" t="s">
        <v>2649</v>
      </c>
      <c r="AW235" s="78" t="b">
        <v>0</v>
      </c>
      <c r="AX235" s="78" t="s">
        <v>2766</v>
      </c>
      <c r="AY235" s="82" t="s">
        <v>2999</v>
      </c>
      <c r="AZ235" s="78" t="s">
        <v>66</v>
      </c>
      <c r="BA235" s="78" t="str">
        <f>REPLACE(INDEX(GroupVertices[Group],MATCH(Vertices[[#This Row],[Vertex]],GroupVertices[Vertex],0)),1,1,"")</f>
        <v>1</v>
      </c>
      <c r="BB235" s="48"/>
      <c r="BC235" s="48"/>
      <c r="BD235" s="48"/>
      <c r="BE235" s="48"/>
      <c r="BF235" s="48"/>
      <c r="BG235" s="48"/>
      <c r="BH235" s="121" t="s">
        <v>3863</v>
      </c>
      <c r="BI235" s="121" t="s">
        <v>3863</v>
      </c>
      <c r="BJ235" s="121" t="s">
        <v>3998</v>
      </c>
      <c r="BK235" s="121" t="s">
        <v>3998</v>
      </c>
      <c r="BL235" s="121">
        <v>0</v>
      </c>
      <c r="BM235" s="124">
        <v>0</v>
      </c>
      <c r="BN235" s="121">
        <v>0</v>
      </c>
      <c r="BO235" s="124">
        <v>0</v>
      </c>
      <c r="BP235" s="121">
        <v>0</v>
      </c>
      <c r="BQ235" s="124">
        <v>0</v>
      </c>
      <c r="BR235" s="121">
        <v>23</v>
      </c>
      <c r="BS235" s="124">
        <v>100</v>
      </c>
      <c r="BT235" s="121">
        <v>23</v>
      </c>
      <c r="BU235" s="2"/>
      <c r="BV235" s="3"/>
      <c r="BW235" s="3"/>
      <c r="BX235" s="3"/>
      <c r="BY235" s="3"/>
    </row>
    <row r="236" spans="1:77" ht="41.45" customHeight="1">
      <c r="A236" s="64" t="s">
        <v>377</v>
      </c>
      <c r="C236" s="65"/>
      <c r="D236" s="65" t="s">
        <v>64</v>
      </c>
      <c r="E236" s="66">
        <v>162.43693747823235</v>
      </c>
      <c r="F236" s="68">
        <v>99.99942955807239</v>
      </c>
      <c r="G236" s="100" t="s">
        <v>985</v>
      </c>
      <c r="H236" s="65"/>
      <c r="I236" s="69" t="s">
        <v>377</v>
      </c>
      <c r="J236" s="70"/>
      <c r="K236" s="70"/>
      <c r="L236" s="69" t="s">
        <v>3273</v>
      </c>
      <c r="M236" s="73">
        <v>1.1901092797383335</v>
      </c>
      <c r="N236" s="74">
        <v>3087.236083984375</v>
      </c>
      <c r="O236" s="74">
        <v>5980.4404296875</v>
      </c>
      <c r="P236" s="75"/>
      <c r="Q236" s="76"/>
      <c r="R236" s="76"/>
      <c r="S236" s="86"/>
      <c r="T236" s="48">
        <v>0</v>
      </c>
      <c r="U236" s="48">
        <v>1</v>
      </c>
      <c r="V236" s="49">
        <v>0</v>
      </c>
      <c r="W236" s="49">
        <v>0.001172</v>
      </c>
      <c r="X236" s="49">
        <v>0.006928</v>
      </c>
      <c r="Y236" s="49">
        <v>0.525373</v>
      </c>
      <c r="Z236" s="49">
        <v>0</v>
      </c>
      <c r="AA236" s="49">
        <v>0</v>
      </c>
      <c r="AB236" s="71">
        <v>236</v>
      </c>
      <c r="AC236" s="71"/>
      <c r="AD236" s="72"/>
      <c r="AE236" s="78" t="s">
        <v>1821</v>
      </c>
      <c r="AF236" s="78">
        <v>225</v>
      </c>
      <c r="AG236" s="78">
        <v>256</v>
      </c>
      <c r="AH236" s="78">
        <v>877</v>
      </c>
      <c r="AI236" s="78">
        <v>1381</v>
      </c>
      <c r="AJ236" s="78"/>
      <c r="AK236" s="78"/>
      <c r="AL236" s="78"/>
      <c r="AM236" s="82" t="s">
        <v>2400</v>
      </c>
      <c r="AN236" s="78"/>
      <c r="AO236" s="80">
        <v>41284.66627314815</v>
      </c>
      <c r="AP236" s="78"/>
      <c r="AQ236" s="78" t="b">
        <v>1</v>
      </c>
      <c r="AR236" s="78" t="b">
        <v>0</v>
      </c>
      <c r="AS236" s="78" t="b">
        <v>0</v>
      </c>
      <c r="AT236" s="78" t="s">
        <v>1518</v>
      </c>
      <c r="AU236" s="78">
        <v>6</v>
      </c>
      <c r="AV236" s="82" t="s">
        <v>2649</v>
      </c>
      <c r="AW236" s="78" t="b">
        <v>0</v>
      </c>
      <c r="AX236" s="78" t="s">
        <v>2766</v>
      </c>
      <c r="AY236" s="82" t="s">
        <v>3000</v>
      </c>
      <c r="AZ236" s="78" t="s">
        <v>66</v>
      </c>
      <c r="BA236" s="78" t="str">
        <f>REPLACE(INDEX(GroupVertices[Group],MATCH(Vertices[[#This Row],[Vertex]],GroupVertices[Vertex],0)),1,1,"")</f>
        <v>1</v>
      </c>
      <c r="BB236" s="48"/>
      <c r="BC236" s="48"/>
      <c r="BD236" s="48"/>
      <c r="BE236" s="48"/>
      <c r="BF236" s="48"/>
      <c r="BG236" s="48"/>
      <c r="BH236" s="121" t="s">
        <v>3863</v>
      </c>
      <c r="BI236" s="121" t="s">
        <v>3863</v>
      </c>
      <c r="BJ236" s="121" t="s">
        <v>3998</v>
      </c>
      <c r="BK236" s="121" t="s">
        <v>3998</v>
      </c>
      <c r="BL236" s="121">
        <v>0</v>
      </c>
      <c r="BM236" s="124">
        <v>0</v>
      </c>
      <c r="BN236" s="121">
        <v>0</v>
      </c>
      <c r="BO236" s="124">
        <v>0</v>
      </c>
      <c r="BP236" s="121">
        <v>0</v>
      </c>
      <c r="BQ236" s="124">
        <v>0</v>
      </c>
      <c r="BR236" s="121">
        <v>23</v>
      </c>
      <c r="BS236" s="124">
        <v>100</v>
      </c>
      <c r="BT236" s="121">
        <v>23</v>
      </c>
      <c r="BU236" s="2"/>
      <c r="BV236" s="3"/>
      <c r="BW236" s="3"/>
      <c r="BX236" s="3"/>
      <c r="BY236" s="3"/>
    </row>
    <row r="237" spans="1:77" ht="41.45" customHeight="1">
      <c r="A237" s="64" t="s">
        <v>378</v>
      </c>
      <c r="C237" s="65"/>
      <c r="D237" s="65" t="s">
        <v>64</v>
      </c>
      <c r="E237" s="66">
        <v>162.46424607062187</v>
      </c>
      <c r="F237" s="68">
        <v>99.99939390545192</v>
      </c>
      <c r="G237" s="100" t="s">
        <v>986</v>
      </c>
      <c r="H237" s="65"/>
      <c r="I237" s="69" t="s">
        <v>378</v>
      </c>
      <c r="J237" s="70"/>
      <c r="K237" s="70"/>
      <c r="L237" s="69" t="s">
        <v>3274</v>
      </c>
      <c r="M237" s="73">
        <v>1.2019911097219793</v>
      </c>
      <c r="N237" s="74">
        <v>2165.2470703125</v>
      </c>
      <c r="O237" s="74">
        <v>2123.365966796875</v>
      </c>
      <c r="P237" s="75"/>
      <c r="Q237" s="76"/>
      <c r="R237" s="76"/>
      <c r="S237" s="86"/>
      <c r="T237" s="48">
        <v>1</v>
      </c>
      <c r="U237" s="48">
        <v>1</v>
      </c>
      <c r="V237" s="49">
        <v>0</v>
      </c>
      <c r="W237" s="49">
        <v>0.001418</v>
      </c>
      <c r="X237" s="49">
        <v>0.007199</v>
      </c>
      <c r="Y237" s="49">
        <v>0.690865</v>
      </c>
      <c r="Z237" s="49">
        <v>0.5</v>
      </c>
      <c r="AA237" s="49">
        <v>0</v>
      </c>
      <c r="AB237" s="71">
        <v>237</v>
      </c>
      <c r="AC237" s="71"/>
      <c r="AD237" s="72"/>
      <c r="AE237" s="78" t="s">
        <v>1822</v>
      </c>
      <c r="AF237" s="78">
        <v>591</v>
      </c>
      <c r="AG237" s="78">
        <v>272</v>
      </c>
      <c r="AH237" s="78">
        <v>1405</v>
      </c>
      <c r="AI237" s="78">
        <v>144</v>
      </c>
      <c r="AJ237" s="78"/>
      <c r="AK237" s="78" t="s">
        <v>2063</v>
      </c>
      <c r="AL237" s="78" t="s">
        <v>2225</v>
      </c>
      <c r="AM237" s="82" t="s">
        <v>2401</v>
      </c>
      <c r="AN237" s="78"/>
      <c r="AO237" s="80">
        <v>42572.56688657407</v>
      </c>
      <c r="AP237" s="82" t="s">
        <v>2608</v>
      </c>
      <c r="AQ237" s="78" t="b">
        <v>0</v>
      </c>
      <c r="AR237" s="78" t="b">
        <v>0</v>
      </c>
      <c r="AS237" s="78" t="b">
        <v>0</v>
      </c>
      <c r="AT237" s="78" t="s">
        <v>1517</v>
      </c>
      <c r="AU237" s="78">
        <v>5</v>
      </c>
      <c r="AV237" s="82" t="s">
        <v>2649</v>
      </c>
      <c r="AW237" s="78" t="b">
        <v>0</v>
      </c>
      <c r="AX237" s="78" t="s">
        <v>2766</v>
      </c>
      <c r="AY237" s="82" t="s">
        <v>3001</v>
      </c>
      <c r="AZ237" s="78" t="s">
        <v>66</v>
      </c>
      <c r="BA237" s="78" t="str">
        <f>REPLACE(INDEX(GroupVertices[Group],MATCH(Vertices[[#This Row],[Vertex]],GroupVertices[Vertex],0)),1,1,"")</f>
        <v>2</v>
      </c>
      <c r="BB237" s="48" t="s">
        <v>698</v>
      </c>
      <c r="BC237" s="48" t="s">
        <v>698</v>
      </c>
      <c r="BD237" s="48" t="s">
        <v>708</v>
      </c>
      <c r="BE237" s="48" t="s">
        <v>708</v>
      </c>
      <c r="BF237" s="48" t="s">
        <v>791</v>
      </c>
      <c r="BG237" s="48" t="s">
        <v>791</v>
      </c>
      <c r="BH237" s="121" t="s">
        <v>3948</v>
      </c>
      <c r="BI237" s="121" t="s">
        <v>3948</v>
      </c>
      <c r="BJ237" s="121" t="s">
        <v>4080</v>
      </c>
      <c r="BK237" s="121" t="s">
        <v>4080</v>
      </c>
      <c r="BL237" s="121">
        <v>0</v>
      </c>
      <c r="BM237" s="124">
        <v>0</v>
      </c>
      <c r="BN237" s="121">
        <v>0</v>
      </c>
      <c r="BO237" s="124">
        <v>0</v>
      </c>
      <c r="BP237" s="121">
        <v>0</v>
      </c>
      <c r="BQ237" s="124">
        <v>0</v>
      </c>
      <c r="BR237" s="121">
        <v>31</v>
      </c>
      <c r="BS237" s="124">
        <v>100</v>
      </c>
      <c r="BT237" s="121">
        <v>31</v>
      </c>
      <c r="BU237" s="2"/>
      <c r="BV237" s="3"/>
      <c r="BW237" s="3"/>
      <c r="BX237" s="3"/>
      <c r="BY237" s="3"/>
    </row>
    <row r="238" spans="1:77" ht="41.45" customHeight="1">
      <c r="A238" s="64" t="s">
        <v>379</v>
      </c>
      <c r="C238" s="65"/>
      <c r="D238" s="65" t="s">
        <v>64</v>
      </c>
      <c r="E238" s="66">
        <v>162.3601320621368</v>
      </c>
      <c r="F238" s="68">
        <v>99.99952983106749</v>
      </c>
      <c r="G238" s="100" t="s">
        <v>987</v>
      </c>
      <c r="H238" s="65"/>
      <c r="I238" s="69" t="s">
        <v>379</v>
      </c>
      <c r="J238" s="70"/>
      <c r="K238" s="70"/>
      <c r="L238" s="69" t="s">
        <v>3275</v>
      </c>
      <c r="M238" s="73">
        <v>1.1566916329093295</v>
      </c>
      <c r="N238" s="74">
        <v>2199.944580078125</v>
      </c>
      <c r="O238" s="74">
        <v>2461.131591796875</v>
      </c>
      <c r="P238" s="75"/>
      <c r="Q238" s="76"/>
      <c r="R238" s="76"/>
      <c r="S238" s="86"/>
      <c r="T238" s="48">
        <v>0</v>
      </c>
      <c r="U238" s="48">
        <v>2</v>
      </c>
      <c r="V238" s="49">
        <v>0</v>
      </c>
      <c r="W238" s="49">
        <v>0.001418</v>
      </c>
      <c r="X238" s="49">
        <v>0.007199</v>
      </c>
      <c r="Y238" s="49">
        <v>0.690865</v>
      </c>
      <c r="Z238" s="49">
        <v>0.5</v>
      </c>
      <c r="AA238" s="49">
        <v>0</v>
      </c>
      <c r="AB238" s="71">
        <v>238</v>
      </c>
      <c r="AC238" s="71"/>
      <c r="AD238" s="72"/>
      <c r="AE238" s="78" t="s">
        <v>1545</v>
      </c>
      <c r="AF238" s="78">
        <v>28</v>
      </c>
      <c r="AG238" s="78">
        <v>211</v>
      </c>
      <c r="AH238" s="78">
        <v>7248</v>
      </c>
      <c r="AI238" s="78">
        <v>1</v>
      </c>
      <c r="AJ238" s="78"/>
      <c r="AK238" s="78" t="s">
        <v>2064</v>
      </c>
      <c r="AL238" s="78"/>
      <c r="AM238" s="78"/>
      <c r="AN238" s="78"/>
      <c r="AO238" s="80">
        <v>43422.75475694444</v>
      </c>
      <c r="AP238" s="78"/>
      <c r="AQ238" s="78" t="b">
        <v>1</v>
      </c>
      <c r="AR238" s="78" t="b">
        <v>0</v>
      </c>
      <c r="AS238" s="78" t="b">
        <v>0</v>
      </c>
      <c r="AT238" s="78" t="s">
        <v>1517</v>
      </c>
      <c r="AU238" s="78">
        <v>4</v>
      </c>
      <c r="AV238" s="78"/>
      <c r="AW238" s="78" t="b">
        <v>0</v>
      </c>
      <c r="AX238" s="78" t="s">
        <v>2766</v>
      </c>
      <c r="AY238" s="82" t="s">
        <v>3002</v>
      </c>
      <c r="AZ238" s="78" t="s">
        <v>66</v>
      </c>
      <c r="BA238" s="78" t="str">
        <f>REPLACE(INDEX(GroupVertices[Group],MATCH(Vertices[[#This Row],[Vertex]],GroupVertices[Vertex],0)),1,1,"")</f>
        <v>2</v>
      </c>
      <c r="BB238" s="48"/>
      <c r="BC238" s="48"/>
      <c r="BD238" s="48"/>
      <c r="BE238" s="48"/>
      <c r="BF238" s="48"/>
      <c r="BG238" s="48"/>
      <c r="BH238" s="121" t="s">
        <v>3949</v>
      </c>
      <c r="BI238" s="121" t="s">
        <v>3949</v>
      </c>
      <c r="BJ238" s="121" t="s">
        <v>4081</v>
      </c>
      <c r="BK238" s="121" t="s">
        <v>4081</v>
      </c>
      <c r="BL238" s="121">
        <v>0</v>
      </c>
      <c r="BM238" s="124">
        <v>0</v>
      </c>
      <c r="BN238" s="121">
        <v>0</v>
      </c>
      <c r="BO238" s="124">
        <v>0</v>
      </c>
      <c r="BP238" s="121">
        <v>0</v>
      </c>
      <c r="BQ238" s="124">
        <v>0</v>
      </c>
      <c r="BR238" s="121">
        <v>22</v>
      </c>
      <c r="BS238" s="124">
        <v>100</v>
      </c>
      <c r="BT238" s="121">
        <v>22</v>
      </c>
      <c r="BU238" s="2"/>
      <c r="BV238" s="3"/>
      <c r="BW238" s="3"/>
      <c r="BX238" s="3"/>
      <c r="BY238" s="3"/>
    </row>
    <row r="239" spans="1:77" ht="41.45" customHeight="1">
      <c r="A239" s="64" t="s">
        <v>380</v>
      </c>
      <c r="C239" s="65"/>
      <c r="D239" s="65" t="s">
        <v>64</v>
      </c>
      <c r="E239" s="66">
        <v>162.2526044796031</v>
      </c>
      <c r="F239" s="68">
        <v>99.9996702132606</v>
      </c>
      <c r="G239" s="100" t="s">
        <v>988</v>
      </c>
      <c r="H239" s="65"/>
      <c r="I239" s="69" t="s">
        <v>380</v>
      </c>
      <c r="J239" s="70"/>
      <c r="K239" s="70"/>
      <c r="L239" s="69" t="s">
        <v>3276</v>
      </c>
      <c r="M239" s="73">
        <v>1.109906927348724</v>
      </c>
      <c r="N239" s="74">
        <v>1982.5289306640625</v>
      </c>
      <c r="O239" s="74">
        <v>4566.486328125</v>
      </c>
      <c r="P239" s="75"/>
      <c r="Q239" s="76"/>
      <c r="R239" s="76"/>
      <c r="S239" s="86"/>
      <c r="T239" s="48">
        <v>0</v>
      </c>
      <c r="U239" s="48">
        <v>1</v>
      </c>
      <c r="V239" s="49">
        <v>0</v>
      </c>
      <c r="W239" s="49">
        <v>0.001172</v>
      </c>
      <c r="X239" s="49">
        <v>0.006928</v>
      </c>
      <c r="Y239" s="49">
        <v>0.525373</v>
      </c>
      <c r="Z239" s="49">
        <v>0</v>
      </c>
      <c r="AA239" s="49">
        <v>0</v>
      </c>
      <c r="AB239" s="71">
        <v>239</v>
      </c>
      <c r="AC239" s="71"/>
      <c r="AD239" s="72"/>
      <c r="AE239" s="78" t="s">
        <v>1823</v>
      </c>
      <c r="AF239" s="78">
        <v>178</v>
      </c>
      <c r="AG239" s="78">
        <v>148</v>
      </c>
      <c r="AH239" s="78">
        <v>136</v>
      </c>
      <c r="AI239" s="78">
        <v>48</v>
      </c>
      <c r="AJ239" s="78"/>
      <c r="AK239" s="78" t="s">
        <v>2065</v>
      </c>
      <c r="AL239" s="78" t="s">
        <v>2182</v>
      </c>
      <c r="AM239" s="82" t="s">
        <v>2402</v>
      </c>
      <c r="AN239" s="78"/>
      <c r="AO239" s="80">
        <v>39242.76775462963</v>
      </c>
      <c r="AP239" s="78"/>
      <c r="AQ239" s="78" t="b">
        <v>1</v>
      </c>
      <c r="AR239" s="78" t="b">
        <v>0</v>
      </c>
      <c r="AS239" s="78" t="b">
        <v>1</v>
      </c>
      <c r="AT239" s="78" t="s">
        <v>1517</v>
      </c>
      <c r="AU239" s="78">
        <v>5</v>
      </c>
      <c r="AV239" s="82" t="s">
        <v>2649</v>
      </c>
      <c r="AW239" s="78" t="b">
        <v>0</v>
      </c>
      <c r="AX239" s="78" t="s">
        <v>2766</v>
      </c>
      <c r="AY239" s="82" t="s">
        <v>3003</v>
      </c>
      <c r="AZ239" s="78" t="s">
        <v>66</v>
      </c>
      <c r="BA239" s="78" t="str">
        <f>REPLACE(INDEX(GroupVertices[Group],MATCH(Vertices[[#This Row],[Vertex]],GroupVertices[Vertex],0)),1,1,"")</f>
        <v>1</v>
      </c>
      <c r="BB239" s="48"/>
      <c r="BC239" s="48"/>
      <c r="BD239" s="48"/>
      <c r="BE239" s="48"/>
      <c r="BF239" s="48" t="s">
        <v>767</v>
      </c>
      <c r="BG239" s="48" t="s">
        <v>767</v>
      </c>
      <c r="BH239" s="121" t="s">
        <v>3910</v>
      </c>
      <c r="BI239" s="121" t="s">
        <v>3910</v>
      </c>
      <c r="BJ239" s="121" t="s">
        <v>4044</v>
      </c>
      <c r="BK239" s="121" t="s">
        <v>4044</v>
      </c>
      <c r="BL239" s="121">
        <v>0</v>
      </c>
      <c r="BM239" s="124">
        <v>0</v>
      </c>
      <c r="BN239" s="121">
        <v>0</v>
      </c>
      <c r="BO239" s="124">
        <v>0</v>
      </c>
      <c r="BP239" s="121">
        <v>0</v>
      </c>
      <c r="BQ239" s="124">
        <v>0</v>
      </c>
      <c r="BR239" s="121">
        <v>25</v>
      </c>
      <c r="BS239" s="124">
        <v>100</v>
      </c>
      <c r="BT239" s="121">
        <v>25</v>
      </c>
      <c r="BU239" s="2"/>
      <c r="BV239" s="3"/>
      <c r="BW239" s="3"/>
      <c r="BX239" s="3"/>
      <c r="BY239" s="3"/>
    </row>
    <row r="240" spans="1:77" ht="41.45" customHeight="1">
      <c r="A240" s="64" t="s">
        <v>381</v>
      </c>
      <c r="C240" s="65"/>
      <c r="D240" s="65" t="s">
        <v>64</v>
      </c>
      <c r="E240" s="66">
        <v>163.2698495461128</v>
      </c>
      <c r="F240" s="68">
        <v>99.99834215314792</v>
      </c>
      <c r="G240" s="100" t="s">
        <v>989</v>
      </c>
      <c r="H240" s="65"/>
      <c r="I240" s="69" t="s">
        <v>381</v>
      </c>
      <c r="J240" s="70"/>
      <c r="K240" s="70"/>
      <c r="L240" s="69" t="s">
        <v>3277</v>
      </c>
      <c r="M240" s="73">
        <v>1.5525050942395318</v>
      </c>
      <c r="N240" s="74">
        <v>896.6000366210938</v>
      </c>
      <c r="O240" s="74">
        <v>6256.4931640625</v>
      </c>
      <c r="P240" s="75"/>
      <c r="Q240" s="76"/>
      <c r="R240" s="76"/>
      <c r="S240" s="86"/>
      <c r="T240" s="48">
        <v>0</v>
      </c>
      <c r="U240" s="48">
        <v>1</v>
      </c>
      <c r="V240" s="49">
        <v>0</v>
      </c>
      <c r="W240" s="49">
        <v>0.001172</v>
      </c>
      <c r="X240" s="49">
        <v>0.006928</v>
      </c>
      <c r="Y240" s="49">
        <v>0.525373</v>
      </c>
      <c r="Z240" s="49">
        <v>0</v>
      </c>
      <c r="AA240" s="49">
        <v>0</v>
      </c>
      <c r="AB240" s="71">
        <v>240</v>
      </c>
      <c r="AC240" s="71"/>
      <c r="AD240" s="72"/>
      <c r="AE240" s="78" t="s">
        <v>1824</v>
      </c>
      <c r="AF240" s="78">
        <v>582</v>
      </c>
      <c r="AG240" s="78">
        <v>744</v>
      </c>
      <c r="AH240" s="78">
        <v>45622</v>
      </c>
      <c r="AI240" s="78">
        <v>1421</v>
      </c>
      <c r="AJ240" s="78"/>
      <c r="AK240" s="78" t="s">
        <v>2066</v>
      </c>
      <c r="AL240" s="78" t="s">
        <v>2226</v>
      </c>
      <c r="AM240" s="78"/>
      <c r="AN240" s="78"/>
      <c r="AO240" s="80">
        <v>40151.892696759256</v>
      </c>
      <c r="AP240" s="82" t="s">
        <v>2609</v>
      </c>
      <c r="AQ240" s="78" t="b">
        <v>1</v>
      </c>
      <c r="AR240" s="78" t="b">
        <v>0</v>
      </c>
      <c r="AS240" s="78" t="b">
        <v>0</v>
      </c>
      <c r="AT240" s="78" t="s">
        <v>1517</v>
      </c>
      <c r="AU240" s="78">
        <v>48</v>
      </c>
      <c r="AV240" s="82" t="s">
        <v>2649</v>
      </c>
      <c r="AW240" s="78" t="b">
        <v>0</v>
      </c>
      <c r="AX240" s="78" t="s">
        <v>2766</v>
      </c>
      <c r="AY240" s="82" t="s">
        <v>3004</v>
      </c>
      <c r="AZ240" s="78" t="s">
        <v>66</v>
      </c>
      <c r="BA240" s="78" t="str">
        <f>REPLACE(INDEX(GroupVertices[Group],MATCH(Vertices[[#This Row],[Vertex]],GroupVertices[Vertex],0)),1,1,"")</f>
        <v>1</v>
      </c>
      <c r="BB240" s="48"/>
      <c r="BC240" s="48"/>
      <c r="BD240" s="48"/>
      <c r="BE240" s="48"/>
      <c r="BF240" s="48" t="s">
        <v>746</v>
      </c>
      <c r="BG240" s="48" t="s">
        <v>746</v>
      </c>
      <c r="BH240" s="121" t="s">
        <v>3950</v>
      </c>
      <c r="BI240" s="121" t="s">
        <v>3950</v>
      </c>
      <c r="BJ240" s="121" t="s">
        <v>4082</v>
      </c>
      <c r="BK240" s="121" t="s">
        <v>4082</v>
      </c>
      <c r="BL240" s="121">
        <v>0</v>
      </c>
      <c r="BM240" s="124">
        <v>0</v>
      </c>
      <c r="BN240" s="121">
        <v>0</v>
      </c>
      <c r="BO240" s="124">
        <v>0</v>
      </c>
      <c r="BP240" s="121">
        <v>0</v>
      </c>
      <c r="BQ240" s="124">
        <v>0</v>
      </c>
      <c r="BR240" s="121">
        <v>23</v>
      </c>
      <c r="BS240" s="124">
        <v>100</v>
      </c>
      <c r="BT240" s="121">
        <v>23</v>
      </c>
      <c r="BU240" s="2"/>
      <c r="BV240" s="3"/>
      <c r="BW240" s="3"/>
      <c r="BX240" s="3"/>
      <c r="BY240" s="3"/>
    </row>
    <row r="241" spans="1:77" ht="41.45" customHeight="1">
      <c r="A241" s="64" t="s">
        <v>382</v>
      </c>
      <c r="C241" s="65"/>
      <c r="D241" s="65" t="s">
        <v>64</v>
      </c>
      <c r="E241" s="66">
        <v>163.06332831616703</v>
      </c>
      <c r="F241" s="68">
        <v>99.99861177609026</v>
      </c>
      <c r="G241" s="100" t="s">
        <v>990</v>
      </c>
      <c r="H241" s="65"/>
      <c r="I241" s="69" t="s">
        <v>382</v>
      </c>
      <c r="J241" s="70"/>
      <c r="K241" s="70"/>
      <c r="L241" s="69" t="s">
        <v>3278</v>
      </c>
      <c r="M241" s="73">
        <v>1.4626487549882101</v>
      </c>
      <c r="N241" s="74">
        <v>2879.845703125</v>
      </c>
      <c r="O241" s="74">
        <v>5516.400390625</v>
      </c>
      <c r="P241" s="75"/>
      <c r="Q241" s="76"/>
      <c r="R241" s="76"/>
      <c r="S241" s="86"/>
      <c r="T241" s="48">
        <v>0</v>
      </c>
      <c r="U241" s="48">
        <v>1</v>
      </c>
      <c r="V241" s="49">
        <v>0</v>
      </c>
      <c r="W241" s="49">
        <v>0.001172</v>
      </c>
      <c r="X241" s="49">
        <v>0.006928</v>
      </c>
      <c r="Y241" s="49">
        <v>0.525373</v>
      </c>
      <c r="Z241" s="49">
        <v>0</v>
      </c>
      <c r="AA241" s="49">
        <v>0</v>
      </c>
      <c r="AB241" s="71">
        <v>241</v>
      </c>
      <c r="AC241" s="71"/>
      <c r="AD241" s="72"/>
      <c r="AE241" s="78" t="s">
        <v>1825</v>
      </c>
      <c r="AF241" s="78">
        <v>4983</v>
      </c>
      <c r="AG241" s="78">
        <v>623</v>
      </c>
      <c r="AH241" s="78">
        <v>9860</v>
      </c>
      <c r="AI241" s="78">
        <v>22776</v>
      </c>
      <c r="AJ241" s="78"/>
      <c r="AK241" s="78" t="s">
        <v>2067</v>
      </c>
      <c r="AL241" s="78" t="s">
        <v>2227</v>
      </c>
      <c r="AM241" s="82" t="s">
        <v>2403</v>
      </c>
      <c r="AN241" s="78"/>
      <c r="AO241" s="80">
        <v>40697.62158564815</v>
      </c>
      <c r="AP241" s="82" t="s">
        <v>2610</v>
      </c>
      <c r="AQ241" s="78" t="b">
        <v>1</v>
      </c>
      <c r="AR241" s="78" t="b">
        <v>0</v>
      </c>
      <c r="AS241" s="78" t="b">
        <v>0</v>
      </c>
      <c r="AT241" s="78" t="s">
        <v>1519</v>
      </c>
      <c r="AU241" s="78">
        <v>13</v>
      </c>
      <c r="AV241" s="82" t="s">
        <v>2649</v>
      </c>
      <c r="AW241" s="78" t="b">
        <v>0</v>
      </c>
      <c r="AX241" s="78" t="s">
        <v>2766</v>
      </c>
      <c r="AY241" s="82" t="s">
        <v>3005</v>
      </c>
      <c r="AZ241" s="78" t="s">
        <v>66</v>
      </c>
      <c r="BA241" s="78" t="str">
        <f>REPLACE(INDEX(GroupVertices[Group],MATCH(Vertices[[#This Row],[Vertex]],GroupVertices[Vertex],0)),1,1,"")</f>
        <v>1</v>
      </c>
      <c r="BB241" s="48"/>
      <c r="BC241" s="48"/>
      <c r="BD241" s="48"/>
      <c r="BE241" s="48"/>
      <c r="BF241" s="48" t="s">
        <v>741</v>
      </c>
      <c r="BG241" s="48" t="s">
        <v>741</v>
      </c>
      <c r="BH241" s="121" t="s">
        <v>3855</v>
      </c>
      <c r="BI241" s="121" t="s">
        <v>3855</v>
      </c>
      <c r="BJ241" s="121" t="s">
        <v>3990</v>
      </c>
      <c r="BK241" s="121" t="s">
        <v>3990</v>
      </c>
      <c r="BL241" s="121">
        <v>1</v>
      </c>
      <c r="BM241" s="124">
        <v>4.545454545454546</v>
      </c>
      <c r="BN241" s="121">
        <v>0</v>
      </c>
      <c r="BO241" s="124">
        <v>0</v>
      </c>
      <c r="BP241" s="121">
        <v>0</v>
      </c>
      <c r="BQ241" s="124">
        <v>0</v>
      </c>
      <c r="BR241" s="121">
        <v>21</v>
      </c>
      <c r="BS241" s="124">
        <v>95.45454545454545</v>
      </c>
      <c r="BT241" s="121">
        <v>22</v>
      </c>
      <c r="BU241" s="2"/>
      <c r="BV241" s="3"/>
      <c r="BW241" s="3"/>
      <c r="BX241" s="3"/>
      <c r="BY241" s="3"/>
    </row>
    <row r="242" spans="1:77" ht="41.45" customHeight="1">
      <c r="A242" s="64" t="s">
        <v>383</v>
      </c>
      <c r="C242" s="65"/>
      <c r="D242" s="65" t="s">
        <v>64</v>
      </c>
      <c r="E242" s="66">
        <v>184.88118684837093</v>
      </c>
      <c r="F242" s="68">
        <v>99.97012756061949</v>
      </c>
      <c r="G242" s="100" t="s">
        <v>991</v>
      </c>
      <c r="H242" s="65"/>
      <c r="I242" s="69" t="s">
        <v>383</v>
      </c>
      <c r="J242" s="70"/>
      <c r="K242" s="70"/>
      <c r="L242" s="69" t="s">
        <v>3279</v>
      </c>
      <c r="M242" s="73">
        <v>10.955488297547262</v>
      </c>
      <c r="N242" s="74">
        <v>5922.6103515625</v>
      </c>
      <c r="O242" s="74">
        <v>8430.7666015625</v>
      </c>
      <c r="P242" s="75"/>
      <c r="Q242" s="76"/>
      <c r="R242" s="76"/>
      <c r="S242" s="86"/>
      <c r="T242" s="48">
        <v>3</v>
      </c>
      <c r="U242" s="48">
        <v>7</v>
      </c>
      <c r="V242" s="49">
        <v>3617</v>
      </c>
      <c r="W242" s="49">
        <v>0.000993</v>
      </c>
      <c r="X242" s="49">
        <v>0.000415</v>
      </c>
      <c r="Y242" s="49">
        <v>2.356749</v>
      </c>
      <c r="Z242" s="49">
        <v>0.10714285714285714</v>
      </c>
      <c r="AA242" s="49">
        <v>0.25</v>
      </c>
      <c r="AB242" s="71">
        <v>242</v>
      </c>
      <c r="AC242" s="71"/>
      <c r="AD242" s="72"/>
      <c r="AE242" s="78" t="s">
        <v>1826</v>
      </c>
      <c r="AF242" s="78">
        <v>1308</v>
      </c>
      <c r="AG242" s="78">
        <v>13406</v>
      </c>
      <c r="AH242" s="78">
        <v>1862</v>
      </c>
      <c r="AI242" s="78">
        <v>2637</v>
      </c>
      <c r="AJ242" s="78"/>
      <c r="AK242" s="78" t="s">
        <v>2068</v>
      </c>
      <c r="AL242" s="78" t="s">
        <v>2228</v>
      </c>
      <c r="AM242" s="82" t="s">
        <v>2404</v>
      </c>
      <c r="AN242" s="78"/>
      <c r="AO242" s="80">
        <v>39863.68508101852</v>
      </c>
      <c r="AP242" s="82" t="s">
        <v>2611</v>
      </c>
      <c r="AQ242" s="78" t="b">
        <v>0</v>
      </c>
      <c r="AR242" s="78" t="b">
        <v>0</v>
      </c>
      <c r="AS242" s="78" t="b">
        <v>1</v>
      </c>
      <c r="AT242" s="78" t="s">
        <v>2640</v>
      </c>
      <c r="AU242" s="78">
        <v>443</v>
      </c>
      <c r="AV242" s="82" t="s">
        <v>2655</v>
      </c>
      <c r="AW242" s="78" t="b">
        <v>1</v>
      </c>
      <c r="AX242" s="78" t="s">
        <v>2766</v>
      </c>
      <c r="AY242" s="82" t="s">
        <v>3006</v>
      </c>
      <c r="AZ242" s="78" t="s">
        <v>66</v>
      </c>
      <c r="BA242" s="78" t="str">
        <f>REPLACE(INDEX(GroupVertices[Group],MATCH(Vertices[[#This Row],[Vertex]],GroupVertices[Vertex],0)),1,1,"")</f>
        <v>5</v>
      </c>
      <c r="BB242" s="48"/>
      <c r="BC242" s="48"/>
      <c r="BD242" s="48"/>
      <c r="BE242" s="48"/>
      <c r="BF242" s="48" t="s">
        <v>738</v>
      </c>
      <c r="BG242" s="48" t="s">
        <v>738</v>
      </c>
      <c r="BH242" s="121" t="s">
        <v>3951</v>
      </c>
      <c r="BI242" s="121" t="s">
        <v>3951</v>
      </c>
      <c r="BJ242" s="121" t="s">
        <v>4083</v>
      </c>
      <c r="BK242" s="121" t="s">
        <v>4083</v>
      </c>
      <c r="BL242" s="121">
        <v>3</v>
      </c>
      <c r="BM242" s="124">
        <v>7.6923076923076925</v>
      </c>
      <c r="BN242" s="121">
        <v>0</v>
      </c>
      <c r="BO242" s="124">
        <v>0</v>
      </c>
      <c r="BP242" s="121">
        <v>0</v>
      </c>
      <c r="BQ242" s="124">
        <v>0</v>
      </c>
      <c r="BR242" s="121">
        <v>36</v>
      </c>
      <c r="BS242" s="124">
        <v>92.3076923076923</v>
      </c>
      <c r="BT242" s="121">
        <v>39</v>
      </c>
      <c r="BU242" s="2"/>
      <c r="BV242" s="3"/>
      <c r="BW242" s="3"/>
      <c r="BX242" s="3"/>
      <c r="BY242" s="3"/>
    </row>
    <row r="243" spans="1:77" ht="41.45" customHeight="1">
      <c r="A243" s="64" t="s">
        <v>477</v>
      </c>
      <c r="C243" s="65"/>
      <c r="D243" s="65" t="s">
        <v>64</v>
      </c>
      <c r="E243" s="66">
        <v>162.00170678702435</v>
      </c>
      <c r="F243" s="68">
        <v>99.99999777171122</v>
      </c>
      <c r="G243" s="100" t="s">
        <v>870</v>
      </c>
      <c r="H243" s="65"/>
      <c r="I243" s="69" t="s">
        <v>477</v>
      </c>
      <c r="J243" s="70"/>
      <c r="K243" s="70"/>
      <c r="L243" s="69" t="s">
        <v>3280</v>
      </c>
      <c r="M243" s="73">
        <v>1.000742614373978</v>
      </c>
      <c r="N243" s="74">
        <v>5764.14404296875</v>
      </c>
      <c r="O243" s="74">
        <v>7699.97119140625</v>
      </c>
      <c r="P243" s="75"/>
      <c r="Q243" s="76"/>
      <c r="R243" s="76"/>
      <c r="S243" s="86"/>
      <c r="T243" s="48">
        <v>1</v>
      </c>
      <c r="U243" s="48">
        <v>0</v>
      </c>
      <c r="V243" s="49">
        <v>0</v>
      </c>
      <c r="W243" s="49">
        <v>0.000834</v>
      </c>
      <c r="X243" s="49">
        <v>5.2E-05</v>
      </c>
      <c r="Y243" s="49">
        <v>0.400404</v>
      </c>
      <c r="Z243" s="49">
        <v>0</v>
      </c>
      <c r="AA243" s="49">
        <v>0</v>
      </c>
      <c r="AB243" s="71">
        <v>243</v>
      </c>
      <c r="AC243" s="71"/>
      <c r="AD243" s="72"/>
      <c r="AE243" s="78" t="s">
        <v>1827</v>
      </c>
      <c r="AF243" s="78">
        <v>0</v>
      </c>
      <c r="AG243" s="78">
        <v>1</v>
      </c>
      <c r="AH243" s="78">
        <v>0</v>
      </c>
      <c r="AI243" s="78">
        <v>0</v>
      </c>
      <c r="AJ243" s="78"/>
      <c r="AK243" s="78"/>
      <c r="AL243" s="78"/>
      <c r="AM243" s="78"/>
      <c r="AN243" s="78"/>
      <c r="AO243" s="80">
        <v>40873.85900462963</v>
      </c>
      <c r="AP243" s="78"/>
      <c r="AQ243" s="78" t="b">
        <v>0</v>
      </c>
      <c r="AR243" s="78" t="b">
        <v>1</v>
      </c>
      <c r="AS243" s="78" t="b">
        <v>0</v>
      </c>
      <c r="AT243" s="78" t="s">
        <v>1518</v>
      </c>
      <c r="AU243" s="78">
        <v>0</v>
      </c>
      <c r="AV243" s="82" t="s">
        <v>2660</v>
      </c>
      <c r="AW243" s="78" t="b">
        <v>0</v>
      </c>
      <c r="AX243" s="78" t="s">
        <v>2766</v>
      </c>
      <c r="AY243" s="82" t="s">
        <v>3007</v>
      </c>
      <c r="AZ243" s="78" t="s">
        <v>65</v>
      </c>
      <c r="BA243" s="78" t="str">
        <f>REPLACE(INDEX(GroupVertices[Group],MATCH(Vertices[[#This Row],[Vertex]],GroupVertices[Vertex],0)),1,1,"")</f>
        <v>5</v>
      </c>
      <c r="BB243" s="48"/>
      <c r="BC243" s="48"/>
      <c r="BD243" s="48"/>
      <c r="BE243" s="48"/>
      <c r="BF243" s="48"/>
      <c r="BG243" s="48"/>
      <c r="BH243" s="48"/>
      <c r="BI243" s="48"/>
      <c r="BJ243" s="48"/>
      <c r="BK243" s="48"/>
      <c r="BL243" s="48"/>
      <c r="BM243" s="49"/>
      <c r="BN243" s="48"/>
      <c r="BO243" s="49"/>
      <c r="BP243" s="48"/>
      <c r="BQ243" s="49"/>
      <c r="BR243" s="48"/>
      <c r="BS243" s="49"/>
      <c r="BT243" s="48"/>
      <c r="BU243" s="2"/>
      <c r="BV243" s="3"/>
      <c r="BW243" s="3"/>
      <c r="BX243" s="3"/>
      <c r="BY243" s="3"/>
    </row>
    <row r="244" spans="1:77" ht="41.45" customHeight="1">
      <c r="A244" s="64" t="s">
        <v>478</v>
      </c>
      <c r="C244" s="65"/>
      <c r="D244" s="65" t="s">
        <v>64</v>
      </c>
      <c r="E244" s="66">
        <v>162.02389501834082</v>
      </c>
      <c r="F244" s="68">
        <v>99.99996880395709</v>
      </c>
      <c r="G244" s="100" t="s">
        <v>870</v>
      </c>
      <c r="H244" s="65"/>
      <c r="I244" s="69" t="s">
        <v>478</v>
      </c>
      <c r="J244" s="70"/>
      <c r="K244" s="70"/>
      <c r="L244" s="69" t="s">
        <v>3281</v>
      </c>
      <c r="M244" s="73">
        <v>1.0103966012356902</v>
      </c>
      <c r="N244" s="74">
        <v>5586.97509765625</v>
      </c>
      <c r="O244" s="74">
        <v>8957.5078125</v>
      </c>
      <c r="P244" s="75"/>
      <c r="Q244" s="76"/>
      <c r="R244" s="76"/>
      <c r="S244" s="86"/>
      <c r="T244" s="48">
        <v>2</v>
      </c>
      <c r="U244" s="48">
        <v>0</v>
      </c>
      <c r="V244" s="49">
        <v>0</v>
      </c>
      <c r="W244" s="49">
        <v>0.000836</v>
      </c>
      <c r="X244" s="49">
        <v>0.000103</v>
      </c>
      <c r="Y244" s="49">
        <v>0.673474</v>
      </c>
      <c r="Z244" s="49">
        <v>1</v>
      </c>
      <c r="AA244" s="49">
        <v>0</v>
      </c>
      <c r="AB244" s="71">
        <v>244</v>
      </c>
      <c r="AC244" s="71"/>
      <c r="AD244" s="72"/>
      <c r="AE244" s="78" t="s">
        <v>1828</v>
      </c>
      <c r="AF244" s="78">
        <v>2</v>
      </c>
      <c r="AG244" s="78">
        <v>14</v>
      </c>
      <c r="AH244" s="78">
        <v>0</v>
      </c>
      <c r="AI244" s="78">
        <v>0</v>
      </c>
      <c r="AJ244" s="78"/>
      <c r="AK244" s="78"/>
      <c r="AL244" s="78" t="s">
        <v>2229</v>
      </c>
      <c r="AM244" s="82" t="s">
        <v>2405</v>
      </c>
      <c r="AN244" s="78"/>
      <c r="AO244" s="80">
        <v>40711.21861111111</v>
      </c>
      <c r="AP244" s="78"/>
      <c r="AQ244" s="78" t="b">
        <v>1</v>
      </c>
      <c r="AR244" s="78" t="b">
        <v>1</v>
      </c>
      <c r="AS244" s="78" t="b">
        <v>0</v>
      </c>
      <c r="AT244" s="78" t="s">
        <v>1517</v>
      </c>
      <c r="AU244" s="78">
        <v>0</v>
      </c>
      <c r="AV244" s="82" t="s">
        <v>2649</v>
      </c>
      <c r="AW244" s="78" t="b">
        <v>0</v>
      </c>
      <c r="AX244" s="78" t="s">
        <v>2766</v>
      </c>
      <c r="AY244" s="82" t="s">
        <v>3008</v>
      </c>
      <c r="AZ244" s="78" t="s">
        <v>65</v>
      </c>
      <c r="BA244" s="78" t="str">
        <f>REPLACE(INDEX(GroupVertices[Group],MATCH(Vertices[[#This Row],[Vertex]],GroupVertices[Vertex],0)),1,1,"")</f>
        <v>5</v>
      </c>
      <c r="BB244" s="48"/>
      <c r="BC244" s="48"/>
      <c r="BD244" s="48"/>
      <c r="BE244" s="48"/>
      <c r="BF244" s="48"/>
      <c r="BG244" s="48"/>
      <c r="BH244" s="48"/>
      <c r="BI244" s="48"/>
      <c r="BJ244" s="48"/>
      <c r="BK244" s="48"/>
      <c r="BL244" s="48"/>
      <c r="BM244" s="49"/>
      <c r="BN244" s="48"/>
      <c r="BO244" s="49"/>
      <c r="BP244" s="48"/>
      <c r="BQ244" s="49"/>
      <c r="BR244" s="48"/>
      <c r="BS244" s="49"/>
      <c r="BT244" s="48"/>
      <c r="BU244" s="2"/>
      <c r="BV244" s="3"/>
      <c r="BW244" s="3"/>
      <c r="BX244" s="3"/>
      <c r="BY244" s="3"/>
    </row>
    <row r="245" spans="1:77" ht="41.45" customHeight="1">
      <c r="A245" s="64" t="s">
        <v>479</v>
      </c>
      <c r="C245" s="65"/>
      <c r="D245" s="65" t="s">
        <v>64</v>
      </c>
      <c r="E245" s="66">
        <v>163.3039852865997</v>
      </c>
      <c r="F245" s="68">
        <v>99.99829758737232</v>
      </c>
      <c r="G245" s="100" t="s">
        <v>2755</v>
      </c>
      <c r="H245" s="65"/>
      <c r="I245" s="69" t="s">
        <v>479</v>
      </c>
      <c r="J245" s="70"/>
      <c r="K245" s="70"/>
      <c r="L245" s="69" t="s">
        <v>3282</v>
      </c>
      <c r="M245" s="73">
        <v>1.5673573817190891</v>
      </c>
      <c r="N245" s="74">
        <v>6476.4736328125</v>
      </c>
      <c r="O245" s="74">
        <v>8558.603515625</v>
      </c>
      <c r="P245" s="75"/>
      <c r="Q245" s="76"/>
      <c r="R245" s="76"/>
      <c r="S245" s="86"/>
      <c r="T245" s="48">
        <v>4</v>
      </c>
      <c r="U245" s="48">
        <v>0</v>
      </c>
      <c r="V245" s="49">
        <v>3660</v>
      </c>
      <c r="W245" s="49">
        <v>0.00085</v>
      </c>
      <c r="X245" s="49">
        <v>0.000107</v>
      </c>
      <c r="Y245" s="49">
        <v>1.269021</v>
      </c>
      <c r="Z245" s="49">
        <v>0.25</v>
      </c>
      <c r="AA245" s="49">
        <v>0</v>
      </c>
      <c r="AB245" s="71">
        <v>245</v>
      </c>
      <c r="AC245" s="71"/>
      <c r="AD245" s="72"/>
      <c r="AE245" s="78" t="s">
        <v>1829</v>
      </c>
      <c r="AF245" s="78">
        <v>89</v>
      </c>
      <c r="AG245" s="78">
        <v>764</v>
      </c>
      <c r="AH245" s="78">
        <v>181</v>
      </c>
      <c r="AI245" s="78">
        <v>56</v>
      </c>
      <c r="AJ245" s="78"/>
      <c r="AK245" s="78" t="s">
        <v>2069</v>
      </c>
      <c r="AL245" s="78" t="s">
        <v>2230</v>
      </c>
      <c r="AM245" s="82" t="s">
        <v>2406</v>
      </c>
      <c r="AN245" s="78"/>
      <c r="AO245" s="80">
        <v>41445.36922453704</v>
      </c>
      <c r="AP245" s="82" t="s">
        <v>2612</v>
      </c>
      <c r="AQ245" s="78" t="b">
        <v>1</v>
      </c>
      <c r="AR245" s="78" t="b">
        <v>0</v>
      </c>
      <c r="AS245" s="78" t="b">
        <v>0</v>
      </c>
      <c r="AT245" s="78" t="s">
        <v>1517</v>
      </c>
      <c r="AU245" s="78">
        <v>32</v>
      </c>
      <c r="AV245" s="82" t="s">
        <v>2649</v>
      </c>
      <c r="AW245" s="78" t="b">
        <v>0</v>
      </c>
      <c r="AX245" s="78" t="s">
        <v>2766</v>
      </c>
      <c r="AY245" s="82" t="s">
        <v>3009</v>
      </c>
      <c r="AZ245" s="78" t="s">
        <v>65</v>
      </c>
      <c r="BA245" s="78" t="str">
        <f>REPLACE(INDEX(GroupVertices[Group],MATCH(Vertices[[#This Row],[Vertex]],GroupVertices[Vertex],0)),1,1,"")</f>
        <v>5</v>
      </c>
      <c r="BB245" s="48"/>
      <c r="BC245" s="48"/>
      <c r="BD245" s="48"/>
      <c r="BE245" s="48"/>
      <c r="BF245" s="48"/>
      <c r="BG245" s="48"/>
      <c r="BH245" s="48"/>
      <c r="BI245" s="48"/>
      <c r="BJ245" s="48"/>
      <c r="BK245" s="48"/>
      <c r="BL245" s="48"/>
      <c r="BM245" s="49"/>
      <c r="BN245" s="48"/>
      <c r="BO245" s="49"/>
      <c r="BP245" s="48"/>
      <c r="BQ245" s="49"/>
      <c r="BR245" s="48"/>
      <c r="BS245" s="49"/>
      <c r="BT245" s="48"/>
      <c r="BU245" s="2"/>
      <c r="BV245" s="3"/>
      <c r="BW245" s="3"/>
      <c r="BX245" s="3"/>
      <c r="BY245" s="3"/>
    </row>
    <row r="246" spans="1:77" ht="41.45" customHeight="1">
      <c r="A246" s="64" t="s">
        <v>384</v>
      </c>
      <c r="C246" s="65"/>
      <c r="D246" s="65" t="s">
        <v>64</v>
      </c>
      <c r="E246" s="66">
        <v>166.33182546778795</v>
      </c>
      <c r="F246" s="68">
        <v>99.99434460307715</v>
      </c>
      <c r="G246" s="100" t="s">
        <v>992</v>
      </c>
      <c r="H246" s="65"/>
      <c r="I246" s="69" t="s">
        <v>384</v>
      </c>
      <c r="J246" s="70"/>
      <c r="K246" s="70"/>
      <c r="L246" s="69" t="s">
        <v>3283</v>
      </c>
      <c r="M246" s="73">
        <v>2.8847552811558224</v>
      </c>
      <c r="N246" s="74">
        <v>9272.9521484375</v>
      </c>
      <c r="O246" s="74">
        <v>3814.324462890625</v>
      </c>
      <c r="P246" s="75"/>
      <c r="Q246" s="76"/>
      <c r="R246" s="76"/>
      <c r="S246" s="86"/>
      <c r="T246" s="48">
        <v>0</v>
      </c>
      <c r="U246" s="48">
        <v>1</v>
      </c>
      <c r="V246" s="49">
        <v>0</v>
      </c>
      <c r="W246" s="49">
        <v>0.333333</v>
      </c>
      <c r="X246" s="49">
        <v>0</v>
      </c>
      <c r="Y246" s="49">
        <v>0.770269</v>
      </c>
      <c r="Z246" s="49">
        <v>0</v>
      </c>
      <c r="AA246" s="49">
        <v>0</v>
      </c>
      <c r="AB246" s="71">
        <v>246</v>
      </c>
      <c r="AC246" s="71"/>
      <c r="AD246" s="72"/>
      <c r="AE246" s="78" t="s">
        <v>1830</v>
      </c>
      <c r="AF246" s="78">
        <v>3611</v>
      </c>
      <c r="AG246" s="78">
        <v>2538</v>
      </c>
      <c r="AH246" s="78">
        <v>11524</v>
      </c>
      <c r="AI246" s="78">
        <v>6698</v>
      </c>
      <c r="AJ246" s="78"/>
      <c r="AK246" s="78"/>
      <c r="AL246" s="78"/>
      <c r="AM246" s="78"/>
      <c r="AN246" s="78"/>
      <c r="AO246" s="80">
        <v>40588.42743055556</v>
      </c>
      <c r="AP246" s="82" t="s">
        <v>2613</v>
      </c>
      <c r="AQ246" s="78" t="b">
        <v>1</v>
      </c>
      <c r="AR246" s="78" t="b">
        <v>0</v>
      </c>
      <c r="AS246" s="78" t="b">
        <v>1</v>
      </c>
      <c r="AT246" s="78" t="s">
        <v>1517</v>
      </c>
      <c r="AU246" s="78">
        <v>102</v>
      </c>
      <c r="AV246" s="82" t="s">
        <v>2649</v>
      </c>
      <c r="AW246" s="78" t="b">
        <v>0</v>
      </c>
      <c r="AX246" s="78" t="s">
        <v>2766</v>
      </c>
      <c r="AY246" s="82" t="s">
        <v>3010</v>
      </c>
      <c r="AZ246" s="78" t="s">
        <v>66</v>
      </c>
      <c r="BA246" s="78" t="str">
        <f>REPLACE(INDEX(GroupVertices[Group],MATCH(Vertices[[#This Row],[Vertex]],GroupVertices[Vertex],0)),1,1,"")</f>
        <v>20</v>
      </c>
      <c r="BB246" s="48"/>
      <c r="BC246" s="48"/>
      <c r="BD246" s="48"/>
      <c r="BE246" s="48"/>
      <c r="BF246" s="48"/>
      <c r="BG246" s="48"/>
      <c r="BH246" s="121" t="s">
        <v>3952</v>
      </c>
      <c r="BI246" s="121" t="s">
        <v>3952</v>
      </c>
      <c r="BJ246" s="121" t="s">
        <v>4084</v>
      </c>
      <c r="BK246" s="121" t="s">
        <v>4084</v>
      </c>
      <c r="BL246" s="121">
        <v>1</v>
      </c>
      <c r="BM246" s="124">
        <v>4.761904761904762</v>
      </c>
      <c r="BN246" s="121">
        <v>0</v>
      </c>
      <c r="BO246" s="124">
        <v>0</v>
      </c>
      <c r="BP246" s="121">
        <v>0</v>
      </c>
      <c r="BQ246" s="124">
        <v>0</v>
      </c>
      <c r="BR246" s="121">
        <v>20</v>
      </c>
      <c r="BS246" s="124">
        <v>95.23809523809524</v>
      </c>
      <c r="BT246" s="121">
        <v>21</v>
      </c>
      <c r="BU246" s="2"/>
      <c r="BV246" s="3"/>
      <c r="BW246" s="3"/>
      <c r="BX246" s="3"/>
      <c r="BY246" s="3"/>
    </row>
    <row r="247" spans="1:77" ht="41.45" customHeight="1">
      <c r="A247" s="64" t="s">
        <v>385</v>
      </c>
      <c r="C247" s="65"/>
      <c r="D247" s="65" t="s">
        <v>64</v>
      </c>
      <c r="E247" s="66">
        <v>162.06315111990077</v>
      </c>
      <c r="F247" s="68">
        <v>99.99991755331516</v>
      </c>
      <c r="G247" s="100" t="s">
        <v>993</v>
      </c>
      <c r="H247" s="65"/>
      <c r="I247" s="69" t="s">
        <v>385</v>
      </c>
      <c r="J247" s="70"/>
      <c r="K247" s="70"/>
      <c r="L247" s="69" t="s">
        <v>3284</v>
      </c>
      <c r="M247" s="73">
        <v>1.027476731837181</v>
      </c>
      <c r="N247" s="74">
        <v>2213.826416015625</v>
      </c>
      <c r="O247" s="74">
        <v>5296.3369140625</v>
      </c>
      <c r="P247" s="75"/>
      <c r="Q247" s="76"/>
      <c r="R247" s="76"/>
      <c r="S247" s="86"/>
      <c r="T247" s="48">
        <v>0</v>
      </c>
      <c r="U247" s="48">
        <v>1</v>
      </c>
      <c r="V247" s="49">
        <v>0</v>
      </c>
      <c r="W247" s="49">
        <v>0.001172</v>
      </c>
      <c r="X247" s="49">
        <v>0.006928</v>
      </c>
      <c r="Y247" s="49">
        <v>0.525373</v>
      </c>
      <c r="Z247" s="49">
        <v>0</v>
      </c>
      <c r="AA247" s="49">
        <v>0</v>
      </c>
      <c r="AB247" s="71">
        <v>247</v>
      </c>
      <c r="AC247" s="71"/>
      <c r="AD247" s="72"/>
      <c r="AE247" s="78" t="s">
        <v>1831</v>
      </c>
      <c r="AF247" s="78">
        <v>177</v>
      </c>
      <c r="AG247" s="78">
        <v>37</v>
      </c>
      <c r="AH247" s="78">
        <v>165</v>
      </c>
      <c r="AI247" s="78">
        <v>184</v>
      </c>
      <c r="AJ247" s="78"/>
      <c r="AK247" s="78" t="s">
        <v>2070</v>
      </c>
      <c r="AL247" s="78" t="s">
        <v>2231</v>
      </c>
      <c r="AM247" s="78"/>
      <c r="AN247" s="78"/>
      <c r="AO247" s="80">
        <v>42054.75116898148</v>
      </c>
      <c r="AP247" s="82" t="s">
        <v>2614</v>
      </c>
      <c r="AQ247" s="78" t="b">
        <v>0</v>
      </c>
      <c r="AR247" s="78" t="b">
        <v>0</v>
      </c>
      <c r="AS247" s="78" t="b">
        <v>0</v>
      </c>
      <c r="AT247" s="78" t="s">
        <v>1517</v>
      </c>
      <c r="AU247" s="78">
        <v>0</v>
      </c>
      <c r="AV247" s="82" t="s">
        <v>2649</v>
      </c>
      <c r="AW247" s="78" t="b">
        <v>0</v>
      </c>
      <c r="AX247" s="78" t="s">
        <v>2766</v>
      </c>
      <c r="AY247" s="82" t="s">
        <v>3011</v>
      </c>
      <c r="AZ247" s="78" t="s">
        <v>66</v>
      </c>
      <c r="BA247" s="78" t="str">
        <f>REPLACE(INDEX(GroupVertices[Group],MATCH(Vertices[[#This Row],[Vertex]],GroupVertices[Vertex],0)),1,1,"")</f>
        <v>1</v>
      </c>
      <c r="BB247" s="48"/>
      <c r="BC247" s="48"/>
      <c r="BD247" s="48"/>
      <c r="BE247" s="48"/>
      <c r="BF247" s="48"/>
      <c r="BG247" s="48"/>
      <c r="BH247" s="121" t="s">
        <v>3863</v>
      </c>
      <c r="BI247" s="121" t="s">
        <v>3863</v>
      </c>
      <c r="BJ247" s="121" t="s">
        <v>3998</v>
      </c>
      <c r="BK247" s="121" t="s">
        <v>3998</v>
      </c>
      <c r="BL247" s="121">
        <v>0</v>
      </c>
      <c r="BM247" s="124">
        <v>0</v>
      </c>
      <c r="BN247" s="121">
        <v>0</v>
      </c>
      <c r="BO247" s="124">
        <v>0</v>
      </c>
      <c r="BP247" s="121">
        <v>0</v>
      </c>
      <c r="BQ247" s="124">
        <v>0</v>
      </c>
      <c r="BR247" s="121">
        <v>23</v>
      </c>
      <c r="BS247" s="124">
        <v>100</v>
      </c>
      <c r="BT247" s="121">
        <v>23</v>
      </c>
      <c r="BU247" s="2"/>
      <c r="BV247" s="3"/>
      <c r="BW247" s="3"/>
      <c r="BX247" s="3"/>
      <c r="BY247" s="3"/>
    </row>
    <row r="248" spans="1:77" ht="41.45" customHeight="1">
      <c r="A248" s="64" t="s">
        <v>387</v>
      </c>
      <c r="C248" s="65"/>
      <c r="D248" s="65" t="s">
        <v>64</v>
      </c>
      <c r="E248" s="66">
        <v>164.2154095576</v>
      </c>
      <c r="F248" s="68">
        <v>99.99710768116397</v>
      </c>
      <c r="G248" s="100" t="s">
        <v>996</v>
      </c>
      <c r="H248" s="65"/>
      <c r="I248" s="69" t="s">
        <v>387</v>
      </c>
      <c r="J248" s="70"/>
      <c r="K248" s="70"/>
      <c r="L248" s="69" t="s">
        <v>3285</v>
      </c>
      <c r="M248" s="73">
        <v>1.9639134574232693</v>
      </c>
      <c r="N248" s="74">
        <v>4416.50537109375</v>
      </c>
      <c r="O248" s="74">
        <v>6470.9736328125</v>
      </c>
      <c r="P248" s="75"/>
      <c r="Q248" s="76"/>
      <c r="R248" s="76"/>
      <c r="S248" s="86"/>
      <c r="T248" s="48">
        <v>0</v>
      </c>
      <c r="U248" s="48">
        <v>2</v>
      </c>
      <c r="V248" s="49">
        <v>0</v>
      </c>
      <c r="W248" s="49">
        <v>0.000961</v>
      </c>
      <c r="X248" s="49">
        <v>0.000355</v>
      </c>
      <c r="Y248" s="49">
        <v>0.68105</v>
      </c>
      <c r="Z248" s="49">
        <v>0.5</v>
      </c>
      <c r="AA248" s="49">
        <v>0</v>
      </c>
      <c r="AB248" s="71">
        <v>248</v>
      </c>
      <c r="AC248" s="71"/>
      <c r="AD248" s="72"/>
      <c r="AE248" s="78" t="s">
        <v>1832</v>
      </c>
      <c r="AF248" s="78">
        <v>5000</v>
      </c>
      <c r="AG248" s="78">
        <v>1298</v>
      </c>
      <c r="AH248" s="78">
        <v>8322</v>
      </c>
      <c r="AI248" s="78">
        <v>5177</v>
      </c>
      <c r="AJ248" s="78"/>
      <c r="AK248" s="78" t="s">
        <v>2071</v>
      </c>
      <c r="AL248" s="78" t="s">
        <v>2110</v>
      </c>
      <c r="AM248" s="82" t="s">
        <v>2407</v>
      </c>
      <c r="AN248" s="78"/>
      <c r="AO248" s="80">
        <v>42760.8827662037</v>
      </c>
      <c r="AP248" s="82" t="s">
        <v>2615</v>
      </c>
      <c r="AQ248" s="78" t="b">
        <v>1</v>
      </c>
      <c r="AR248" s="78" t="b">
        <v>0</v>
      </c>
      <c r="AS248" s="78" t="b">
        <v>0</v>
      </c>
      <c r="AT248" s="78" t="s">
        <v>2640</v>
      </c>
      <c r="AU248" s="78">
        <v>233</v>
      </c>
      <c r="AV248" s="78"/>
      <c r="AW248" s="78" t="b">
        <v>0</v>
      </c>
      <c r="AX248" s="78" t="s">
        <v>2766</v>
      </c>
      <c r="AY248" s="82" t="s">
        <v>3012</v>
      </c>
      <c r="AZ248" s="78" t="s">
        <v>66</v>
      </c>
      <c r="BA248" s="78" t="str">
        <f>REPLACE(INDEX(GroupVertices[Group],MATCH(Vertices[[#This Row],[Vertex]],GroupVertices[Vertex],0)),1,1,"")</f>
        <v>3</v>
      </c>
      <c r="BB248" s="48"/>
      <c r="BC248" s="48"/>
      <c r="BD248" s="48"/>
      <c r="BE248" s="48"/>
      <c r="BF248" s="48" t="s">
        <v>779</v>
      </c>
      <c r="BG248" s="48" t="s">
        <v>779</v>
      </c>
      <c r="BH248" s="121" t="s">
        <v>3953</v>
      </c>
      <c r="BI248" s="121" t="s">
        <v>3953</v>
      </c>
      <c r="BJ248" s="121" t="s">
        <v>4066</v>
      </c>
      <c r="BK248" s="121" t="s">
        <v>4066</v>
      </c>
      <c r="BL248" s="121">
        <v>4</v>
      </c>
      <c r="BM248" s="124">
        <v>20</v>
      </c>
      <c r="BN248" s="121">
        <v>1</v>
      </c>
      <c r="BO248" s="124">
        <v>5</v>
      </c>
      <c r="BP248" s="121">
        <v>0</v>
      </c>
      <c r="BQ248" s="124">
        <v>0</v>
      </c>
      <c r="BR248" s="121">
        <v>15</v>
      </c>
      <c r="BS248" s="124">
        <v>75</v>
      </c>
      <c r="BT248" s="121">
        <v>20</v>
      </c>
      <c r="BU248" s="2"/>
      <c r="BV248" s="3"/>
      <c r="BW248" s="3"/>
      <c r="BX248" s="3"/>
      <c r="BY248" s="3"/>
    </row>
    <row r="249" spans="1:77" ht="41.45" customHeight="1">
      <c r="A249" s="64" t="s">
        <v>388</v>
      </c>
      <c r="C249" s="65"/>
      <c r="D249" s="65" t="s">
        <v>64</v>
      </c>
      <c r="E249" s="66">
        <v>162.45912570954883</v>
      </c>
      <c r="F249" s="68">
        <v>99.99940059031826</v>
      </c>
      <c r="G249" s="100" t="s">
        <v>997</v>
      </c>
      <c r="H249" s="65"/>
      <c r="I249" s="69" t="s">
        <v>388</v>
      </c>
      <c r="J249" s="70"/>
      <c r="K249" s="70"/>
      <c r="L249" s="69" t="s">
        <v>3286</v>
      </c>
      <c r="M249" s="73">
        <v>1.1997632666000457</v>
      </c>
      <c r="N249" s="74">
        <v>1210.2742919921875</v>
      </c>
      <c r="O249" s="74">
        <v>8868.8056640625</v>
      </c>
      <c r="P249" s="75"/>
      <c r="Q249" s="76"/>
      <c r="R249" s="76"/>
      <c r="S249" s="86"/>
      <c r="T249" s="48">
        <v>0</v>
      </c>
      <c r="U249" s="48">
        <v>1</v>
      </c>
      <c r="V249" s="49">
        <v>0</v>
      </c>
      <c r="W249" s="49">
        <v>0.001172</v>
      </c>
      <c r="X249" s="49">
        <v>0.006928</v>
      </c>
      <c r="Y249" s="49">
        <v>0.525373</v>
      </c>
      <c r="Z249" s="49">
        <v>0</v>
      </c>
      <c r="AA249" s="49">
        <v>0</v>
      </c>
      <c r="AB249" s="71">
        <v>249</v>
      </c>
      <c r="AC249" s="71"/>
      <c r="AD249" s="72"/>
      <c r="AE249" s="78" t="s">
        <v>1833</v>
      </c>
      <c r="AF249" s="78">
        <v>258</v>
      </c>
      <c r="AG249" s="78">
        <v>269</v>
      </c>
      <c r="AH249" s="78">
        <v>15822</v>
      </c>
      <c r="AI249" s="78">
        <v>4841</v>
      </c>
      <c r="AJ249" s="78"/>
      <c r="AK249" s="78" t="s">
        <v>2072</v>
      </c>
      <c r="AL249" s="78" t="s">
        <v>2232</v>
      </c>
      <c r="AM249" s="78"/>
      <c r="AN249" s="78"/>
      <c r="AO249" s="80">
        <v>40502.82875</v>
      </c>
      <c r="AP249" s="82" t="s">
        <v>2616</v>
      </c>
      <c r="AQ249" s="78" t="b">
        <v>0</v>
      </c>
      <c r="AR249" s="78" t="b">
        <v>0</v>
      </c>
      <c r="AS249" s="78" t="b">
        <v>1</v>
      </c>
      <c r="AT249" s="78" t="s">
        <v>1517</v>
      </c>
      <c r="AU249" s="78">
        <v>94</v>
      </c>
      <c r="AV249" s="82" t="s">
        <v>2654</v>
      </c>
      <c r="AW249" s="78" t="b">
        <v>0</v>
      </c>
      <c r="AX249" s="78" t="s">
        <v>2766</v>
      </c>
      <c r="AY249" s="82" t="s">
        <v>3013</v>
      </c>
      <c r="AZ249" s="78" t="s">
        <v>66</v>
      </c>
      <c r="BA249" s="78" t="str">
        <f>REPLACE(INDEX(GroupVertices[Group],MATCH(Vertices[[#This Row],[Vertex]],GroupVertices[Vertex],0)),1,1,"")</f>
        <v>1</v>
      </c>
      <c r="BB249" s="48"/>
      <c r="BC249" s="48"/>
      <c r="BD249" s="48"/>
      <c r="BE249" s="48"/>
      <c r="BF249" s="48" t="s">
        <v>741</v>
      </c>
      <c r="BG249" s="48" t="s">
        <v>741</v>
      </c>
      <c r="BH249" s="121" t="s">
        <v>3855</v>
      </c>
      <c r="BI249" s="121" t="s">
        <v>3855</v>
      </c>
      <c r="BJ249" s="121" t="s">
        <v>3990</v>
      </c>
      <c r="BK249" s="121" t="s">
        <v>3990</v>
      </c>
      <c r="BL249" s="121">
        <v>1</v>
      </c>
      <c r="BM249" s="124">
        <v>4.545454545454546</v>
      </c>
      <c r="BN249" s="121">
        <v>0</v>
      </c>
      <c r="BO249" s="124">
        <v>0</v>
      </c>
      <c r="BP249" s="121">
        <v>0</v>
      </c>
      <c r="BQ249" s="124">
        <v>0</v>
      </c>
      <c r="BR249" s="121">
        <v>21</v>
      </c>
      <c r="BS249" s="124">
        <v>95.45454545454545</v>
      </c>
      <c r="BT249" s="121">
        <v>22</v>
      </c>
      <c r="BU249" s="2"/>
      <c r="BV249" s="3"/>
      <c r="BW249" s="3"/>
      <c r="BX249" s="3"/>
      <c r="BY249" s="3"/>
    </row>
    <row r="250" spans="1:77" ht="41.45" customHeight="1">
      <c r="A250" s="64" t="s">
        <v>389</v>
      </c>
      <c r="C250" s="65"/>
      <c r="D250" s="65" t="s">
        <v>64</v>
      </c>
      <c r="E250" s="66">
        <v>180.4981577698526</v>
      </c>
      <c r="F250" s="68">
        <v>99.97584980620573</v>
      </c>
      <c r="G250" s="100" t="s">
        <v>2756</v>
      </c>
      <c r="H250" s="65"/>
      <c r="I250" s="69" t="s">
        <v>389</v>
      </c>
      <c r="J250" s="70"/>
      <c r="K250" s="70"/>
      <c r="L250" s="69" t="s">
        <v>3287</v>
      </c>
      <c r="M250" s="73">
        <v>9.048454585172104</v>
      </c>
      <c r="N250" s="74">
        <v>8900.994140625</v>
      </c>
      <c r="O250" s="74">
        <v>4011.363525390625</v>
      </c>
      <c r="P250" s="75"/>
      <c r="Q250" s="76"/>
      <c r="R250" s="76"/>
      <c r="S250" s="86"/>
      <c r="T250" s="48">
        <v>1</v>
      </c>
      <c r="U250" s="48">
        <v>2</v>
      </c>
      <c r="V250" s="49">
        <v>0</v>
      </c>
      <c r="W250" s="49">
        <v>0.5</v>
      </c>
      <c r="X250" s="49">
        <v>0</v>
      </c>
      <c r="Y250" s="49">
        <v>0.999998</v>
      </c>
      <c r="Z250" s="49">
        <v>0.5</v>
      </c>
      <c r="AA250" s="49">
        <v>0.5</v>
      </c>
      <c r="AB250" s="71">
        <v>250</v>
      </c>
      <c r="AC250" s="71"/>
      <c r="AD250" s="72"/>
      <c r="AE250" s="78" t="s">
        <v>1834</v>
      </c>
      <c r="AF250" s="78">
        <v>5407</v>
      </c>
      <c r="AG250" s="78">
        <v>10838</v>
      </c>
      <c r="AH250" s="78">
        <v>7501</v>
      </c>
      <c r="AI250" s="78">
        <v>4721</v>
      </c>
      <c r="AJ250" s="78"/>
      <c r="AK250" s="78" t="s">
        <v>2073</v>
      </c>
      <c r="AL250" s="78" t="s">
        <v>2233</v>
      </c>
      <c r="AM250" s="82" t="s">
        <v>2408</v>
      </c>
      <c r="AN250" s="78"/>
      <c r="AO250" s="80">
        <v>41670.43635416667</v>
      </c>
      <c r="AP250" s="82" t="s">
        <v>2617</v>
      </c>
      <c r="AQ250" s="78" t="b">
        <v>0</v>
      </c>
      <c r="AR250" s="78" t="b">
        <v>0</v>
      </c>
      <c r="AS250" s="78" t="b">
        <v>1</v>
      </c>
      <c r="AT250" s="78" t="s">
        <v>1517</v>
      </c>
      <c r="AU250" s="78">
        <v>564</v>
      </c>
      <c r="AV250" s="82" t="s">
        <v>2649</v>
      </c>
      <c r="AW250" s="78" t="b">
        <v>0</v>
      </c>
      <c r="AX250" s="78" t="s">
        <v>2766</v>
      </c>
      <c r="AY250" s="82" t="s">
        <v>3014</v>
      </c>
      <c r="AZ250" s="78" t="s">
        <v>66</v>
      </c>
      <c r="BA250" s="78" t="str">
        <f>REPLACE(INDEX(GroupVertices[Group],MATCH(Vertices[[#This Row],[Vertex]],GroupVertices[Vertex],0)),1,1,"")</f>
        <v>19</v>
      </c>
      <c r="BB250" s="48" t="s">
        <v>700</v>
      </c>
      <c r="BC250" s="48" t="s">
        <v>700</v>
      </c>
      <c r="BD250" s="48" t="s">
        <v>732</v>
      </c>
      <c r="BE250" s="48" t="s">
        <v>732</v>
      </c>
      <c r="BF250" s="48" t="s">
        <v>743</v>
      </c>
      <c r="BG250" s="48" t="s">
        <v>743</v>
      </c>
      <c r="BH250" s="121" t="s">
        <v>3604</v>
      </c>
      <c r="BI250" s="121" t="s">
        <v>3604</v>
      </c>
      <c r="BJ250" s="121" t="s">
        <v>3726</v>
      </c>
      <c r="BK250" s="121" t="s">
        <v>3726</v>
      </c>
      <c r="BL250" s="121">
        <v>0</v>
      </c>
      <c r="BM250" s="124">
        <v>0</v>
      </c>
      <c r="BN250" s="121">
        <v>0</v>
      </c>
      <c r="BO250" s="124">
        <v>0</v>
      </c>
      <c r="BP250" s="121">
        <v>0</v>
      </c>
      <c r="BQ250" s="124">
        <v>0</v>
      </c>
      <c r="BR250" s="121">
        <v>29</v>
      </c>
      <c r="BS250" s="124">
        <v>100</v>
      </c>
      <c r="BT250" s="121">
        <v>29</v>
      </c>
      <c r="BU250" s="2"/>
      <c r="BV250" s="3"/>
      <c r="BW250" s="3"/>
      <c r="BX250" s="3"/>
      <c r="BY250" s="3"/>
    </row>
    <row r="251" spans="1:77" ht="41.45" customHeight="1">
      <c r="A251" s="64" t="s">
        <v>480</v>
      </c>
      <c r="C251" s="65"/>
      <c r="D251" s="65" t="s">
        <v>64</v>
      </c>
      <c r="E251" s="66">
        <v>163.96792543906994</v>
      </c>
      <c r="F251" s="68">
        <v>99.99743078303702</v>
      </c>
      <c r="G251" s="100" t="s">
        <v>2757</v>
      </c>
      <c r="H251" s="65"/>
      <c r="I251" s="69" t="s">
        <v>480</v>
      </c>
      <c r="J251" s="70"/>
      <c r="K251" s="70"/>
      <c r="L251" s="69" t="s">
        <v>3288</v>
      </c>
      <c r="M251" s="73">
        <v>1.8562343731964788</v>
      </c>
      <c r="N251" s="74">
        <v>8186.31591796875</v>
      </c>
      <c r="O251" s="74">
        <v>3223.20703125</v>
      </c>
      <c r="P251" s="75"/>
      <c r="Q251" s="76"/>
      <c r="R251" s="76"/>
      <c r="S251" s="86"/>
      <c r="T251" s="48">
        <v>2</v>
      </c>
      <c r="U251" s="48">
        <v>0</v>
      </c>
      <c r="V251" s="49">
        <v>0</v>
      </c>
      <c r="W251" s="49">
        <v>0.5</v>
      </c>
      <c r="X251" s="49">
        <v>0</v>
      </c>
      <c r="Y251" s="49">
        <v>0.999998</v>
      </c>
      <c r="Z251" s="49">
        <v>1</v>
      </c>
      <c r="AA251" s="49">
        <v>0</v>
      </c>
      <c r="AB251" s="71">
        <v>251</v>
      </c>
      <c r="AC251" s="71"/>
      <c r="AD251" s="72"/>
      <c r="AE251" s="78" t="s">
        <v>1835</v>
      </c>
      <c r="AF251" s="78">
        <v>405</v>
      </c>
      <c r="AG251" s="78">
        <v>1153</v>
      </c>
      <c r="AH251" s="78">
        <v>477</v>
      </c>
      <c r="AI251" s="78">
        <v>411</v>
      </c>
      <c r="AJ251" s="78"/>
      <c r="AK251" s="78" t="s">
        <v>2074</v>
      </c>
      <c r="AL251" s="78" t="s">
        <v>1569</v>
      </c>
      <c r="AM251" s="82" t="s">
        <v>2409</v>
      </c>
      <c r="AN251" s="78"/>
      <c r="AO251" s="80">
        <v>41684.70326388889</v>
      </c>
      <c r="AP251" s="82" t="s">
        <v>2618</v>
      </c>
      <c r="AQ251" s="78" t="b">
        <v>0</v>
      </c>
      <c r="AR251" s="78" t="b">
        <v>0</v>
      </c>
      <c r="AS251" s="78" t="b">
        <v>1</v>
      </c>
      <c r="AT251" s="78" t="s">
        <v>1517</v>
      </c>
      <c r="AU251" s="78">
        <v>88</v>
      </c>
      <c r="AV251" s="82" t="s">
        <v>2649</v>
      </c>
      <c r="AW251" s="78" t="b">
        <v>1</v>
      </c>
      <c r="AX251" s="78" t="s">
        <v>2766</v>
      </c>
      <c r="AY251" s="82" t="s">
        <v>3015</v>
      </c>
      <c r="AZ251" s="78" t="s">
        <v>65</v>
      </c>
      <c r="BA251" s="78" t="str">
        <f>REPLACE(INDEX(GroupVertices[Group],MATCH(Vertices[[#This Row],[Vertex]],GroupVertices[Vertex],0)),1,1,"")</f>
        <v>19</v>
      </c>
      <c r="BB251" s="48"/>
      <c r="BC251" s="48"/>
      <c r="BD251" s="48"/>
      <c r="BE251" s="48"/>
      <c r="BF251" s="48"/>
      <c r="BG251" s="48"/>
      <c r="BH251" s="48"/>
      <c r="BI251" s="48"/>
      <c r="BJ251" s="48"/>
      <c r="BK251" s="48"/>
      <c r="BL251" s="48"/>
      <c r="BM251" s="49"/>
      <c r="BN251" s="48"/>
      <c r="BO251" s="49"/>
      <c r="BP251" s="48"/>
      <c r="BQ251" s="49"/>
      <c r="BR251" s="48"/>
      <c r="BS251" s="49"/>
      <c r="BT251" s="48"/>
      <c r="BU251" s="2"/>
      <c r="BV251" s="3"/>
      <c r="BW251" s="3"/>
      <c r="BX251" s="3"/>
      <c r="BY251" s="3"/>
    </row>
    <row r="252" spans="1:77" ht="41.45" customHeight="1">
      <c r="A252" s="64" t="s">
        <v>390</v>
      </c>
      <c r="C252" s="65"/>
      <c r="D252" s="65" t="s">
        <v>64</v>
      </c>
      <c r="E252" s="66">
        <v>239.81583401394352</v>
      </c>
      <c r="F252" s="68">
        <v>99.8984078579564</v>
      </c>
      <c r="G252" s="100" t="s">
        <v>998</v>
      </c>
      <c r="H252" s="65"/>
      <c r="I252" s="69" t="s">
        <v>390</v>
      </c>
      <c r="J252" s="70"/>
      <c r="K252" s="70"/>
      <c r="L252" s="69" t="s">
        <v>3289</v>
      </c>
      <c r="M252" s="73">
        <v>34.85727453839884</v>
      </c>
      <c r="N252" s="74">
        <v>8543.6552734375</v>
      </c>
      <c r="O252" s="74">
        <v>3617.285400390625</v>
      </c>
      <c r="P252" s="75"/>
      <c r="Q252" s="76"/>
      <c r="R252" s="76"/>
      <c r="S252" s="86"/>
      <c r="T252" s="48">
        <v>1</v>
      </c>
      <c r="U252" s="48">
        <v>2</v>
      </c>
      <c r="V252" s="49">
        <v>0</v>
      </c>
      <c r="W252" s="49">
        <v>0.5</v>
      </c>
      <c r="X252" s="49">
        <v>0</v>
      </c>
      <c r="Y252" s="49">
        <v>0.999998</v>
      </c>
      <c r="Z252" s="49">
        <v>0.5</v>
      </c>
      <c r="AA252" s="49">
        <v>0.5</v>
      </c>
      <c r="AB252" s="71">
        <v>252</v>
      </c>
      <c r="AC252" s="71"/>
      <c r="AD252" s="72"/>
      <c r="AE252" s="78" t="s">
        <v>1836</v>
      </c>
      <c r="AF252" s="78">
        <v>1225</v>
      </c>
      <c r="AG252" s="78">
        <v>45592</v>
      </c>
      <c r="AH252" s="78">
        <v>6151</v>
      </c>
      <c r="AI252" s="78">
        <v>5646</v>
      </c>
      <c r="AJ252" s="78"/>
      <c r="AK252" s="78" t="s">
        <v>2075</v>
      </c>
      <c r="AL252" s="78" t="s">
        <v>2152</v>
      </c>
      <c r="AM252" s="82" t="s">
        <v>2410</v>
      </c>
      <c r="AN252" s="78"/>
      <c r="AO252" s="80">
        <v>41533.730092592596</v>
      </c>
      <c r="AP252" s="82" t="s">
        <v>2619</v>
      </c>
      <c r="AQ252" s="78" t="b">
        <v>0</v>
      </c>
      <c r="AR252" s="78" t="b">
        <v>0</v>
      </c>
      <c r="AS252" s="78" t="b">
        <v>1</v>
      </c>
      <c r="AT252" s="78" t="s">
        <v>1517</v>
      </c>
      <c r="AU252" s="78">
        <v>665</v>
      </c>
      <c r="AV252" s="82" t="s">
        <v>2653</v>
      </c>
      <c r="AW252" s="78" t="b">
        <v>1</v>
      </c>
      <c r="AX252" s="78" t="s">
        <v>2766</v>
      </c>
      <c r="AY252" s="82" t="s">
        <v>3016</v>
      </c>
      <c r="AZ252" s="78" t="s">
        <v>66</v>
      </c>
      <c r="BA252" s="78" t="str">
        <f>REPLACE(INDEX(GroupVertices[Group],MATCH(Vertices[[#This Row],[Vertex]],GroupVertices[Vertex],0)),1,1,"")</f>
        <v>19</v>
      </c>
      <c r="BB252" s="48"/>
      <c r="BC252" s="48"/>
      <c r="BD252" s="48"/>
      <c r="BE252" s="48"/>
      <c r="BF252" s="48"/>
      <c r="BG252" s="48"/>
      <c r="BH252" s="121" t="s">
        <v>3954</v>
      </c>
      <c r="BI252" s="121" t="s">
        <v>3954</v>
      </c>
      <c r="BJ252" s="121" t="s">
        <v>4085</v>
      </c>
      <c r="BK252" s="121" t="s">
        <v>4085</v>
      </c>
      <c r="BL252" s="121">
        <v>0</v>
      </c>
      <c r="BM252" s="124">
        <v>0</v>
      </c>
      <c r="BN252" s="121">
        <v>0</v>
      </c>
      <c r="BO252" s="124">
        <v>0</v>
      </c>
      <c r="BP252" s="121">
        <v>0</v>
      </c>
      <c r="BQ252" s="124">
        <v>0</v>
      </c>
      <c r="BR252" s="121">
        <v>23</v>
      </c>
      <c r="BS252" s="124">
        <v>100</v>
      </c>
      <c r="BT252" s="121">
        <v>23</v>
      </c>
      <c r="BU252" s="2"/>
      <c r="BV252" s="3"/>
      <c r="BW252" s="3"/>
      <c r="BX252" s="3"/>
      <c r="BY252" s="3"/>
    </row>
    <row r="253" spans="1:77" ht="41.45" customHeight="1">
      <c r="A253" s="64" t="s">
        <v>391</v>
      </c>
      <c r="C253" s="65"/>
      <c r="D253" s="65" t="s">
        <v>64</v>
      </c>
      <c r="E253" s="66">
        <v>162.39938816369676</v>
      </c>
      <c r="F253" s="68">
        <v>99.99947858042555</v>
      </c>
      <c r="G253" s="100" t="s">
        <v>999</v>
      </c>
      <c r="H253" s="65"/>
      <c r="I253" s="69" t="s">
        <v>391</v>
      </c>
      <c r="J253" s="70"/>
      <c r="K253" s="70"/>
      <c r="L253" s="69" t="s">
        <v>3290</v>
      </c>
      <c r="M253" s="73">
        <v>1.1737717635108205</v>
      </c>
      <c r="N253" s="74">
        <v>827.6856689453125</v>
      </c>
      <c r="O253" s="74">
        <v>9212.919921875</v>
      </c>
      <c r="P253" s="75"/>
      <c r="Q253" s="76"/>
      <c r="R253" s="76"/>
      <c r="S253" s="86"/>
      <c r="T253" s="48">
        <v>0</v>
      </c>
      <c r="U253" s="48">
        <v>1</v>
      </c>
      <c r="V253" s="49">
        <v>0</v>
      </c>
      <c r="W253" s="49">
        <v>0.001172</v>
      </c>
      <c r="X253" s="49">
        <v>0.006928</v>
      </c>
      <c r="Y253" s="49">
        <v>0.525373</v>
      </c>
      <c r="Z253" s="49">
        <v>0</v>
      </c>
      <c r="AA253" s="49">
        <v>0</v>
      </c>
      <c r="AB253" s="71">
        <v>253</v>
      </c>
      <c r="AC253" s="71"/>
      <c r="AD253" s="72"/>
      <c r="AE253" s="78" t="s">
        <v>1837</v>
      </c>
      <c r="AF253" s="78">
        <v>748</v>
      </c>
      <c r="AG253" s="78">
        <v>234</v>
      </c>
      <c r="AH253" s="78">
        <v>90765</v>
      </c>
      <c r="AI253" s="78">
        <v>2302</v>
      </c>
      <c r="AJ253" s="78"/>
      <c r="AK253" s="78"/>
      <c r="AL253" s="78"/>
      <c r="AM253" s="78"/>
      <c r="AN253" s="78"/>
      <c r="AO253" s="80">
        <v>40681.35631944444</v>
      </c>
      <c r="AP253" s="82" t="s">
        <v>2620</v>
      </c>
      <c r="AQ253" s="78" t="b">
        <v>1</v>
      </c>
      <c r="AR253" s="78" t="b">
        <v>0</v>
      </c>
      <c r="AS253" s="78" t="b">
        <v>0</v>
      </c>
      <c r="AT253" s="78" t="s">
        <v>1517</v>
      </c>
      <c r="AU253" s="78">
        <v>24</v>
      </c>
      <c r="AV253" s="82" t="s">
        <v>2649</v>
      </c>
      <c r="AW253" s="78" t="b">
        <v>0</v>
      </c>
      <c r="AX253" s="78" t="s">
        <v>2766</v>
      </c>
      <c r="AY253" s="82" t="s">
        <v>3017</v>
      </c>
      <c r="AZ253" s="78" t="s">
        <v>66</v>
      </c>
      <c r="BA253" s="78" t="str">
        <f>REPLACE(INDEX(GroupVertices[Group],MATCH(Vertices[[#This Row],[Vertex]],GroupVertices[Vertex],0)),1,1,"")</f>
        <v>1</v>
      </c>
      <c r="BB253" s="48"/>
      <c r="BC253" s="48"/>
      <c r="BD253" s="48"/>
      <c r="BE253" s="48"/>
      <c r="BF253" s="48" t="s">
        <v>741</v>
      </c>
      <c r="BG253" s="48" t="s">
        <v>741</v>
      </c>
      <c r="BH253" s="121" t="s">
        <v>3855</v>
      </c>
      <c r="BI253" s="121" t="s">
        <v>3855</v>
      </c>
      <c r="BJ253" s="121" t="s">
        <v>3990</v>
      </c>
      <c r="BK253" s="121" t="s">
        <v>3990</v>
      </c>
      <c r="BL253" s="121">
        <v>1</v>
      </c>
      <c r="BM253" s="124">
        <v>4.545454545454546</v>
      </c>
      <c r="BN253" s="121">
        <v>0</v>
      </c>
      <c r="BO253" s="124">
        <v>0</v>
      </c>
      <c r="BP253" s="121">
        <v>0</v>
      </c>
      <c r="BQ253" s="124">
        <v>0</v>
      </c>
      <c r="BR253" s="121">
        <v>21</v>
      </c>
      <c r="BS253" s="124">
        <v>95.45454545454545</v>
      </c>
      <c r="BT253" s="121">
        <v>22</v>
      </c>
      <c r="BU253" s="2"/>
      <c r="BV253" s="3"/>
      <c r="BW253" s="3"/>
      <c r="BX253" s="3"/>
      <c r="BY253" s="3"/>
    </row>
    <row r="254" spans="1:77" ht="41.45" customHeight="1">
      <c r="A254" s="64" t="s">
        <v>392</v>
      </c>
      <c r="C254" s="65"/>
      <c r="D254" s="65" t="s">
        <v>64</v>
      </c>
      <c r="E254" s="66">
        <v>212.20684710813657</v>
      </c>
      <c r="F254" s="68">
        <v>99.93445265725666</v>
      </c>
      <c r="G254" s="100" t="s">
        <v>2758</v>
      </c>
      <c r="H254" s="65"/>
      <c r="I254" s="69" t="s">
        <v>392</v>
      </c>
      <c r="J254" s="70"/>
      <c r="K254" s="70"/>
      <c r="L254" s="69" t="s">
        <v>3291</v>
      </c>
      <c r="M254" s="73">
        <v>22.844744424932887</v>
      </c>
      <c r="N254" s="74">
        <v>9248.5869140625</v>
      </c>
      <c r="O254" s="74">
        <v>1464.5594482421875</v>
      </c>
      <c r="P254" s="75"/>
      <c r="Q254" s="76"/>
      <c r="R254" s="76"/>
      <c r="S254" s="86"/>
      <c r="T254" s="48">
        <v>2</v>
      </c>
      <c r="U254" s="48">
        <v>1</v>
      </c>
      <c r="V254" s="49">
        <v>0</v>
      </c>
      <c r="W254" s="49">
        <v>1</v>
      </c>
      <c r="X254" s="49">
        <v>0</v>
      </c>
      <c r="Y254" s="49">
        <v>1.298243</v>
      </c>
      <c r="Z254" s="49">
        <v>0</v>
      </c>
      <c r="AA254" s="49">
        <v>0</v>
      </c>
      <c r="AB254" s="71">
        <v>254</v>
      </c>
      <c r="AC254" s="71"/>
      <c r="AD254" s="72"/>
      <c r="AE254" s="78" t="s">
        <v>1838</v>
      </c>
      <c r="AF254" s="78">
        <v>18883</v>
      </c>
      <c r="AG254" s="78">
        <v>29416</v>
      </c>
      <c r="AH254" s="78">
        <v>41141</v>
      </c>
      <c r="AI254" s="78">
        <v>128544</v>
      </c>
      <c r="AJ254" s="78"/>
      <c r="AK254" s="78" t="s">
        <v>2076</v>
      </c>
      <c r="AL254" s="78" t="s">
        <v>2234</v>
      </c>
      <c r="AM254" s="82" t="s">
        <v>2411</v>
      </c>
      <c r="AN254" s="78"/>
      <c r="AO254" s="80">
        <v>40598.378171296295</v>
      </c>
      <c r="AP254" s="82" t="s">
        <v>2621</v>
      </c>
      <c r="AQ254" s="78" t="b">
        <v>0</v>
      </c>
      <c r="AR254" s="78" t="b">
        <v>0</v>
      </c>
      <c r="AS254" s="78" t="b">
        <v>1</v>
      </c>
      <c r="AT254" s="78" t="s">
        <v>1517</v>
      </c>
      <c r="AU254" s="78">
        <v>1321</v>
      </c>
      <c r="AV254" s="82" t="s">
        <v>2652</v>
      </c>
      <c r="AW254" s="78" t="b">
        <v>0</v>
      </c>
      <c r="AX254" s="78" t="s">
        <v>2766</v>
      </c>
      <c r="AY254" s="82" t="s">
        <v>3018</v>
      </c>
      <c r="AZ254" s="78" t="s">
        <v>66</v>
      </c>
      <c r="BA254" s="78" t="str">
        <f>REPLACE(INDEX(GroupVertices[Group],MATCH(Vertices[[#This Row],[Vertex]],GroupVertices[Vertex],0)),1,1,"")</f>
        <v>25</v>
      </c>
      <c r="BB254" s="48"/>
      <c r="BC254" s="48"/>
      <c r="BD254" s="48"/>
      <c r="BE254" s="48"/>
      <c r="BF254" s="48" t="s">
        <v>738</v>
      </c>
      <c r="BG254" s="48" t="s">
        <v>738</v>
      </c>
      <c r="BH254" s="121" t="s">
        <v>3955</v>
      </c>
      <c r="BI254" s="121" t="s">
        <v>3955</v>
      </c>
      <c r="BJ254" s="121" t="s">
        <v>3732</v>
      </c>
      <c r="BK254" s="121" t="s">
        <v>3732</v>
      </c>
      <c r="BL254" s="121">
        <v>1</v>
      </c>
      <c r="BM254" s="124">
        <v>2.4390243902439024</v>
      </c>
      <c r="BN254" s="121">
        <v>0</v>
      </c>
      <c r="BO254" s="124">
        <v>0</v>
      </c>
      <c r="BP254" s="121">
        <v>0</v>
      </c>
      <c r="BQ254" s="124">
        <v>0</v>
      </c>
      <c r="BR254" s="121">
        <v>40</v>
      </c>
      <c r="BS254" s="124">
        <v>97.5609756097561</v>
      </c>
      <c r="BT254" s="121">
        <v>41</v>
      </c>
      <c r="BU254" s="2"/>
      <c r="BV254" s="3"/>
      <c r="BW254" s="3"/>
      <c r="BX254" s="3"/>
      <c r="BY254" s="3"/>
    </row>
    <row r="255" spans="1:77" ht="41.45" customHeight="1">
      <c r="A255" s="64" t="s">
        <v>393</v>
      </c>
      <c r="C255" s="65"/>
      <c r="D255" s="65" t="s">
        <v>64</v>
      </c>
      <c r="E255" s="66">
        <v>163.61803409907918</v>
      </c>
      <c r="F255" s="68">
        <v>99.99788758223686</v>
      </c>
      <c r="G255" s="100" t="s">
        <v>1000</v>
      </c>
      <c r="H255" s="65"/>
      <c r="I255" s="69" t="s">
        <v>393</v>
      </c>
      <c r="J255" s="70"/>
      <c r="K255" s="70"/>
      <c r="L255" s="69" t="s">
        <v>3292</v>
      </c>
      <c r="M255" s="73">
        <v>1.7039984265310164</v>
      </c>
      <c r="N255" s="74">
        <v>8943.2255859375</v>
      </c>
      <c r="O255" s="74">
        <v>1464.5594482421875</v>
      </c>
      <c r="P255" s="75"/>
      <c r="Q255" s="76"/>
      <c r="R255" s="76"/>
      <c r="S255" s="86"/>
      <c r="T255" s="48">
        <v>0</v>
      </c>
      <c r="U255" s="48">
        <v>1</v>
      </c>
      <c r="V255" s="49">
        <v>0</v>
      </c>
      <c r="W255" s="49">
        <v>1</v>
      </c>
      <c r="X255" s="49">
        <v>0</v>
      </c>
      <c r="Y255" s="49">
        <v>0.701753</v>
      </c>
      <c r="Z255" s="49">
        <v>0</v>
      </c>
      <c r="AA255" s="49">
        <v>0</v>
      </c>
      <c r="AB255" s="71">
        <v>255</v>
      </c>
      <c r="AC255" s="71"/>
      <c r="AD255" s="72"/>
      <c r="AE255" s="78" t="s">
        <v>1839</v>
      </c>
      <c r="AF255" s="78">
        <v>1410</v>
      </c>
      <c r="AG255" s="78">
        <v>948</v>
      </c>
      <c r="AH255" s="78">
        <v>3108</v>
      </c>
      <c r="AI255" s="78">
        <v>3598</v>
      </c>
      <c r="AJ255" s="78"/>
      <c r="AK255" s="78" t="s">
        <v>2077</v>
      </c>
      <c r="AL255" s="78"/>
      <c r="AM255" s="82" t="s">
        <v>2412</v>
      </c>
      <c r="AN255" s="78"/>
      <c r="AO255" s="80">
        <v>40139.19479166667</v>
      </c>
      <c r="AP255" s="82" t="s">
        <v>2622</v>
      </c>
      <c r="AQ255" s="78" t="b">
        <v>0</v>
      </c>
      <c r="AR255" s="78" t="b">
        <v>0</v>
      </c>
      <c r="AS255" s="78" t="b">
        <v>1</v>
      </c>
      <c r="AT255" s="78" t="s">
        <v>2648</v>
      </c>
      <c r="AU255" s="78">
        <v>3</v>
      </c>
      <c r="AV255" s="82" t="s">
        <v>2663</v>
      </c>
      <c r="AW255" s="78" t="b">
        <v>0</v>
      </c>
      <c r="AX255" s="78" t="s">
        <v>2766</v>
      </c>
      <c r="AY255" s="82" t="s">
        <v>3019</v>
      </c>
      <c r="AZ255" s="78" t="s">
        <v>66</v>
      </c>
      <c r="BA255" s="78" t="str">
        <f>REPLACE(INDEX(GroupVertices[Group],MATCH(Vertices[[#This Row],[Vertex]],GroupVertices[Vertex],0)),1,1,"")</f>
        <v>25</v>
      </c>
      <c r="BB255" s="48"/>
      <c r="BC255" s="48"/>
      <c r="BD255" s="48"/>
      <c r="BE255" s="48"/>
      <c r="BF255" s="48"/>
      <c r="BG255" s="48"/>
      <c r="BH255" s="121" t="s">
        <v>3956</v>
      </c>
      <c r="BI255" s="121" t="s">
        <v>3956</v>
      </c>
      <c r="BJ255" s="121" t="s">
        <v>4086</v>
      </c>
      <c r="BK255" s="121" t="s">
        <v>4086</v>
      </c>
      <c r="BL255" s="121">
        <v>1</v>
      </c>
      <c r="BM255" s="124">
        <v>4.166666666666667</v>
      </c>
      <c r="BN255" s="121">
        <v>0</v>
      </c>
      <c r="BO255" s="124">
        <v>0</v>
      </c>
      <c r="BP255" s="121">
        <v>0</v>
      </c>
      <c r="BQ255" s="124">
        <v>0</v>
      </c>
      <c r="BR255" s="121">
        <v>23</v>
      </c>
      <c r="BS255" s="124">
        <v>95.83333333333333</v>
      </c>
      <c r="BT255" s="121">
        <v>24</v>
      </c>
      <c r="BU255" s="2"/>
      <c r="BV255" s="3"/>
      <c r="BW255" s="3"/>
      <c r="BX255" s="3"/>
      <c r="BY255" s="3"/>
    </row>
    <row r="256" spans="1:77" ht="41.45" customHeight="1">
      <c r="A256" s="64" t="s">
        <v>394</v>
      </c>
      <c r="C256" s="65"/>
      <c r="D256" s="65" t="s">
        <v>64</v>
      </c>
      <c r="E256" s="66">
        <v>165.80101470321662</v>
      </c>
      <c r="F256" s="68">
        <v>99.99503760088763</v>
      </c>
      <c r="G256" s="100" t="s">
        <v>2759</v>
      </c>
      <c r="H256" s="65"/>
      <c r="I256" s="69" t="s">
        <v>394</v>
      </c>
      <c r="J256" s="70"/>
      <c r="K256" s="70"/>
      <c r="L256" s="69" t="s">
        <v>3293</v>
      </c>
      <c r="M256" s="73">
        <v>2.6538022108487063</v>
      </c>
      <c r="N256" s="74">
        <v>5366.5849609375</v>
      </c>
      <c r="O256" s="74">
        <v>8202.9482421875</v>
      </c>
      <c r="P256" s="75"/>
      <c r="Q256" s="76"/>
      <c r="R256" s="76"/>
      <c r="S256" s="86"/>
      <c r="T256" s="48">
        <v>2</v>
      </c>
      <c r="U256" s="48">
        <v>2</v>
      </c>
      <c r="V256" s="49">
        <v>0</v>
      </c>
      <c r="W256" s="49">
        <v>0.000835</v>
      </c>
      <c r="X256" s="49">
        <v>7E-05</v>
      </c>
      <c r="Y256" s="49">
        <v>0.92401</v>
      </c>
      <c r="Z256" s="49">
        <v>0.5</v>
      </c>
      <c r="AA256" s="49">
        <v>0.3333333333333333</v>
      </c>
      <c r="AB256" s="71">
        <v>256</v>
      </c>
      <c r="AC256" s="71"/>
      <c r="AD256" s="72"/>
      <c r="AE256" s="78" t="s">
        <v>1840</v>
      </c>
      <c r="AF256" s="78">
        <v>463</v>
      </c>
      <c r="AG256" s="78">
        <v>2227</v>
      </c>
      <c r="AH256" s="78">
        <v>1602</v>
      </c>
      <c r="AI256" s="78">
        <v>399</v>
      </c>
      <c r="AJ256" s="78"/>
      <c r="AK256" s="78" t="s">
        <v>2078</v>
      </c>
      <c r="AL256" s="78" t="s">
        <v>1562</v>
      </c>
      <c r="AM256" s="82" t="s">
        <v>2413</v>
      </c>
      <c r="AN256" s="78"/>
      <c r="AO256" s="80">
        <v>39889.37625</v>
      </c>
      <c r="AP256" s="82" t="s">
        <v>2623</v>
      </c>
      <c r="AQ256" s="78" t="b">
        <v>0</v>
      </c>
      <c r="AR256" s="78" t="b">
        <v>0</v>
      </c>
      <c r="AS256" s="78" t="b">
        <v>1</v>
      </c>
      <c r="AT256" s="78" t="s">
        <v>1517</v>
      </c>
      <c r="AU256" s="78">
        <v>54</v>
      </c>
      <c r="AV256" s="82" t="s">
        <v>2649</v>
      </c>
      <c r="AW256" s="78" t="b">
        <v>0</v>
      </c>
      <c r="AX256" s="78" t="s">
        <v>2766</v>
      </c>
      <c r="AY256" s="82" t="s">
        <v>3020</v>
      </c>
      <c r="AZ256" s="78" t="s">
        <v>66</v>
      </c>
      <c r="BA256" s="78" t="str">
        <f>REPLACE(INDEX(GroupVertices[Group],MATCH(Vertices[[#This Row],[Vertex]],GroupVertices[Vertex],0)),1,1,"")</f>
        <v>5</v>
      </c>
      <c r="BB256" s="48"/>
      <c r="BC256" s="48"/>
      <c r="BD256" s="48"/>
      <c r="BE256" s="48"/>
      <c r="BF256" s="48" t="s">
        <v>793</v>
      </c>
      <c r="BG256" s="48" t="s">
        <v>793</v>
      </c>
      <c r="BH256" s="121" t="s">
        <v>3957</v>
      </c>
      <c r="BI256" s="121" t="s">
        <v>3957</v>
      </c>
      <c r="BJ256" s="121" t="s">
        <v>4087</v>
      </c>
      <c r="BK256" s="121" t="s">
        <v>4087</v>
      </c>
      <c r="BL256" s="121">
        <v>0</v>
      </c>
      <c r="BM256" s="124">
        <v>0</v>
      </c>
      <c r="BN256" s="121">
        <v>0</v>
      </c>
      <c r="BO256" s="124">
        <v>0</v>
      </c>
      <c r="BP256" s="121">
        <v>0</v>
      </c>
      <c r="BQ256" s="124">
        <v>0</v>
      </c>
      <c r="BR256" s="121">
        <v>22</v>
      </c>
      <c r="BS256" s="124">
        <v>100</v>
      </c>
      <c r="BT256" s="121">
        <v>22</v>
      </c>
      <c r="BU256" s="2"/>
      <c r="BV256" s="3"/>
      <c r="BW256" s="3"/>
      <c r="BX256" s="3"/>
      <c r="BY256" s="3"/>
    </row>
    <row r="257" spans="1:77" ht="41.45" customHeight="1">
      <c r="A257" s="64" t="s">
        <v>481</v>
      </c>
      <c r="C257" s="65"/>
      <c r="D257" s="65" t="s">
        <v>64</v>
      </c>
      <c r="E257" s="66">
        <v>168.122245056326</v>
      </c>
      <c r="F257" s="68">
        <v>99.99200712814725</v>
      </c>
      <c r="G257" s="100" t="s">
        <v>2760</v>
      </c>
      <c r="H257" s="65"/>
      <c r="I257" s="69" t="s">
        <v>481</v>
      </c>
      <c r="J257" s="70"/>
      <c r="K257" s="70"/>
      <c r="L257" s="69" t="s">
        <v>3294</v>
      </c>
      <c r="M257" s="73">
        <v>3.663757759458603</v>
      </c>
      <c r="N257" s="74">
        <v>5522.4912109375</v>
      </c>
      <c r="O257" s="74">
        <v>8026.81640625</v>
      </c>
      <c r="P257" s="75"/>
      <c r="Q257" s="76"/>
      <c r="R257" s="76"/>
      <c r="S257" s="86"/>
      <c r="T257" s="48">
        <v>3</v>
      </c>
      <c r="U257" s="48">
        <v>0</v>
      </c>
      <c r="V257" s="49">
        <v>0</v>
      </c>
      <c r="W257" s="49">
        <v>0.000835</v>
      </c>
      <c r="X257" s="49">
        <v>7E-05</v>
      </c>
      <c r="Y257" s="49">
        <v>0.92401</v>
      </c>
      <c r="Z257" s="49">
        <v>0.6666666666666666</v>
      </c>
      <c r="AA257" s="49">
        <v>0</v>
      </c>
      <c r="AB257" s="71">
        <v>257</v>
      </c>
      <c r="AC257" s="71"/>
      <c r="AD257" s="72"/>
      <c r="AE257" s="78" t="s">
        <v>1841</v>
      </c>
      <c r="AF257" s="78">
        <v>457</v>
      </c>
      <c r="AG257" s="78">
        <v>3587</v>
      </c>
      <c r="AH257" s="78">
        <v>1250</v>
      </c>
      <c r="AI257" s="78">
        <v>363</v>
      </c>
      <c r="AJ257" s="78"/>
      <c r="AK257" s="78" t="s">
        <v>2079</v>
      </c>
      <c r="AL257" s="78" t="s">
        <v>2111</v>
      </c>
      <c r="AM257" s="82" t="s">
        <v>2414</v>
      </c>
      <c r="AN257" s="78"/>
      <c r="AO257" s="80">
        <v>41676.88265046296</v>
      </c>
      <c r="AP257" s="82" t="s">
        <v>2624</v>
      </c>
      <c r="AQ257" s="78" t="b">
        <v>0</v>
      </c>
      <c r="AR257" s="78" t="b">
        <v>0</v>
      </c>
      <c r="AS257" s="78" t="b">
        <v>0</v>
      </c>
      <c r="AT257" s="78" t="s">
        <v>1517</v>
      </c>
      <c r="AU257" s="78">
        <v>189</v>
      </c>
      <c r="AV257" s="82" t="s">
        <v>2663</v>
      </c>
      <c r="AW257" s="78" t="b">
        <v>0</v>
      </c>
      <c r="AX257" s="78" t="s">
        <v>2766</v>
      </c>
      <c r="AY257" s="82" t="s">
        <v>3021</v>
      </c>
      <c r="AZ257" s="78" t="s">
        <v>65</v>
      </c>
      <c r="BA257" s="78" t="str">
        <f>REPLACE(INDEX(GroupVertices[Group],MATCH(Vertices[[#This Row],[Vertex]],GroupVertices[Vertex],0)),1,1,"")</f>
        <v>5</v>
      </c>
      <c r="BB257" s="48"/>
      <c r="BC257" s="48"/>
      <c r="BD257" s="48"/>
      <c r="BE257" s="48"/>
      <c r="BF257" s="48"/>
      <c r="BG257" s="48"/>
      <c r="BH257" s="48"/>
      <c r="BI257" s="48"/>
      <c r="BJ257" s="48"/>
      <c r="BK257" s="48"/>
      <c r="BL257" s="48"/>
      <c r="BM257" s="49"/>
      <c r="BN257" s="48"/>
      <c r="BO257" s="49"/>
      <c r="BP257" s="48"/>
      <c r="BQ257" s="49"/>
      <c r="BR257" s="48"/>
      <c r="BS257" s="49"/>
      <c r="BT257" s="48"/>
      <c r="BU257" s="2"/>
      <c r="BV257" s="3"/>
      <c r="BW257" s="3"/>
      <c r="BX257" s="3"/>
      <c r="BY257" s="3"/>
    </row>
    <row r="258" spans="1:77" ht="41.45" customHeight="1">
      <c r="A258" s="64" t="s">
        <v>395</v>
      </c>
      <c r="C258" s="65"/>
      <c r="D258" s="65" t="s">
        <v>64</v>
      </c>
      <c r="E258" s="66">
        <v>163.10941156582433</v>
      </c>
      <c r="F258" s="68">
        <v>99.9985516122932</v>
      </c>
      <c r="G258" s="100" t="s">
        <v>1001</v>
      </c>
      <c r="H258" s="65"/>
      <c r="I258" s="69" t="s">
        <v>395</v>
      </c>
      <c r="J258" s="70"/>
      <c r="K258" s="70"/>
      <c r="L258" s="69" t="s">
        <v>3295</v>
      </c>
      <c r="M258" s="73">
        <v>1.4826993430856126</v>
      </c>
      <c r="N258" s="74">
        <v>5369.70947265625</v>
      </c>
      <c r="O258" s="74">
        <v>8456.689453125</v>
      </c>
      <c r="P258" s="75"/>
      <c r="Q258" s="76"/>
      <c r="R258" s="76"/>
      <c r="S258" s="86"/>
      <c r="T258" s="48">
        <v>0</v>
      </c>
      <c r="U258" s="48">
        <v>3</v>
      </c>
      <c r="V258" s="49">
        <v>0</v>
      </c>
      <c r="W258" s="49">
        <v>0.000835</v>
      </c>
      <c r="X258" s="49">
        <v>7E-05</v>
      </c>
      <c r="Y258" s="49">
        <v>0.92401</v>
      </c>
      <c r="Z258" s="49">
        <v>0.6666666666666666</v>
      </c>
      <c r="AA258" s="49">
        <v>0</v>
      </c>
      <c r="AB258" s="71">
        <v>258</v>
      </c>
      <c r="AC258" s="71"/>
      <c r="AD258" s="72"/>
      <c r="AE258" s="78" t="s">
        <v>1842</v>
      </c>
      <c r="AF258" s="78">
        <v>555</v>
      </c>
      <c r="AG258" s="78">
        <v>650</v>
      </c>
      <c r="AH258" s="78">
        <v>4198</v>
      </c>
      <c r="AI258" s="78">
        <v>4259</v>
      </c>
      <c r="AJ258" s="78"/>
      <c r="AK258" s="78" t="s">
        <v>2080</v>
      </c>
      <c r="AL258" s="78" t="s">
        <v>2235</v>
      </c>
      <c r="AM258" s="78"/>
      <c r="AN258" s="78"/>
      <c r="AO258" s="80">
        <v>40680.59024305556</v>
      </c>
      <c r="AP258" s="82" t="s">
        <v>2625</v>
      </c>
      <c r="AQ258" s="78" t="b">
        <v>0</v>
      </c>
      <c r="AR258" s="78" t="b">
        <v>0</v>
      </c>
      <c r="AS258" s="78" t="b">
        <v>0</v>
      </c>
      <c r="AT258" s="78" t="s">
        <v>1517</v>
      </c>
      <c r="AU258" s="78">
        <v>43</v>
      </c>
      <c r="AV258" s="82" t="s">
        <v>2653</v>
      </c>
      <c r="AW258" s="78" t="b">
        <v>0</v>
      </c>
      <c r="AX258" s="78" t="s">
        <v>2766</v>
      </c>
      <c r="AY258" s="82" t="s">
        <v>3022</v>
      </c>
      <c r="AZ258" s="78" t="s">
        <v>66</v>
      </c>
      <c r="BA258" s="78" t="str">
        <f>REPLACE(INDEX(GroupVertices[Group],MATCH(Vertices[[#This Row],[Vertex]],GroupVertices[Vertex],0)),1,1,"")</f>
        <v>5</v>
      </c>
      <c r="BB258" s="48"/>
      <c r="BC258" s="48"/>
      <c r="BD258" s="48"/>
      <c r="BE258" s="48"/>
      <c r="BF258" s="48"/>
      <c r="BG258" s="48"/>
      <c r="BH258" s="121" t="s">
        <v>3951</v>
      </c>
      <c r="BI258" s="121" t="s">
        <v>3951</v>
      </c>
      <c r="BJ258" s="121" t="s">
        <v>4083</v>
      </c>
      <c r="BK258" s="121" t="s">
        <v>4083</v>
      </c>
      <c r="BL258" s="121">
        <v>0</v>
      </c>
      <c r="BM258" s="124">
        <v>0</v>
      </c>
      <c r="BN258" s="121">
        <v>0</v>
      </c>
      <c r="BO258" s="124">
        <v>0</v>
      </c>
      <c r="BP258" s="121">
        <v>0</v>
      </c>
      <c r="BQ258" s="124">
        <v>0</v>
      </c>
      <c r="BR258" s="121">
        <v>20</v>
      </c>
      <c r="BS258" s="124">
        <v>100</v>
      </c>
      <c r="BT258" s="121">
        <v>20</v>
      </c>
      <c r="BU258" s="2"/>
      <c r="BV258" s="3"/>
      <c r="BW258" s="3"/>
      <c r="BX258" s="3"/>
      <c r="BY258" s="3"/>
    </row>
    <row r="259" spans="1:77" ht="41.45" customHeight="1">
      <c r="A259" s="64" t="s">
        <v>396</v>
      </c>
      <c r="C259" s="65"/>
      <c r="D259" s="65" t="s">
        <v>64</v>
      </c>
      <c r="E259" s="66">
        <v>177.64440986514754</v>
      </c>
      <c r="F259" s="68">
        <v>99.97957550504536</v>
      </c>
      <c r="G259" s="100" t="s">
        <v>1002</v>
      </c>
      <c r="H259" s="65"/>
      <c r="I259" s="69" t="s">
        <v>396</v>
      </c>
      <c r="J259" s="70"/>
      <c r="K259" s="70"/>
      <c r="L259" s="69" t="s">
        <v>3296</v>
      </c>
      <c r="M259" s="73">
        <v>7.806803351881114</v>
      </c>
      <c r="N259" s="74">
        <v>1496.8065185546875</v>
      </c>
      <c r="O259" s="74">
        <v>1397.3311767578125</v>
      </c>
      <c r="P259" s="75"/>
      <c r="Q259" s="76"/>
      <c r="R259" s="76"/>
      <c r="S259" s="86"/>
      <c r="T259" s="48">
        <v>0</v>
      </c>
      <c r="U259" s="48">
        <v>1</v>
      </c>
      <c r="V259" s="49">
        <v>0</v>
      </c>
      <c r="W259" s="49">
        <v>0.001416</v>
      </c>
      <c r="X259" s="49">
        <v>0.006289</v>
      </c>
      <c r="Y259" s="49">
        <v>0.397247</v>
      </c>
      <c r="Z259" s="49">
        <v>0</v>
      </c>
      <c r="AA259" s="49">
        <v>0</v>
      </c>
      <c r="AB259" s="71">
        <v>259</v>
      </c>
      <c r="AC259" s="71"/>
      <c r="AD259" s="72"/>
      <c r="AE259" s="78" t="s">
        <v>1843</v>
      </c>
      <c r="AF259" s="78">
        <v>7060</v>
      </c>
      <c r="AG259" s="78">
        <v>9166</v>
      </c>
      <c r="AH259" s="78">
        <v>10733</v>
      </c>
      <c r="AI259" s="78">
        <v>40402</v>
      </c>
      <c r="AJ259" s="78"/>
      <c r="AK259" s="78" t="s">
        <v>2081</v>
      </c>
      <c r="AL259" s="78" t="s">
        <v>2236</v>
      </c>
      <c r="AM259" s="82" t="s">
        <v>2415</v>
      </c>
      <c r="AN259" s="78"/>
      <c r="AO259" s="80">
        <v>41093.5922337963</v>
      </c>
      <c r="AP259" s="82" t="s">
        <v>2626</v>
      </c>
      <c r="AQ259" s="78" t="b">
        <v>0</v>
      </c>
      <c r="AR259" s="78" t="b">
        <v>0</v>
      </c>
      <c r="AS259" s="78" t="b">
        <v>1</v>
      </c>
      <c r="AT259" s="78" t="s">
        <v>1517</v>
      </c>
      <c r="AU259" s="78">
        <v>666</v>
      </c>
      <c r="AV259" s="82" t="s">
        <v>2649</v>
      </c>
      <c r="AW259" s="78" t="b">
        <v>0</v>
      </c>
      <c r="AX259" s="78" t="s">
        <v>2766</v>
      </c>
      <c r="AY259" s="82" t="s">
        <v>3023</v>
      </c>
      <c r="AZ259" s="78" t="s">
        <v>66</v>
      </c>
      <c r="BA259" s="78" t="str">
        <f>REPLACE(INDEX(GroupVertices[Group],MATCH(Vertices[[#This Row],[Vertex]],GroupVertices[Vertex],0)),1,1,"")</f>
        <v>2</v>
      </c>
      <c r="BB259" s="48"/>
      <c r="BC259" s="48"/>
      <c r="BD259" s="48"/>
      <c r="BE259" s="48"/>
      <c r="BF259" s="48"/>
      <c r="BG259" s="48"/>
      <c r="BH259" s="121" t="s">
        <v>3944</v>
      </c>
      <c r="BI259" s="121" t="s">
        <v>3944</v>
      </c>
      <c r="BJ259" s="121" t="s">
        <v>4076</v>
      </c>
      <c r="BK259" s="121" t="s">
        <v>4076</v>
      </c>
      <c r="BL259" s="121">
        <v>0</v>
      </c>
      <c r="BM259" s="124">
        <v>0</v>
      </c>
      <c r="BN259" s="121">
        <v>2</v>
      </c>
      <c r="BO259" s="124">
        <v>8</v>
      </c>
      <c r="BP259" s="121">
        <v>0</v>
      </c>
      <c r="BQ259" s="124">
        <v>0</v>
      </c>
      <c r="BR259" s="121">
        <v>23</v>
      </c>
      <c r="BS259" s="124">
        <v>92</v>
      </c>
      <c r="BT259" s="121">
        <v>25</v>
      </c>
      <c r="BU259" s="2"/>
      <c r="BV259" s="3"/>
      <c r="BW259" s="3"/>
      <c r="BX259" s="3"/>
      <c r="BY259" s="3"/>
    </row>
    <row r="260" spans="1:77" ht="41.45" customHeight="1">
      <c r="A260" s="64" t="s">
        <v>397</v>
      </c>
      <c r="C260" s="65"/>
      <c r="D260" s="65" t="s">
        <v>64</v>
      </c>
      <c r="E260" s="66">
        <v>163.95768471692386</v>
      </c>
      <c r="F260" s="68">
        <v>99.9974441527697</v>
      </c>
      <c r="G260" s="100" t="s">
        <v>1003</v>
      </c>
      <c r="H260" s="65"/>
      <c r="I260" s="69" t="s">
        <v>397</v>
      </c>
      <c r="J260" s="70"/>
      <c r="K260" s="70"/>
      <c r="L260" s="69" t="s">
        <v>3297</v>
      </c>
      <c r="M260" s="73">
        <v>1.8517786869526116</v>
      </c>
      <c r="N260" s="74">
        <v>4212.7841796875</v>
      </c>
      <c r="O260" s="74">
        <v>427.88690185546875</v>
      </c>
      <c r="P260" s="75"/>
      <c r="Q260" s="76"/>
      <c r="R260" s="76"/>
      <c r="S260" s="86"/>
      <c r="T260" s="48">
        <v>0</v>
      </c>
      <c r="U260" s="48">
        <v>1</v>
      </c>
      <c r="V260" s="49">
        <v>0</v>
      </c>
      <c r="W260" s="49">
        <v>0.001233</v>
      </c>
      <c r="X260" s="49">
        <v>0.002294</v>
      </c>
      <c r="Y260" s="49">
        <v>0.424314</v>
      </c>
      <c r="Z260" s="49">
        <v>0</v>
      </c>
      <c r="AA260" s="49">
        <v>0</v>
      </c>
      <c r="AB260" s="71">
        <v>260</v>
      </c>
      <c r="AC260" s="71"/>
      <c r="AD260" s="72"/>
      <c r="AE260" s="78" t="s">
        <v>1844</v>
      </c>
      <c r="AF260" s="78">
        <v>1179</v>
      </c>
      <c r="AG260" s="78">
        <v>1147</v>
      </c>
      <c r="AH260" s="78">
        <v>11998</v>
      </c>
      <c r="AI260" s="78">
        <v>3505</v>
      </c>
      <c r="AJ260" s="78"/>
      <c r="AK260" s="78" t="s">
        <v>2082</v>
      </c>
      <c r="AL260" s="78" t="s">
        <v>2237</v>
      </c>
      <c r="AM260" s="82" t="s">
        <v>2416</v>
      </c>
      <c r="AN260" s="78"/>
      <c r="AO260" s="80">
        <v>40124.898368055554</v>
      </c>
      <c r="AP260" s="82" t="s">
        <v>2627</v>
      </c>
      <c r="AQ260" s="78" t="b">
        <v>0</v>
      </c>
      <c r="AR260" s="78" t="b">
        <v>0</v>
      </c>
      <c r="AS260" s="78" t="b">
        <v>1</v>
      </c>
      <c r="AT260" s="78" t="s">
        <v>1517</v>
      </c>
      <c r="AU260" s="78">
        <v>135</v>
      </c>
      <c r="AV260" s="82" t="s">
        <v>2665</v>
      </c>
      <c r="AW260" s="78" t="b">
        <v>0</v>
      </c>
      <c r="AX260" s="78" t="s">
        <v>2766</v>
      </c>
      <c r="AY260" s="82" t="s">
        <v>3024</v>
      </c>
      <c r="AZ260" s="78" t="s">
        <v>66</v>
      </c>
      <c r="BA260" s="78" t="str">
        <f>REPLACE(INDEX(GroupVertices[Group],MATCH(Vertices[[#This Row],[Vertex]],GroupVertices[Vertex],0)),1,1,"")</f>
        <v>4</v>
      </c>
      <c r="BB260" s="48"/>
      <c r="BC260" s="48"/>
      <c r="BD260" s="48"/>
      <c r="BE260" s="48"/>
      <c r="BF260" s="48" t="s">
        <v>738</v>
      </c>
      <c r="BG260" s="48" t="s">
        <v>738</v>
      </c>
      <c r="BH260" s="121" t="s">
        <v>3861</v>
      </c>
      <c r="BI260" s="121" t="s">
        <v>3861</v>
      </c>
      <c r="BJ260" s="121" t="s">
        <v>3996</v>
      </c>
      <c r="BK260" s="121" t="s">
        <v>3996</v>
      </c>
      <c r="BL260" s="121">
        <v>0</v>
      </c>
      <c r="BM260" s="124">
        <v>0</v>
      </c>
      <c r="BN260" s="121">
        <v>0</v>
      </c>
      <c r="BO260" s="124">
        <v>0</v>
      </c>
      <c r="BP260" s="121">
        <v>0</v>
      </c>
      <c r="BQ260" s="124">
        <v>0</v>
      </c>
      <c r="BR260" s="121">
        <v>19</v>
      </c>
      <c r="BS260" s="124">
        <v>100</v>
      </c>
      <c r="BT260" s="121">
        <v>19</v>
      </c>
      <c r="BU260" s="2"/>
      <c r="BV260" s="3"/>
      <c r="BW260" s="3"/>
      <c r="BX260" s="3"/>
      <c r="BY260" s="3"/>
    </row>
    <row r="261" spans="1:77" ht="41.45" customHeight="1">
      <c r="A261" s="64" t="s">
        <v>399</v>
      </c>
      <c r="C261" s="65"/>
      <c r="D261" s="65" t="s">
        <v>64</v>
      </c>
      <c r="E261" s="66">
        <v>165.59790704731955</v>
      </c>
      <c r="F261" s="68">
        <v>99.99530276725241</v>
      </c>
      <c r="G261" s="100" t="s">
        <v>1004</v>
      </c>
      <c r="H261" s="65"/>
      <c r="I261" s="69" t="s">
        <v>399</v>
      </c>
      <c r="J261" s="70"/>
      <c r="K261" s="70"/>
      <c r="L261" s="69" t="s">
        <v>3298</v>
      </c>
      <c r="M261" s="73">
        <v>2.5654311003453403</v>
      </c>
      <c r="N261" s="74">
        <v>4423.998046875</v>
      </c>
      <c r="O261" s="74">
        <v>2799.2197265625</v>
      </c>
      <c r="P261" s="75"/>
      <c r="Q261" s="76"/>
      <c r="R261" s="76"/>
      <c r="S261" s="86"/>
      <c r="T261" s="48">
        <v>0</v>
      </c>
      <c r="U261" s="48">
        <v>2</v>
      </c>
      <c r="V261" s="49">
        <v>0</v>
      </c>
      <c r="W261" s="49">
        <v>0.001335</v>
      </c>
      <c r="X261" s="49">
        <v>0.006167</v>
      </c>
      <c r="Y261" s="49">
        <v>0.651088</v>
      </c>
      <c r="Z261" s="49">
        <v>0.5</v>
      </c>
      <c r="AA261" s="49">
        <v>0</v>
      </c>
      <c r="AB261" s="71">
        <v>261</v>
      </c>
      <c r="AC261" s="71"/>
      <c r="AD261" s="72"/>
      <c r="AE261" s="78" t="s">
        <v>1845</v>
      </c>
      <c r="AF261" s="78">
        <v>1908</v>
      </c>
      <c r="AG261" s="78">
        <v>2108</v>
      </c>
      <c r="AH261" s="78">
        <v>123555</v>
      </c>
      <c r="AI261" s="78">
        <v>394</v>
      </c>
      <c r="AJ261" s="78"/>
      <c r="AK261" s="78" t="s">
        <v>2083</v>
      </c>
      <c r="AL261" s="78" t="s">
        <v>2190</v>
      </c>
      <c r="AM261" s="82" t="s">
        <v>2417</v>
      </c>
      <c r="AN261" s="78"/>
      <c r="AO261" s="80">
        <v>41704.70457175926</v>
      </c>
      <c r="AP261" s="82" t="s">
        <v>2628</v>
      </c>
      <c r="AQ261" s="78" t="b">
        <v>0</v>
      </c>
      <c r="AR261" s="78" t="b">
        <v>0</v>
      </c>
      <c r="AS261" s="78" t="b">
        <v>0</v>
      </c>
      <c r="AT261" s="78" t="s">
        <v>1518</v>
      </c>
      <c r="AU261" s="78">
        <v>132</v>
      </c>
      <c r="AV261" s="82" t="s">
        <v>2664</v>
      </c>
      <c r="AW261" s="78" t="b">
        <v>0</v>
      </c>
      <c r="AX261" s="78" t="s">
        <v>2766</v>
      </c>
      <c r="AY261" s="82" t="s">
        <v>3025</v>
      </c>
      <c r="AZ261" s="78" t="s">
        <v>66</v>
      </c>
      <c r="BA261" s="78" t="str">
        <f>REPLACE(INDEX(GroupVertices[Group],MATCH(Vertices[[#This Row],[Vertex]],GroupVertices[Vertex],0)),1,1,"")</f>
        <v>4</v>
      </c>
      <c r="BB261" s="48" t="s">
        <v>703</v>
      </c>
      <c r="BC261" s="48" t="s">
        <v>703</v>
      </c>
      <c r="BD261" s="48" t="s">
        <v>734</v>
      </c>
      <c r="BE261" s="48" t="s">
        <v>734</v>
      </c>
      <c r="BF261" s="48" t="s">
        <v>795</v>
      </c>
      <c r="BG261" s="48" t="s">
        <v>795</v>
      </c>
      <c r="BH261" s="121" t="s">
        <v>3934</v>
      </c>
      <c r="BI261" s="121" t="s">
        <v>3934</v>
      </c>
      <c r="BJ261" s="121" t="s">
        <v>4088</v>
      </c>
      <c r="BK261" s="121" t="s">
        <v>4088</v>
      </c>
      <c r="BL261" s="121">
        <v>0</v>
      </c>
      <c r="BM261" s="124">
        <v>0</v>
      </c>
      <c r="BN261" s="121">
        <v>0</v>
      </c>
      <c r="BO261" s="124">
        <v>0</v>
      </c>
      <c r="BP261" s="121">
        <v>0</v>
      </c>
      <c r="BQ261" s="124">
        <v>0</v>
      </c>
      <c r="BR261" s="121">
        <v>14</v>
      </c>
      <c r="BS261" s="124">
        <v>100</v>
      </c>
      <c r="BT261" s="121">
        <v>14</v>
      </c>
      <c r="BU261" s="2"/>
      <c r="BV261" s="3"/>
      <c r="BW261" s="3"/>
      <c r="BX261" s="3"/>
      <c r="BY261" s="3"/>
    </row>
    <row r="262" spans="1:77" ht="41.45" customHeight="1">
      <c r="A262" s="64" t="s">
        <v>400</v>
      </c>
      <c r="C262" s="65"/>
      <c r="D262" s="65" t="s">
        <v>64</v>
      </c>
      <c r="E262" s="66">
        <v>183.41847036850714</v>
      </c>
      <c r="F262" s="68">
        <v>99.97203720410367</v>
      </c>
      <c r="G262" s="100" t="s">
        <v>1006</v>
      </c>
      <c r="H262" s="65"/>
      <c r="I262" s="69" t="s">
        <v>400</v>
      </c>
      <c r="J262" s="70"/>
      <c r="K262" s="70"/>
      <c r="L262" s="69" t="s">
        <v>3299</v>
      </c>
      <c r="M262" s="73">
        <v>10.319067779048233</v>
      </c>
      <c r="N262" s="74">
        <v>6007.640625</v>
      </c>
      <c r="O262" s="74">
        <v>3958.79833984375</v>
      </c>
      <c r="P262" s="75"/>
      <c r="Q262" s="76"/>
      <c r="R262" s="76"/>
      <c r="S262" s="86"/>
      <c r="T262" s="48">
        <v>0</v>
      </c>
      <c r="U262" s="48">
        <v>3</v>
      </c>
      <c r="V262" s="49">
        <v>0</v>
      </c>
      <c r="W262" s="49">
        <v>0.001431</v>
      </c>
      <c r="X262" s="49">
        <v>0.008489</v>
      </c>
      <c r="Y262" s="49">
        <v>0.924378</v>
      </c>
      <c r="Z262" s="49">
        <v>1</v>
      </c>
      <c r="AA262" s="49">
        <v>0</v>
      </c>
      <c r="AB262" s="71">
        <v>262</v>
      </c>
      <c r="AC262" s="71"/>
      <c r="AD262" s="72"/>
      <c r="AE262" s="78" t="s">
        <v>1846</v>
      </c>
      <c r="AF262" s="78">
        <v>962</v>
      </c>
      <c r="AG262" s="78">
        <v>12549</v>
      </c>
      <c r="AH262" s="78">
        <v>100713</v>
      </c>
      <c r="AI262" s="78">
        <v>2657</v>
      </c>
      <c r="AJ262" s="78"/>
      <c r="AK262" s="78" t="s">
        <v>2084</v>
      </c>
      <c r="AL262" s="78" t="s">
        <v>2238</v>
      </c>
      <c r="AM262" s="82" t="s">
        <v>2418</v>
      </c>
      <c r="AN262" s="78"/>
      <c r="AO262" s="80">
        <v>39432.68269675926</v>
      </c>
      <c r="AP262" s="78"/>
      <c r="AQ262" s="78" t="b">
        <v>1</v>
      </c>
      <c r="AR262" s="78" t="b">
        <v>0</v>
      </c>
      <c r="AS262" s="78" t="b">
        <v>1</v>
      </c>
      <c r="AT262" s="78" t="s">
        <v>1517</v>
      </c>
      <c r="AU262" s="78">
        <v>910</v>
      </c>
      <c r="AV262" s="82" t="s">
        <v>2649</v>
      </c>
      <c r="AW262" s="78" t="b">
        <v>0</v>
      </c>
      <c r="AX262" s="78" t="s">
        <v>2766</v>
      </c>
      <c r="AY262" s="82" t="s">
        <v>3026</v>
      </c>
      <c r="AZ262" s="78" t="s">
        <v>66</v>
      </c>
      <c r="BA262" s="78" t="str">
        <f>REPLACE(INDEX(GroupVertices[Group],MATCH(Vertices[[#This Row],[Vertex]],GroupVertices[Vertex],0)),1,1,"")</f>
        <v>8</v>
      </c>
      <c r="BB262" s="48"/>
      <c r="BC262" s="48"/>
      <c r="BD262" s="48"/>
      <c r="BE262" s="48"/>
      <c r="BF262" s="48" t="s">
        <v>800</v>
      </c>
      <c r="BG262" s="48" t="s">
        <v>800</v>
      </c>
      <c r="BH262" s="121" t="s">
        <v>3958</v>
      </c>
      <c r="BI262" s="121" t="s">
        <v>3958</v>
      </c>
      <c r="BJ262" s="121" t="s">
        <v>3716</v>
      </c>
      <c r="BK262" s="121" t="s">
        <v>3716</v>
      </c>
      <c r="BL262" s="121">
        <v>0</v>
      </c>
      <c r="BM262" s="124">
        <v>0</v>
      </c>
      <c r="BN262" s="121">
        <v>0</v>
      </c>
      <c r="BO262" s="124">
        <v>0</v>
      </c>
      <c r="BP262" s="121">
        <v>0</v>
      </c>
      <c r="BQ262" s="124">
        <v>0</v>
      </c>
      <c r="BR262" s="121">
        <v>18</v>
      </c>
      <c r="BS262" s="124">
        <v>100</v>
      </c>
      <c r="BT262" s="121">
        <v>18</v>
      </c>
      <c r="BU262" s="2"/>
      <c r="BV262" s="3"/>
      <c r="BW262" s="3"/>
      <c r="BX262" s="3"/>
      <c r="BY262" s="3"/>
    </row>
    <row r="263" spans="1:77" ht="41.45" customHeight="1">
      <c r="A263" s="64" t="s">
        <v>401</v>
      </c>
      <c r="C263" s="65"/>
      <c r="D263" s="65" t="s">
        <v>64</v>
      </c>
      <c r="E263" s="66">
        <v>162.82267134573436</v>
      </c>
      <c r="F263" s="68">
        <v>99.9989259648082</v>
      </c>
      <c r="G263" s="100" t="s">
        <v>1007</v>
      </c>
      <c r="H263" s="65"/>
      <c r="I263" s="69" t="s">
        <v>401</v>
      </c>
      <c r="J263" s="70"/>
      <c r="K263" s="70"/>
      <c r="L263" s="69" t="s">
        <v>3300</v>
      </c>
      <c r="M263" s="73">
        <v>1.3579401282573311</v>
      </c>
      <c r="N263" s="74">
        <v>3229.046875</v>
      </c>
      <c r="O263" s="74">
        <v>6802.27099609375</v>
      </c>
      <c r="P263" s="75"/>
      <c r="Q263" s="76"/>
      <c r="R263" s="76"/>
      <c r="S263" s="86"/>
      <c r="T263" s="48">
        <v>0</v>
      </c>
      <c r="U263" s="48">
        <v>1</v>
      </c>
      <c r="V263" s="49">
        <v>0</v>
      </c>
      <c r="W263" s="49">
        <v>0.001172</v>
      </c>
      <c r="X263" s="49">
        <v>0.006928</v>
      </c>
      <c r="Y263" s="49">
        <v>0.525373</v>
      </c>
      <c r="Z263" s="49">
        <v>0</v>
      </c>
      <c r="AA263" s="49">
        <v>0</v>
      </c>
      <c r="AB263" s="71">
        <v>263</v>
      </c>
      <c r="AC263" s="71"/>
      <c r="AD263" s="72"/>
      <c r="AE263" s="78" t="s">
        <v>1847</v>
      </c>
      <c r="AF263" s="78">
        <v>1607</v>
      </c>
      <c r="AG263" s="78">
        <v>482</v>
      </c>
      <c r="AH263" s="78">
        <v>8114</v>
      </c>
      <c r="AI263" s="78">
        <v>3232</v>
      </c>
      <c r="AJ263" s="78"/>
      <c r="AK263" s="78" t="s">
        <v>2085</v>
      </c>
      <c r="AL263" s="78"/>
      <c r="AM263" s="78"/>
      <c r="AN263" s="78"/>
      <c r="AO263" s="80">
        <v>41932.85508101852</v>
      </c>
      <c r="AP263" s="82" t="s">
        <v>2629</v>
      </c>
      <c r="AQ263" s="78" t="b">
        <v>0</v>
      </c>
      <c r="AR263" s="78" t="b">
        <v>0</v>
      </c>
      <c r="AS263" s="78" t="b">
        <v>1</v>
      </c>
      <c r="AT263" s="78" t="s">
        <v>1517</v>
      </c>
      <c r="AU263" s="78">
        <v>17</v>
      </c>
      <c r="AV263" s="82" t="s">
        <v>2649</v>
      </c>
      <c r="AW263" s="78" t="b">
        <v>0</v>
      </c>
      <c r="AX263" s="78" t="s">
        <v>2766</v>
      </c>
      <c r="AY263" s="82" t="s">
        <v>3027</v>
      </c>
      <c r="AZ263" s="78" t="s">
        <v>66</v>
      </c>
      <c r="BA263" s="78" t="str">
        <f>REPLACE(INDEX(GroupVertices[Group],MATCH(Vertices[[#This Row],[Vertex]],GroupVertices[Vertex],0)),1,1,"")</f>
        <v>1</v>
      </c>
      <c r="BB263" s="48"/>
      <c r="BC263" s="48"/>
      <c r="BD263" s="48"/>
      <c r="BE263" s="48"/>
      <c r="BF263" s="48"/>
      <c r="BG263" s="48"/>
      <c r="BH263" s="121" t="s">
        <v>3959</v>
      </c>
      <c r="BI263" s="121" t="s">
        <v>3959</v>
      </c>
      <c r="BJ263" s="121" t="s">
        <v>4089</v>
      </c>
      <c r="BK263" s="121" t="s">
        <v>4089</v>
      </c>
      <c r="BL263" s="121">
        <v>1</v>
      </c>
      <c r="BM263" s="124">
        <v>4.3478260869565215</v>
      </c>
      <c r="BN263" s="121">
        <v>0</v>
      </c>
      <c r="BO263" s="124">
        <v>0</v>
      </c>
      <c r="BP263" s="121">
        <v>0</v>
      </c>
      <c r="BQ263" s="124">
        <v>0</v>
      </c>
      <c r="BR263" s="121">
        <v>22</v>
      </c>
      <c r="BS263" s="124">
        <v>95.65217391304348</v>
      </c>
      <c r="BT263" s="121">
        <v>23</v>
      </c>
      <c r="BU263" s="2"/>
      <c r="BV263" s="3"/>
      <c r="BW263" s="3"/>
      <c r="BX263" s="3"/>
      <c r="BY263" s="3"/>
    </row>
    <row r="264" spans="1:77" ht="41.45" customHeight="1">
      <c r="A264" s="64" t="s">
        <v>402</v>
      </c>
      <c r="C264" s="65"/>
      <c r="D264" s="65" t="s">
        <v>64</v>
      </c>
      <c r="E264" s="66">
        <v>192.52759271743713</v>
      </c>
      <c r="F264" s="68">
        <v>99.96014482688648</v>
      </c>
      <c r="G264" s="100" t="s">
        <v>2761</v>
      </c>
      <c r="H264" s="65"/>
      <c r="I264" s="69" t="s">
        <v>402</v>
      </c>
      <c r="J264" s="70"/>
      <c r="K264" s="70"/>
      <c r="L264" s="69" t="s">
        <v>3301</v>
      </c>
      <c r="M264" s="73">
        <v>14.2824006929681</v>
      </c>
      <c r="N264" s="74">
        <v>647.1754150390625</v>
      </c>
      <c r="O264" s="74">
        <v>5254.2880859375</v>
      </c>
      <c r="P264" s="75"/>
      <c r="Q264" s="76"/>
      <c r="R264" s="76"/>
      <c r="S264" s="86"/>
      <c r="T264" s="48">
        <v>1</v>
      </c>
      <c r="U264" s="48">
        <v>1</v>
      </c>
      <c r="V264" s="49">
        <v>0</v>
      </c>
      <c r="W264" s="49">
        <v>0.001174</v>
      </c>
      <c r="X264" s="49">
        <v>0.007931</v>
      </c>
      <c r="Y264" s="49">
        <v>0.913691</v>
      </c>
      <c r="Z264" s="49">
        <v>0.5</v>
      </c>
      <c r="AA264" s="49">
        <v>0</v>
      </c>
      <c r="AB264" s="71">
        <v>264</v>
      </c>
      <c r="AC264" s="71"/>
      <c r="AD264" s="72"/>
      <c r="AE264" s="78" t="s">
        <v>1848</v>
      </c>
      <c r="AF264" s="78">
        <v>542</v>
      </c>
      <c r="AG264" s="78">
        <v>17886</v>
      </c>
      <c r="AH264" s="78">
        <v>5951</v>
      </c>
      <c r="AI264" s="78">
        <v>121</v>
      </c>
      <c r="AJ264" s="78"/>
      <c r="AK264" s="78" t="s">
        <v>2086</v>
      </c>
      <c r="AL264" s="78" t="s">
        <v>2239</v>
      </c>
      <c r="AM264" s="82" t="s">
        <v>2419</v>
      </c>
      <c r="AN264" s="78"/>
      <c r="AO264" s="80">
        <v>40330.90474537037</v>
      </c>
      <c r="AP264" s="82" t="s">
        <v>2630</v>
      </c>
      <c r="AQ264" s="78" t="b">
        <v>0</v>
      </c>
      <c r="AR264" s="78" t="b">
        <v>0</v>
      </c>
      <c r="AS264" s="78" t="b">
        <v>1</v>
      </c>
      <c r="AT264" s="78" t="s">
        <v>1517</v>
      </c>
      <c r="AU264" s="78">
        <v>894</v>
      </c>
      <c r="AV264" s="82" t="s">
        <v>2653</v>
      </c>
      <c r="AW264" s="78" t="b">
        <v>1</v>
      </c>
      <c r="AX264" s="78" t="s">
        <v>2766</v>
      </c>
      <c r="AY264" s="82" t="s">
        <v>3028</v>
      </c>
      <c r="AZ264" s="78" t="s">
        <v>66</v>
      </c>
      <c r="BA264" s="78" t="str">
        <f>REPLACE(INDEX(GroupVertices[Group],MATCH(Vertices[[#This Row],[Vertex]],GroupVertices[Vertex],0)),1,1,"")</f>
        <v>1</v>
      </c>
      <c r="BB264" s="48" t="s">
        <v>704</v>
      </c>
      <c r="BC264" s="48" t="s">
        <v>704</v>
      </c>
      <c r="BD264" s="48" t="s">
        <v>709</v>
      </c>
      <c r="BE264" s="48" t="s">
        <v>709</v>
      </c>
      <c r="BF264" s="48" t="s">
        <v>802</v>
      </c>
      <c r="BG264" s="48" t="s">
        <v>802</v>
      </c>
      <c r="BH264" s="121" t="s">
        <v>3960</v>
      </c>
      <c r="BI264" s="121" t="s">
        <v>3960</v>
      </c>
      <c r="BJ264" s="121" t="s">
        <v>4090</v>
      </c>
      <c r="BK264" s="121" t="s">
        <v>4090</v>
      </c>
      <c r="BL264" s="121">
        <v>2</v>
      </c>
      <c r="BM264" s="124">
        <v>8.333333333333334</v>
      </c>
      <c r="BN264" s="121">
        <v>2</v>
      </c>
      <c r="BO264" s="124">
        <v>8.333333333333334</v>
      </c>
      <c r="BP264" s="121">
        <v>0</v>
      </c>
      <c r="BQ264" s="124">
        <v>0</v>
      </c>
      <c r="BR264" s="121">
        <v>20</v>
      </c>
      <c r="BS264" s="124">
        <v>83.33333333333333</v>
      </c>
      <c r="BT264" s="121">
        <v>24</v>
      </c>
      <c r="BU264" s="2"/>
      <c r="BV264" s="3"/>
      <c r="BW264" s="3"/>
      <c r="BX264" s="3"/>
      <c r="BY264" s="3"/>
    </row>
    <row r="265" spans="1:77" ht="41.45" customHeight="1">
      <c r="A265" s="64" t="s">
        <v>403</v>
      </c>
      <c r="C265" s="65"/>
      <c r="D265" s="65" t="s">
        <v>64</v>
      </c>
      <c r="E265" s="66">
        <v>164.9117786635328</v>
      </c>
      <c r="F265" s="68">
        <v>99.99619853934185</v>
      </c>
      <c r="G265" s="100" t="s">
        <v>1008</v>
      </c>
      <c r="H265" s="65"/>
      <c r="I265" s="69" t="s">
        <v>403</v>
      </c>
      <c r="J265" s="70"/>
      <c r="K265" s="70"/>
      <c r="L265" s="69" t="s">
        <v>3302</v>
      </c>
      <c r="M265" s="73">
        <v>2.2669001220062386</v>
      </c>
      <c r="N265" s="74">
        <v>896.3268432617188</v>
      </c>
      <c r="O265" s="74">
        <v>4908.44580078125</v>
      </c>
      <c r="P265" s="75"/>
      <c r="Q265" s="76"/>
      <c r="R265" s="76"/>
      <c r="S265" s="86"/>
      <c r="T265" s="48">
        <v>0</v>
      </c>
      <c r="U265" s="48">
        <v>2</v>
      </c>
      <c r="V265" s="49">
        <v>0</v>
      </c>
      <c r="W265" s="49">
        <v>0.001174</v>
      </c>
      <c r="X265" s="49">
        <v>0.007931</v>
      </c>
      <c r="Y265" s="49">
        <v>0.913691</v>
      </c>
      <c r="Z265" s="49">
        <v>0.5</v>
      </c>
      <c r="AA265" s="49">
        <v>0</v>
      </c>
      <c r="AB265" s="71">
        <v>265</v>
      </c>
      <c r="AC265" s="71"/>
      <c r="AD265" s="72"/>
      <c r="AE265" s="78" t="s">
        <v>1849</v>
      </c>
      <c r="AF265" s="78">
        <v>730</v>
      </c>
      <c r="AG265" s="78">
        <v>1706</v>
      </c>
      <c r="AH265" s="78">
        <v>9525</v>
      </c>
      <c r="AI265" s="78">
        <v>2913</v>
      </c>
      <c r="AJ265" s="78"/>
      <c r="AK265" s="78" t="s">
        <v>2087</v>
      </c>
      <c r="AL265" s="78" t="s">
        <v>2200</v>
      </c>
      <c r="AM265" s="82" t="s">
        <v>2420</v>
      </c>
      <c r="AN265" s="78"/>
      <c r="AO265" s="80">
        <v>40304.9819212963</v>
      </c>
      <c r="AP265" s="82" t="s">
        <v>2631</v>
      </c>
      <c r="AQ265" s="78" t="b">
        <v>0</v>
      </c>
      <c r="AR265" s="78" t="b">
        <v>0</v>
      </c>
      <c r="AS265" s="78" t="b">
        <v>0</v>
      </c>
      <c r="AT265" s="78" t="s">
        <v>1517</v>
      </c>
      <c r="AU265" s="78">
        <v>13</v>
      </c>
      <c r="AV265" s="82" t="s">
        <v>2649</v>
      </c>
      <c r="AW265" s="78" t="b">
        <v>0</v>
      </c>
      <c r="AX265" s="78" t="s">
        <v>2766</v>
      </c>
      <c r="AY265" s="82" t="s">
        <v>3029</v>
      </c>
      <c r="AZ265" s="78" t="s">
        <v>66</v>
      </c>
      <c r="BA265" s="78" t="str">
        <f>REPLACE(INDEX(GroupVertices[Group],MATCH(Vertices[[#This Row],[Vertex]],GroupVertices[Vertex],0)),1,1,"")</f>
        <v>1</v>
      </c>
      <c r="BB265" s="48"/>
      <c r="BC265" s="48"/>
      <c r="BD265" s="48"/>
      <c r="BE265" s="48"/>
      <c r="BF265" s="48"/>
      <c r="BG265" s="48"/>
      <c r="BH265" s="121" t="s">
        <v>3961</v>
      </c>
      <c r="BI265" s="121" t="s">
        <v>3961</v>
      </c>
      <c r="BJ265" s="121" t="s">
        <v>4091</v>
      </c>
      <c r="BK265" s="121" t="s">
        <v>4091</v>
      </c>
      <c r="BL265" s="121">
        <v>1</v>
      </c>
      <c r="BM265" s="124">
        <v>5</v>
      </c>
      <c r="BN265" s="121">
        <v>2</v>
      </c>
      <c r="BO265" s="124">
        <v>10</v>
      </c>
      <c r="BP265" s="121">
        <v>0</v>
      </c>
      <c r="BQ265" s="124">
        <v>0</v>
      </c>
      <c r="BR265" s="121">
        <v>17</v>
      </c>
      <c r="BS265" s="124">
        <v>85</v>
      </c>
      <c r="BT265" s="121">
        <v>20</v>
      </c>
      <c r="BU265" s="2"/>
      <c r="BV265" s="3"/>
      <c r="BW265" s="3"/>
      <c r="BX265" s="3"/>
      <c r="BY265" s="3"/>
    </row>
    <row r="266" spans="1:77" ht="41.45" customHeight="1">
      <c r="A266" s="64" t="s">
        <v>404</v>
      </c>
      <c r="C266" s="65"/>
      <c r="D266" s="65" t="s">
        <v>64</v>
      </c>
      <c r="E266" s="66">
        <v>162.60590939364252</v>
      </c>
      <c r="F266" s="68">
        <v>99.9992089574832</v>
      </c>
      <c r="G266" s="100" t="s">
        <v>1009</v>
      </c>
      <c r="H266" s="65"/>
      <c r="I266" s="69" t="s">
        <v>404</v>
      </c>
      <c r="J266" s="70"/>
      <c r="K266" s="70"/>
      <c r="L266" s="69" t="s">
        <v>3303</v>
      </c>
      <c r="M266" s="73">
        <v>1.263628102762142</v>
      </c>
      <c r="N266" s="74">
        <v>220.3558349609375</v>
      </c>
      <c r="O266" s="74">
        <v>7329.2080078125</v>
      </c>
      <c r="P266" s="75"/>
      <c r="Q266" s="76"/>
      <c r="R266" s="76"/>
      <c r="S266" s="86"/>
      <c r="T266" s="48">
        <v>0</v>
      </c>
      <c r="U266" s="48">
        <v>1</v>
      </c>
      <c r="V266" s="49">
        <v>0</v>
      </c>
      <c r="W266" s="49">
        <v>0.001172</v>
      </c>
      <c r="X266" s="49">
        <v>0.006928</v>
      </c>
      <c r="Y266" s="49">
        <v>0.525373</v>
      </c>
      <c r="Z266" s="49">
        <v>0</v>
      </c>
      <c r="AA266" s="49">
        <v>0</v>
      </c>
      <c r="AB266" s="71">
        <v>266</v>
      </c>
      <c r="AC266" s="71"/>
      <c r="AD266" s="72"/>
      <c r="AE266" s="78" t="s">
        <v>1850</v>
      </c>
      <c r="AF266" s="78">
        <v>338</v>
      </c>
      <c r="AG266" s="78">
        <v>355</v>
      </c>
      <c r="AH266" s="78">
        <v>3719</v>
      </c>
      <c r="AI266" s="78">
        <v>4504</v>
      </c>
      <c r="AJ266" s="78"/>
      <c r="AK266" s="78" t="s">
        <v>2088</v>
      </c>
      <c r="AL266" s="78" t="s">
        <v>2240</v>
      </c>
      <c r="AM266" s="82" t="s">
        <v>2421</v>
      </c>
      <c r="AN266" s="78"/>
      <c r="AO266" s="80">
        <v>39903.11351851852</v>
      </c>
      <c r="AP266" s="82" t="s">
        <v>2632</v>
      </c>
      <c r="AQ266" s="78" t="b">
        <v>0</v>
      </c>
      <c r="AR266" s="78" t="b">
        <v>0</v>
      </c>
      <c r="AS266" s="78" t="b">
        <v>1</v>
      </c>
      <c r="AT266" s="78" t="s">
        <v>1517</v>
      </c>
      <c r="AU266" s="78">
        <v>13</v>
      </c>
      <c r="AV266" s="82" t="s">
        <v>2649</v>
      </c>
      <c r="AW266" s="78" t="b">
        <v>0</v>
      </c>
      <c r="AX266" s="78" t="s">
        <v>2766</v>
      </c>
      <c r="AY266" s="82" t="s">
        <v>3030</v>
      </c>
      <c r="AZ266" s="78" t="s">
        <v>66</v>
      </c>
      <c r="BA266" s="78" t="str">
        <f>REPLACE(INDEX(GroupVertices[Group],MATCH(Vertices[[#This Row],[Vertex]],GroupVertices[Vertex],0)),1,1,"")</f>
        <v>1</v>
      </c>
      <c r="BB266" s="48"/>
      <c r="BC266" s="48"/>
      <c r="BD266" s="48"/>
      <c r="BE266" s="48"/>
      <c r="BF266" s="48" t="s">
        <v>741</v>
      </c>
      <c r="BG266" s="48" t="s">
        <v>741</v>
      </c>
      <c r="BH266" s="121" t="s">
        <v>3855</v>
      </c>
      <c r="BI266" s="121" t="s">
        <v>3855</v>
      </c>
      <c r="BJ266" s="121" t="s">
        <v>3990</v>
      </c>
      <c r="BK266" s="121" t="s">
        <v>3990</v>
      </c>
      <c r="BL266" s="121">
        <v>1</v>
      </c>
      <c r="BM266" s="124">
        <v>4.545454545454546</v>
      </c>
      <c r="BN266" s="121">
        <v>0</v>
      </c>
      <c r="BO266" s="124">
        <v>0</v>
      </c>
      <c r="BP266" s="121">
        <v>0</v>
      </c>
      <c r="BQ266" s="124">
        <v>0</v>
      </c>
      <c r="BR266" s="121">
        <v>21</v>
      </c>
      <c r="BS266" s="124">
        <v>95.45454545454545</v>
      </c>
      <c r="BT266" s="121">
        <v>22</v>
      </c>
      <c r="BU266" s="2"/>
      <c r="BV266" s="3"/>
      <c r="BW266" s="3"/>
      <c r="BX266" s="3"/>
      <c r="BY266" s="3"/>
    </row>
    <row r="267" spans="1:77" ht="41.45" customHeight="1">
      <c r="A267" s="64" t="s">
        <v>405</v>
      </c>
      <c r="C267" s="65"/>
      <c r="D267" s="65" t="s">
        <v>64</v>
      </c>
      <c r="E267" s="66">
        <v>163.29033099040493</v>
      </c>
      <c r="F267" s="68">
        <v>99.99831541368255</v>
      </c>
      <c r="G267" s="100" t="s">
        <v>2762</v>
      </c>
      <c r="H267" s="65"/>
      <c r="I267" s="69" t="s">
        <v>405</v>
      </c>
      <c r="J267" s="70"/>
      <c r="K267" s="70"/>
      <c r="L267" s="69" t="s">
        <v>3304</v>
      </c>
      <c r="M267" s="73">
        <v>1.561416466727266</v>
      </c>
      <c r="N267" s="74">
        <v>2076.4990234375</v>
      </c>
      <c r="O267" s="74">
        <v>9646.09375</v>
      </c>
      <c r="P267" s="75"/>
      <c r="Q267" s="76"/>
      <c r="R267" s="76"/>
      <c r="S267" s="86"/>
      <c r="T267" s="48">
        <v>0</v>
      </c>
      <c r="U267" s="48">
        <v>1</v>
      </c>
      <c r="V267" s="49">
        <v>0</v>
      </c>
      <c r="W267" s="49">
        <v>0.001172</v>
      </c>
      <c r="X267" s="49">
        <v>0.006928</v>
      </c>
      <c r="Y267" s="49">
        <v>0.525373</v>
      </c>
      <c r="Z267" s="49">
        <v>0</v>
      </c>
      <c r="AA267" s="49">
        <v>0</v>
      </c>
      <c r="AB267" s="71">
        <v>267</v>
      </c>
      <c r="AC267" s="71"/>
      <c r="AD267" s="72"/>
      <c r="AE267" s="78" t="s">
        <v>1851</v>
      </c>
      <c r="AF267" s="78">
        <v>195</v>
      </c>
      <c r="AG267" s="78">
        <v>756</v>
      </c>
      <c r="AH267" s="78">
        <v>73920</v>
      </c>
      <c r="AI267" s="78">
        <v>174</v>
      </c>
      <c r="AJ267" s="78"/>
      <c r="AK267" s="78" t="s">
        <v>2089</v>
      </c>
      <c r="AL267" s="78" t="s">
        <v>2241</v>
      </c>
      <c r="AM267" s="82" t="s">
        <v>2422</v>
      </c>
      <c r="AN267" s="78"/>
      <c r="AO267" s="80">
        <v>40865.279756944445</v>
      </c>
      <c r="AP267" s="82" t="s">
        <v>2633</v>
      </c>
      <c r="AQ267" s="78" t="b">
        <v>0</v>
      </c>
      <c r="AR267" s="78" t="b">
        <v>0</v>
      </c>
      <c r="AS267" s="78" t="b">
        <v>0</v>
      </c>
      <c r="AT267" s="78" t="s">
        <v>1517</v>
      </c>
      <c r="AU267" s="78">
        <v>343</v>
      </c>
      <c r="AV267" s="82" t="s">
        <v>2649</v>
      </c>
      <c r="AW267" s="78" t="b">
        <v>0</v>
      </c>
      <c r="AX267" s="78" t="s">
        <v>2766</v>
      </c>
      <c r="AY267" s="82" t="s">
        <v>3031</v>
      </c>
      <c r="AZ267" s="78" t="s">
        <v>66</v>
      </c>
      <c r="BA267" s="78" t="str">
        <f>REPLACE(INDEX(GroupVertices[Group],MATCH(Vertices[[#This Row],[Vertex]],GroupVertices[Vertex],0)),1,1,"")</f>
        <v>1</v>
      </c>
      <c r="BB267" s="48" t="s">
        <v>705</v>
      </c>
      <c r="BC267" s="48" t="s">
        <v>705</v>
      </c>
      <c r="BD267" s="48" t="s">
        <v>735</v>
      </c>
      <c r="BE267" s="48" t="s">
        <v>735</v>
      </c>
      <c r="BF267" s="48" t="s">
        <v>797</v>
      </c>
      <c r="BG267" s="48" t="s">
        <v>797</v>
      </c>
      <c r="BH267" s="121" t="s">
        <v>3962</v>
      </c>
      <c r="BI267" s="121" t="s">
        <v>3962</v>
      </c>
      <c r="BJ267" s="121" t="s">
        <v>4092</v>
      </c>
      <c r="BK267" s="121" t="s">
        <v>4092</v>
      </c>
      <c r="BL267" s="121">
        <v>1</v>
      </c>
      <c r="BM267" s="124">
        <v>2.857142857142857</v>
      </c>
      <c r="BN267" s="121">
        <v>0</v>
      </c>
      <c r="BO267" s="124">
        <v>0</v>
      </c>
      <c r="BP267" s="121">
        <v>0</v>
      </c>
      <c r="BQ267" s="124">
        <v>0</v>
      </c>
      <c r="BR267" s="121">
        <v>34</v>
      </c>
      <c r="BS267" s="124">
        <v>97.14285714285714</v>
      </c>
      <c r="BT267" s="121">
        <v>35</v>
      </c>
      <c r="BU267" s="2"/>
      <c r="BV267" s="3"/>
      <c r="BW267" s="3"/>
      <c r="BX267" s="3"/>
      <c r="BY267" s="3"/>
    </row>
    <row r="268" spans="1:77" ht="41.45" customHeight="1">
      <c r="A268" s="64" t="s">
        <v>406</v>
      </c>
      <c r="C268" s="65"/>
      <c r="D268" s="65" t="s">
        <v>64</v>
      </c>
      <c r="E268" s="66">
        <v>162.03925610155994</v>
      </c>
      <c r="F268" s="68">
        <v>99.99994874935807</v>
      </c>
      <c r="G268" s="100" t="s">
        <v>1010</v>
      </c>
      <c r="H268" s="65"/>
      <c r="I268" s="69" t="s">
        <v>406</v>
      </c>
      <c r="J268" s="70"/>
      <c r="K268" s="70"/>
      <c r="L268" s="69" t="s">
        <v>3305</v>
      </c>
      <c r="M268" s="73">
        <v>1.017080130601491</v>
      </c>
      <c r="N268" s="74">
        <v>2887.0166015625</v>
      </c>
      <c r="O268" s="74">
        <v>7173.896484375</v>
      </c>
      <c r="P268" s="75"/>
      <c r="Q268" s="76"/>
      <c r="R268" s="76"/>
      <c r="S268" s="86"/>
      <c r="T268" s="48">
        <v>0</v>
      </c>
      <c r="U268" s="48">
        <v>1</v>
      </c>
      <c r="V268" s="49">
        <v>0</v>
      </c>
      <c r="W268" s="49">
        <v>0.001172</v>
      </c>
      <c r="X268" s="49">
        <v>0.006928</v>
      </c>
      <c r="Y268" s="49">
        <v>0.525373</v>
      </c>
      <c r="Z268" s="49">
        <v>0</v>
      </c>
      <c r="AA268" s="49">
        <v>0</v>
      </c>
      <c r="AB268" s="71">
        <v>268</v>
      </c>
      <c r="AC268" s="71"/>
      <c r="AD268" s="72"/>
      <c r="AE268" s="78" t="s">
        <v>1852</v>
      </c>
      <c r="AF268" s="78">
        <v>31</v>
      </c>
      <c r="AG268" s="78">
        <v>23</v>
      </c>
      <c r="AH268" s="78">
        <v>357</v>
      </c>
      <c r="AI268" s="78">
        <v>14</v>
      </c>
      <c r="AJ268" s="78"/>
      <c r="AK268" s="78"/>
      <c r="AL268" s="78"/>
      <c r="AM268" s="78"/>
      <c r="AN268" s="78"/>
      <c r="AO268" s="80">
        <v>41069.69284722222</v>
      </c>
      <c r="AP268" s="78"/>
      <c r="AQ268" s="78" t="b">
        <v>1</v>
      </c>
      <c r="AR268" s="78" t="b">
        <v>0</v>
      </c>
      <c r="AS268" s="78" t="b">
        <v>0</v>
      </c>
      <c r="AT268" s="78" t="s">
        <v>2641</v>
      </c>
      <c r="AU268" s="78">
        <v>0</v>
      </c>
      <c r="AV268" s="82" t="s">
        <v>2649</v>
      </c>
      <c r="AW268" s="78" t="b">
        <v>0</v>
      </c>
      <c r="AX268" s="78" t="s">
        <v>2766</v>
      </c>
      <c r="AY268" s="82" t="s">
        <v>3032</v>
      </c>
      <c r="AZ268" s="78" t="s">
        <v>66</v>
      </c>
      <c r="BA268" s="78" t="str">
        <f>REPLACE(INDEX(GroupVertices[Group],MATCH(Vertices[[#This Row],[Vertex]],GroupVertices[Vertex],0)),1,1,"")</f>
        <v>1</v>
      </c>
      <c r="BB268" s="48"/>
      <c r="BC268" s="48"/>
      <c r="BD268" s="48"/>
      <c r="BE268" s="48"/>
      <c r="BF268" s="48"/>
      <c r="BG268" s="48"/>
      <c r="BH268" s="121" t="s">
        <v>3863</v>
      </c>
      <c r="BI268" s="121" t="s">
        <v>3863</v>
      </c>
      <c r="BJ268" s="121" t="s">
        <v>3998</v>
      </c>
      <c r="BK268" s="121" t="s">
        <v>3998</v>
      </c>
      <c r="BL268" s="121">
        <v>0</v>
      </c>
      <c r="BM268" s="124">
        <v>0</v>
      </c>
      <c r="BN268" s="121">
        <v>0</v>
      </c>
      <c r="BO268" s="124">
        <v>0</v>
      </c>
      <c r="BP268" s="121">
        <v>0</v>
      </c>
      <c r="BQ268" s="124">
        <v>0</v>
      </c>
      <c r="BR268" s="121">
        <v>23</v>
      </c>
      <c r="BS268" s="124">
        <v>100</v>
      </c>
      <c r="BT268" s="121">
        <v>23</v>
      </c>
      <c r="BU268" s="2"/>
      <c r="BV268" s="3"/>
      <c r="BW268" s="3"/>
      <c r="BX268" s="3"/>
      <c r="BY268" s="3"/>
    </row>
    <row r="269" spans="1:77" ht="41.45" customHeight="1">
      <c r="A269" s="64" t="s">
        <v>407</v>
      </c>
      <c r="C269" s="65"/>
      <c r="D269" s="65" t="s">
        <v>64</v>
      </c>
      <c r="E269" s="66">
        <v>162.2116415910188</v>
      </c>
      <c r="F269" s="68">
        <v>99.99972369219132</v>
      </c>
      <c r="G269" s="100" t="s">
        <v>1011</v>
      </c>
      <c r="H269" s="65"/>
      <c r="I269" s="69" t="s">
        <v>407</v>
      </c>
      <c r="J269" s="70"/>
      <c r="K269" s="70"/>
      <c r="L269" s="69" t="s">
        <v>3306</v>
      </c>
      <c r="M269" s="73">
        <v>1.0920841823732552</v>
      </c>
      <c r="N269" s="74">
        <v>7018.52001953125</v>
      </c>
      <c r="O269" s="74">
        <v>2392.170166015625</v>
      </c>
      <c r="P269" s="75"/>
      <c r="Q269" s="76"/>
      <c r="R269" s="76"/>
      <c r="S269" s="86"/>
      <c r="T269" s="48">
        <v>0</v>
      </c>
      <c r="U269" s="48">
        <v>2</v>
      </c>
      <c r="V269" s="49">
        <v>384</v>
      </c>
      <c r="W269" s="49">
        <v>0.001126</v>
      </c>
      <c r="X269" s="49">
        <v>0.000849</v>
      </c>
      <c r="Y269" s="49">
        <v>0.994228</v>
      </c>
      <c r="Z269" s="49">
        <v>0</v>
      </c>
      <c r="AA269" s="49">
        <v>0</v>
      </c>
      <c r="AB269" s="71">
        <v>269</v>
      </c>
      <c r="AC269" s="71"/>
      <c r="AD269" s="72"/>
      <c r="AE269" s="78" t="s">
        <v>1853</v>
      </c>
      <c r="AF269" s="78">
        <v>178</v>
      </c>
      <c r="AG269" s="78">
        <v>124</v>
      </c>
      <c r="AH269" s="78">
        <v>264</v>
      </c>
      <c r="AI269" s="78">
        <v>53</v>
      </c>
      <c r="AJ269" s="78"/>
      <c r="AK269" s="78"/>
      <c r="AL269" s="78" t="s">
        <v>2119</v>
      </c>
      <c r="AM269" s="82" t="s">
        <v>2423</v>
      </c>
      <c r="AN269" s="78"/>
      <c r="AO269" s="80">
        <v>40493.988703703704</v>
      </c>
      <c r="AP269" s="82" t="s">
        <v>2634</v>
      </c>
      <c r="AQ269" s="78" t="b">
        <v>0</v>
      </c>
      <c r="AR269" s="78" t="b">
        <v>0</v>
      </c>
      <c r="AS269" s="78" t="b">
        <v>1</v>
      </c>
      <c r="AT269" s="78" t="s">
        <v>1518</v>
      </c>
      <c r="AU269" s="78">
        <v>7</v>
      </c>
      <c r="AV269" s="82" t="s">
        <v>2649</v>
      </c>
      <c r="AW269" s="78" t="b">
        <v>0</v>
      </c>
      <c r="AX269" s="78" t="s">
        <v>2766</v>
      </c>
      <c r="AY269" s="82" t="s">
        <v>3033</v>
      </c>
      <c r="AZ269" s="78" t="s">
        <v>66</v>
      </c>
      <c r="BA269" s="78" t="str">
        <f>REPLACE(INDEX(GroupVertices[Group],MATCH(Vertices[[#This Row],[Vertex]],GroupVertices[Vertex],0)),1,1,"")</f>
        <v>12</v>
      </c>
      <c r="BB269" s="48"/>
      <c r="BC269" s="48"/>
      <c r="BD269" s="48"/>
      <c r="BE269" s="48"/>
      <c r="BF269" s="48"/>
      <c r="BG269" s="48"/>
      <c r="BH269" s="121" t="s">
        <v>3963</v>
      </c>
      <c r="BI269" s="121" t="s">
        <v>3963</v>
      </c>
      <c r="BJ269" s="121" t="s">
        <v>4093</v>
      </c>
      <c r="BK269" s="121" t="s">
        <v>4093</v>
      </c>
      <c r="BL269" s="121">
        <v>1</v>
      </c>
      <c r="BM269" s="124">
        <v>4.166666666666667</v>
      </c>
      <c r="BN269" s="121">
        <v>2</v>
      </c>
      <c r="BO269" s="124">
        <v>8.333333333333334</v>
      </c>
      <c r="BP269" s="121">
        <v>0</v>
      </c>
      <c r="BQ269" s="124">
        <v>0</v>
      </c>
      <c r="BR269" s="121">
        <v>21</v>
      </c>
      <c r="BS269" s="124">
        <v>87.5</v>
      </c>
      <c r="BT269" s="121">
        <v>24</v>
      </c>
      <c r="BU269" s="2"/>
      <c r="BV269" s="3"/>
      <c r="BW269" s="3"/>
      <c r="BX269" s="3"/>
      <c r="BY269" s="3"/>
    </row>
    <row r="270" spans="1:77" ht="41.45" customHeight="1">
      <c r="A270" s="64" t="s">
        <v>482</v>
      </c>
      <c r="C270" s="65"/>
      <c r="D270" s="65" t="s">
        <v>64</v>
      </c>
      <c r="E270" s="66">
        <v>179.25561681612933</v>
      </c>
      <c r="F270" s="68">
        <v>99.97747200043734</v>
      </c>
      <c r="G270" s="100" t="s">
        <v>2763</v>
      </c>
      <c r="H270" s="65"/>
      <c r="I270" s="69" t="s">
        <v>482</v>
      </c>
      <c r="J270" s="70"/>
      <c r="K270" s="70"/>
      <c r="L270" s="69" t="s">
        <v>3307</v>
      </c>
      <c r="M270" s="73">
        <v>8.50783132091622</v>
      </c>
      <c r="N270" s="74">
        <v>7218.25146484375</v>
      </c>
      <c r="O270" s="74">
        <v>1964.5093994140625</v>
      </c>
      <c r="P270" s="75"/>
      <c r="Q270" s="76"/>
      <c r="R270" s="76"/>
      <c r="S270" s="86"/>
      <c r="T270" s="48">
        <v>1</v>
      </c>
      <c r="U270" s="48">
        <v>0</v>
      </c>
      <c r="V270" s="49">
        <v>0</v>
      </c>
      <c r="W270" s="49">
        <v>0.000926</v>
      </c>
      <c r="X270" s="49">
        <v>0.000107</v>
      </c>
      <c r="Y270" s="49">
        <v>0.572547</v>
      </c>
      <c r="Z270" s="49">
        <v>0</v>
      </c>
      <c r="AA270" s="49">
        <v>0</v>
      </c>
      <c r="AB270" s="71">
        <v>270</v>
      </c>
      <c r="AC270" s="71"/>
      <c r="AD270" s="72"/>
      <c r="AE270" s="78" t="s">
        <v>1854</v>
      </c>
      <c r="AF270" s="78">
        <v>1596</v>
      </c>
      <c r="AG270" s="78">
        <v>10110</v>
      </c>
      <c r="AH270" s="78">
        <v>5852</v>
      </c>
      <c r="AI270" s="78">
        <v>966</v>
      </c>
      <c r="AJ270" s="78"/>
      <c r="AK270" s="78" t="s">
        <v>2090</v>
      </c>
      <c r="AL270" s="78" t="s">
        <v>2114</v>
      </c>
      <c r="AM270" s="82" t="s">
        <v>2424</v>
      </c>
      <c r="AN270" s="78"/>
      <c r="AO270" s="80">
        <v>40925.42303240741</v>
      </c>
      <c r="AP270" s="82" t="s">
        <v>2635</v>
      </c>
      <c r="AQ270" s="78" t="b">
        <v>0</v>
      </c>
      <c r="AR270" s="78" t="b">
        <v>0</v>
      </c>
      <c r="AS270" s="78" t="b">
        <v>1</v>
      </c>
      <c r="AT270" s="78" t="s">
        <v>2640</v>
      </c>
      <c r="AU270" s="78">
        <v>345</v>
      </c>
      <c r="AV270" s="82" t="s">
        <v>2649</v>
      </c>
      <c r="AW270" s="78" t="b">
        <v>1</v>
      </c>
      <c r="AX270" s="78" t="s">
        <v>2766</v>
      </c>
      <c r="AY270" s="82" t="s">
        <v>3034</v>
      </c>
      <c r="AZ270" s="78" t="s">
        <v>65</v>
      </c>
      <c r="BA270" s="78" t="str">
        <f>REPLACE(INDEX(GroupVertices[Group],MATCH(Vertices[[#This Row],[Vertex]],GroupVertices[Vertex],0)),1,1,"")</f>
        <v>12</v>
      </c>
      <c r="BB270" s="48"/>
      <c r="BC270" s="48"/>
      <c r="BD270" s="48"/>
      <c r="BE270" s="48"/>
      <c r="BF270" s="48"/>
      <c r="BG270" s="48"/>
      <c r="BH270" s="48"/>
      <c r="BI270" s="48"/>
      <c r="BJ270" s="48"/>
      <c r="BK270" s="48"/>
      <c r="BL270" s="48"/>
      <c r="BM270" s="49"/>
      <c r="BN270" s="48"/>
      <c r="BO270" s="49"/>
      <c r="BP270" s="48"/>
      <c r="BQ270" s="49"/>
      <c r="BR270" s="48"/>
      <c r="BS270" s="49"/>
      <c r="BT270" s="48"/>
      <c r="BU270" s="2"/>
      <c r="BV270" s="3"/>
      <c r="BW270" s="3"/>
      <c r="BX270" s="3"/>
      <c r="BY270" s="3"/>
    </row>
    <row r="271" spans="1:77" ht="41.45" customHeight="1">
      <c r="A271" s="64" t="s">
        <v>483</v>
      </c>
      <c r="C271" s="65"/>
      <c r="D271" s="65" t="s">
        <v>64</v>
      </c>
      <c r="E271" s="66">
        <v>163.24254095372325</v>
      </c>
      <c r="F271" s="68">
        <v>99.99837780576838</v>
      </c>
      <c r="G271" s="100" t="s">
        <v>2764</v>
      </c>
      <c r="H271" s="65"/>
      <c r="I271" s="69" t="s">
        <v>483</v>
      </c>
      <c r="J271" s="70"/>
      <c r="K271" s="70"/>
      <c r="L271" s="69" t="s">
        <v>3308</v>
      </c>
      <c r="M271" s="73">
        <v>1.5406232642558861</v>
      </c>
      <c r="N271" s="74">
        <v>8939.9765625</v>
      </c>
      <c r="O271" s="74">
        <v>4364.26953125</v>
      </c>
      <c r="P271" s="75"/>
      <c r="Q271" s="76"/>
      <c r="R271" s="76"/>
      <c r="S271" s="86"/>
      <c r="T271" s="48">
        <v>2</v>
      </c>
      <c r="U271" s="48">
        <v>0</v>
      </c>
      <c r="V271" s="49">
        <v>0</v>
      </c>
      <c r="W271" s="49">
        <v>0.001122</v>
      </c>
      <c r="X271" s="49">
        <v>0.00096</v>
      </c>
      <c r="Y271" s="49">
        <v>0.806892</v>
      </c>
      <c r="Z271" s="49">
        <v>0.5</v>
      </c>
      <c r="AA271" s="49">
        <v>0</v>
      </c>
      <c r="AB271" s="71">
        <v>271</v>
      </c>
      <c r="AC271" s="71"/>
      <c r="AD271" s="72"/>
      <c r="AE271" s="78" t="s">
        <v>1855</v>
      </c>
      <c r="AF271" s="78">
        <v>648</v>
      </c>
      <c r="AG271" s="78">
        <v>728</v>
      </c>
      <c r="AH271" s="78">
        <v>354</v>
      </c>
      <c r="AI271" s="78">
        <v>40</v>
      </c>
      <c r="AJ271" s="78"/>
      <c r="AK271" s="78" t="s">
        <v>2091</v>
      </c>
      <c r="AL271" s="78" t="s">
        <v>2208</v>
      </c>
      <c r="AM271" s="78"/>
      <c r="AN271" s="78"/>
      <c r="AO271" s="80">
        <v>39850.94048611111</v>
      </c>
      <c r="AP271" s="82" t="s">
        <v>2636</v>
      </c>
      <c r="AQ271" s="78" t="b">
        <v>0</v>
      </c>
      <c r="AR271" s="78" t="b">
        <v>0</v>
      </c>
      <c r="AS271" s="78" t="b">
        <v>0</v>
      </c>
      <c r="AT271" s="78" t="s">
        <v>1517</v>
      </c>
      <c r="AU271" s="78">
        <v>42</v>
      </c>
      <c r="AV271" s="82" t="s">
        <v>2649</v>
      </c>
      <c r="AW271" s="78" t="b">
        <v>0</v>
      </c>
      <c r="AX271" s="78" t="s">
        <v>2766</v>
      </c>
      <c r="AY271" s="82" t="s">
        <v>3035</v>
      </c>
      <c r="AZ271" s="78" t="s">
        <v>65</v>
      </c>
      <c r="BA271" s="78" t="str">
        <f>REPLACE(INDEX(GroupVertices[Group],MATCH(Vertices[[#This Row],[Vertex]],GroupVertices[Vertex],0)),1,1,"")</f>
        <v>15</v>
      </c>
      <c r="BB271" s="48"/>
      <c r="BC271" s="48"/>
      <c r="BD271" s="48"/>
      <c r="BE271" s="48"/>
      <c r="BF271" s="48"/>
      <c r="BG271" s="48"/>
      <c r="BH271" s="48"/>
      <c r="BI271" s="48"/>
      <c r="BJ271" s="48"/>
      <c r="BK271" s="48"/>
      <c r="BL271" s="48"/>
      <c r="BM271" s="49"/>
      <c r="BN271" s="48"/>
      <c r="BO271" s="49"/>
      <c r="BP271" s="48"/>
      <c r="BQ271" s="49"/>
      <c r="BR271" s="48"/>
      <c r="BS271" s="49"/>
      <c r="BT271" s="48"/>
      <c r="BU271" s="2"/>
      <c r="BV271" s="3"/>
      <c r="BW271" s="3"/>
      <c r="BX271" s="3"/>
      <c r="BY271" s="3"/>
    </row>
    <row r="272" spans="1:77" ht="41.45" customHeight="1">
      <c r="A272" s="64" t="s">
        <v>408</v>
      </c>
      <c r="C272" s="65"/>
      <c r="D272" s="65" t="s">
        <v>64</v>
      </c>
      <c r="E272" s="66">
        <v>162.53081076457133</v>
      </c>
      <c r="F272" s="68">
        <v>99.99930700218951</v>
      </c>
      <c r="G272" s="100" t="s">
        <v>1012</v>
      </c>
      <c r="H272" s="65"/>
      <c r="I272" s="69" t="s">
        <v>408</v>
      </c>
      <c r="J272" s="70"/>
      <c r="K272" s="70"/>
      <c r="L272" s="69" t="s">
        <v>3309</v>
      </c>
      <c r="M272" s="73">
        <v>1.230953070307116</v>
      </c>
      <c r="N272" s="74">
        <v>8799.205078125</v>
      </c>
      <c r="O272" s="74">
        <v>4752.0537109375</v>
      </c>
      <c r="P272" s="75"/>
      <c r="Q272" s="76"/>
      <c r="R272" s="76"/>
      <c r="S272" s="86"/>
      <c r="T272" s="48">
        <v>0</v>
      </c>
      <c r="U272" s="48">
        <v>2</v>
      </c>
      <c r="V272" s="49">
        <v>0</v>
      </c>
      <c r="W272" s="49">
        <v>0.001122</v>
      </c>
      <c r="X272" s="49">
        <v>0.00096</v>
      </c>
      <c r="Y272" s="49">
        <v>0.806892</v>
      </c>
      <c r="Z272" s="49">
        <v>0.5</v>
      </c>
      <c r="AA272" s="49">
        <v>0</v>
      </c>
      <c r="AB272" s="71">
        <v>272</v>
      </c>
      <c r="AC272" s="71"/>
      <c r="AD272" s="72"/>
      <c r="AE272" s="78" t="s">
        <v>1856</v>
      </c>
      <c r="AF272" s="78">
        <v>2211</v>
      </c>
      <c r="AG272" s="78">
        <v>311</v>
      </c>
      <c r="AH272" s="78">
        <v>6790</v>
      </c>
      <c r="AI272" s="78">
        <v>37</v>
      </c>
      <c r="AJ272" s="78"/>
      <c r="AK272" s="78" t="s">
        <v>2092</v>
      </c>
      <c r="AL272" s="78" t="s">
        <v>2242</v>
      </c>
      <c r="AM272" s="78"/>
      <c r="AN272" s="78"/>
      <c r="AO272" s="80">
        <v>41893.829201388886</v>
      </c>
      <c r="AP272" s="82" t="s">
        <v>2637</v>
      </c>
      <c r="AQ272" s="78" t="b">
        <v>1</v>
      </c>
      <c r="AR272" s="78" t="b">
        <v>0</v>
      </c>
      <c r="AS272" s="78" t="b">
        <v>1</v>
      </c>
      <c r="AT272" s="78" t="s">
        <v>1518</v>
      </c>
      <c r="AU272" s="78">
        <v>11</v>
      </c>
      <c r="AV272" s="82" t="s">
        <v>2649</v>
      </c>
      <c r="AW272" s="78" t="b">
        <v>0</v>
      </c>
      <c r="AX272" s="78" t="s">
        <v>2766</v>
      </c>
      <c r="AY272" s="82" t="s">
        <v>3036</v>
      </c>
      <c r="AZ272" s="78" t="s">
        <v>66</v>
      </c>
      <c r="BA272" s="78" t="str">
        <f>REPLACE(INDEX(GroupVertices[Group],MATCH(Vertices[[#This Row],[Vertex]],GroupVertices[Vertex],0)),1,1,"")</f>
        <v>15</v>
      </c>
      <c r="BB272" s="48"/>
      <c r="BC272" s="48"/>
      <c r="BD272" s="48"/>
      <c r="BE272" s="48"/>
      <c r="BF272" s="48" t="s">
        <v>738</v>
      </c>
      <c r="BG272" s="48" t="s">
        <v>738</v>
      </c>
      <c r="BH272" s="121" t="s">
        <v>3964</v>
      </c>
      <c r="BI272" s="121" t="s">
        <v>3964</v>
      </c>
      <c r="BJ272" s="121" t="s">
        <v>4094</v>
      </c>
      <c r="BK272" s="121" t="s">
        <v>4094</v>
      </c>
      <c r="BL272" s="121">
        <v>0</v>
      </c>
      <c r="BM272" s="124">
        <v>0</v>
      </c>
      <c r="BN272" s="121">
        <v>0</v>
      </c>
      <c r="BO272" s="124">
        <v>0</v>
      </c>
      <c r="BP272" s="121">
        <v>0</v>
      </c>
      <c r="BQ272" s="124">
        <v>0</v>
      </c>
      <c r="BR272" s="121">
        <v>20</v>
      </c>
      <c r="BS272" s="124">
        <v>100</v>
      </c>
      <c r="BT272" s="121">
        <v>20</v>
      </c>
      <c r="BU272" s="2"/>
      <c r="BV272" s="3"/>
      <c r="BW272" s="3"/>
      <c r="BX272" s="3"/>
      <c r="BY272" s="3"/>
    </row>
    <row r="273" spans="1:77" ht="41.45" customHeight="1">
      <c r="A273" s="64" t="s">
        <v>484</v>
      </c>
      <c r="C273" s="65"/>
      <c r="D273" s="65" t="s">
        <v>64</v>
      </c>
      <c r="E273" s="66">
        <v>457.56089543179877</v>
      </c>
      <c r="F273" s="68">
        <v>99.61413168859872</v>
      </c>
      <c r="G273" s="100" t="s">
        <v>2765</v>
      </c>
      <c r="H273" s="65"/>
      <c r="I273" s="69" t="s">
        <v>484</v>
      </c>
      <c r="J273" s="70"/>
      <c r="K273" s="70"/>
      <c r="L273" s="69" t="s">
        <v>3310</v>
      </c>
      <c r="M273" s="73">
        <v>129.597045912999</v>
      </c>
      <c r="N273" s="74">
        <v>7055.607421875</v>
      </c>
      <c r="O273" s="74">
        <v>7681.58447265625</v>
      </c>
      <c r="P273" s="75"/>
      <c r="Q273" s="76"/>
      <c r="R273" s="76"/>
      <c r="S273" s="86"/>
      <c r="T273" s="48">
        <v>2</v>
      </c>
      <c r="U273" s="48">
        <v>0</v>
      </c>
      <c r="V273" s="49">
        <v>0</v>
      </c>
      <c r="W273" s="49">
        <v>0.0006490000000000001</v>
      </c>
      <c r="X273" s="49">
        <v>4E-06</v>
      </c>
      <c r="Y273" s="49">
        <v>0.745547</v>
      </c>
      <c r="Z273" s="49">
        <v>0.5</v>
      </c>
      <c r="AA273" s="49">
        <v>0</v>
      </c>
      <c r="AB273" s="71">
        <v>273</v>
      </c>
      <c r="AC273" s="71"/>
      <c r="AD273" s="72"/>
      <c r="AE273" s="78" t="s">
        <v>1857</v>
      </c>
      <c r="AF273" s="78">
        <v>909</v>
      </c>
      <c r="AG273" s="78">
        <v>173168</v>
      </c>
      <c r="AH273" s="78">
        <v>18258</v>
      </c>
      <c r="AI273" s="78">
        <v>4489</v>
      </c>
      <c r="AJ273" s="78"/>
      <c r="AK273" s="78" t="s">
        <v>2093</v>
      </c>
      <c r="AL273" s="78" t="s">
        <v>2243</v>
      </c>
      <c r="AM273" s="82" t="s">
        <v>2425</v>
      </c>
      <c r="AN273" s="78"/>
      <c r="AO273" s="80">
        <v>39707.98605324074</v>
      </c>
      <c r="AP273" s="82" t="s">
        <v>2638</v>
      </c>
      <c r="AQ273" s="78" t="b">
        <v>0</v>
      </c>
      <c r="AR273" s="78" t="b">
        <v>0</v>
      </c>
      <c r="AS273" s="78" t="b">
        <v>1</v>
      </c>
      <c r="AT273" s="78" t="s">
        <v>1517</v>
      </c>
      <c r="AU273" s="78">
        <v>4052</v>
      </c>
      <c r="AV273" s="82" t="s">
        <v>2649</v>
      </c>
      <c r="AW273" s="78" t="b">
        <v>1</v>
      </c>
      <c r="AX273" s="78" t="s">
        <v>2766</v>
      </c>
      <c r="AY273" s="82" t="s">
        <v>3037</v>
      </c>
      <c r="AZ273" s="78" t="s">
        <v>65</v>
      </c>
      <c r="BA273" s="78" t="str">
        <f>REPLACE(INDEX(GroupVertices[Group],MATCH(Vertices[[#This Row],[Vertex]],GroupVertices[Vertex],0)),1,1,"")</f>
        <v>5</v>
      </c>
      <c r="BB273" s="48"/>
      <c r="BC273" s="48"/>
      <c r="BD273" s="48"/>
      <c r="BE273" s="48"/>
      <c r="BF273" s="48"/>
      <c r="BG273" s="48"/>
      <c r="BH273" s="48"/>
      <c r="BI273" s="48"/>
      <c r="BJ273" s="48"/>
      <c r="BK273" s="48"/>
      <c r="BL273" s="48"/>
      <c r="BM273" s="49"/>
      <c r="BN273" s="48"/>
      <c r="BO273" s="49"/>
      <c r="BP273" s="48"/>
      <c r="BQ273" s="49"/>
      <c r="BR273" s="48"/>
      <c r="BS273" s="49"/>
      <c r="BT273" s="48"/>
      <c r="BU273" s="2"/>
      <c r="BV273" s="3"/>
      <c r="BW273" s="3"/>
      <c r="BX273" s="3"/>
      <c r="BY273" s="3"/>
    </row>
    <row r="274" spans="1:77" ht="41.45" customHeight="1">
      <c r="A274" s="64" t="s">
        <v>409</v>
      </c>
      <c r="C274" s="65"/>
      <c r="D274" s="65" t="s">
        <v>64</v>
      </c>
      <c r="E274" s="66">
        <v>164.77352891456084</v>
      </c>
      <c r="F274" s="68">
        <v>99.99637903073301</v>
      </c>
      <c r="G274" s="100" t="s">
        <v>1013</v>
      </c>
      <c r="H274" s="65"/>
      <c r="I274" s="69" t="s">
        <v>409</v>
      </c>
      <c r="J274" s="70"/>
      <c r="K274" s="70"/>
      <c r="L274" s="69" t="s">
        <v>3311</v>
      </c>
      <c r="M274" s="73">
        <v>2.206748357714031</v>
      </c>
      <c r="N274" s="74">
        <v>6757.0908203125</v>
      </c>
      <c r="O274" s="74">
        <v>8116.146484375</v>
      </c>
      <c r="P274" s="75"/>
      <c r="Q274" s="76"/>
      <c r="R274" s="76"/>
      <c r="S274" s="86"/>
      <c r="T274" s="48">
        <v>0</v>
      </c>
      <c r="U274" s="48">
        <v>3</v>
      </c>
      <c r="V274" s="49">
        <v>184</v>
      </c>
      <c r="W274" s="49">
        <v>0.000736</v>
      </c>
      <c r="X274" s="49">
        <v>1.6E-05</v>
      </c>
      <c r="Y274" s="49">
        <v>1.037977</v>
      </c>
      <c r="Z274" s="49">
        <v>0.3333333333333333</v>
      </c>
      <c r="AA274" s="49">
        <v>0</v>
      </c>
      <c r="AB274" s="71">
        <v>274</v>
      </c>
      <c r="AC274" s="71"/>
      <c r="AD274" s="72"/>
      <c r="AE274" s="78" t="s">
        <v>1858</v>
      </c>
      <c r="AF274" s="78">
        <v>1691</v>
      </c>
      <c r="AG274" s="78">
        <v>1625</v>
      </c>
      <c r="AH274" s="78">
        <v>9555</v>
      </c>
      <c r="AI274" s="78">
        <v>452</v>
      </c>
      <c r="AJ274" s="78"/>
      <c r="AK274" s="78" t="s">
        <v>2094</v>
      </c>
      <c r="AL274" s="78"/>
      <c r="AM274" s="78"/>
      <c r="AN274" s="78"/>
      <c r="AO274" s="80">
        <v>41298.14747685185</v>
      </c>
      <c r="AP274" s="82" t="s">
        <v>2639</v>
      </c>
      <c r="AQ274" s="78" t="b">
        <v>1</v>
      </c>
      <c r="AR274" s="78" t="b">
        <v>0</v>
      </c>
      <c r="AS274" s="78" t="b">
        <v>0</v>
      </c>
      <c r="AT274" s="78" t="s">
        <v>1517</v>
      </c>
      <c r="AU274" s="78">
        <v>442</v>
      </c>
      <c r="AV274" s="82" t="s">
        <v>2649</v>
      </c>
      <c r="AW274" s="78" t="b">
        <v>0</v>
      </c>
      <c r="AX274" s="78" t="s">
        <v>2766</v>
      </c>
      <c r="AY274" s="82" t="s">
        <v>3038</v>
      </c>
      <c r="AZ274" s="78" t="s">
        <v>66</v>
      </c>
      <c r="BA274" s="78" t="str">
        <f>REPLACE(INDEX(GroupVertices[Group],MATCH(Vertices[[#This Row],[Vertex]],GroupVertices[Vertex],0)),1,1,"")</f>
        <v>5</v>
      </c>
      <c r="BB274" s="48"/>
      <c r="BC274" s="48"/>
      <c r="BD274" s="48"/>
      <c r="BE274" s="48"/>
      <c r="BF274" s="48" t="s">
        <v>804</v>
      </c>
      <c r="BG274" s="48" t="s">
        <v>804</v>
      </c>
      <c r="BH274" s="121" t="s">
        <v>3965</v>
      </c>
      <c r="BI274" s="121" t="s">
        <v>3965</v>
      </c>
      <c r="BJ274" s="121" t="s">
        <v>4095</v>
      </c>
      <c r="BK274" s="121" t="s">
        <v>4095</v>
      </c>
      <c r="BL274" s="121">
        <v>3</v>
      </c>
      <c r="BM274" s="124">
        <v>15.789473684210526</v>
      </c>
      <c r="BN274" s="121">
        <v>0</v>
      </c>
      <c r="BO274" s="124">
        <v>0</v>
      </c>
      <c r="BP274" s="121">
        <v>0</v>
      </c>
      <c r="BQ274" s="124">
        <v>0</v>
      </c>
      <c r="BR274" s="121">
        <v>16</v>
      </c>
      <c r="BS274" s="124">
        <v>84.21052631578948</v>
      </c>
      <c r="BT274" s="121">
        <v>19</v>
      </c>
      <c r="BU274" s="2"/>
      <c r="BV274" s="3"/>
      <c r="BW274" s="3"/>
      <c r="BX274" s="3"/>
      <c r="BY274" s="3"/>
    </row>
    <row r="275" spans="1:77" ht="41.45" customHeight="1">
      <c r="A275" s="87" t="s">
        <v>411</v>
      </c>
      <c r="C275" s="88"/>
      <c r="D275" s="88" t="s">
        <v>64</v>
      </c>
      <c r="E275" s="89">
        <v>162.72026412427365</v>
      </c>
      <c r="F275" s="90">
        <v>99.99905966213497</v>
      </c>
      <c r="G275" s="101" t="s">
        <v>1015</v>
      </c>
      <c r="H275" s="88"/>
      <c r="I275" s="91" t="s">
        <v>411</v>
      </c>
      <c r="J275" s="92"/>
      <c r="K275" s="92"/>
      <c r="L275" s="91" t="s">
        <v>3312</v>
      </c>
      <c r="M275" s="93">
        <v>1.313383265818659</v>
      </c>
      <c r="N275" s="94">
        <v>3117.4853515625</v>
      </c>
      <c r="O275" s="94">
        <v>8034.43603515625</v>
      </c>
      <c r="P275" s="95"/>
      <c r="Q275" s="96"/>
      <c r="R275" s="96"/>
      <c r="S275" s="97"/>
      <c r="T275" s="48">
        <v>0</v>
      </c>
      <c r="U275" s="48">
        <v>1</v>
      </c>
      <c r="V275" s="49">
        <v>0</v>
      </c>
      <c r="W275" s="49">
        <v>0.001172</v>
      </c>
      <c r="X275" s="49">
        <v>0.006928</v>
      </c>
      <c r="Y275" s="49">
        <v>0.525373</v>
      </c>
      <c r="Z275" s="49">
        <v>0</v>
      </c>
      <c r="AA275" s="49">
        <v>0</v>
      </c>
      <c r="AB275" s="98">
        <v>275</v>
      </c>
      <c r="AC275" s="98"/>
      <c r="AD275" s="99"/>
      <c r="AE275" s="78" t="s">
        <v>1859</v>
      </c>
      <c r="AF275" s="78">
        <v>92</v>
      </c>
      <c r="AG275" s="78">
        <v>422</v>
      </c>
      <c r="AH275" s="78">
        <v>1727</v>
      </c>
      <c r="AI275" s="78">
        <v>692</v>
      </c>
      <c r="AJ275" s="78"/>
      <c r="AK275" s="78" t="s">
        <v>2095</v>
      </c>
      <c r="AL275" s="78"/>
      <c r="AM275" s="78"/>
      <c r="AN275" s="78"/>
      <c r="AO275" s="80">
        <v>42694.971180555556</v>
      </c>
      <c r="AP275" s="78"/>
      <c r="AQ275" s="78" t="b">
        <v>1</v>
      </c>
      <c r="AR275" s="78" t="b">
        <v>0</v>
      </c>
      <c r="AS275" s="78" t="b">
        <v>0</v>
      </c>
      <c r="AT275" s="78" t="s">
        <v>1517</v>
      </c>
      <c r="AU275" s="78">
        <v>32</v>
      </c>
      <c r="AV275" s="78"/>
      <c r="AW275" s="78" t="b">
        <v>0</v>
      </c>
      <c r="AX275" s="78" t="s">
        <v>2766</v>
      </c>
      <c r="AY275" s="82" t="s">
        <v>3039</v>
      </c>
      <c r="AZ275" s="78" t="s">
        <v>66</v>
      </c>
      <c r="BA275" s="78" t="str">
        <f>REPLACE(INDEX(GroupVertices[Group],MATCH(Vertices[[#This Row],[Vertex]],GroupVertices[Vertex],0)),1,1,"")</f>
        <v>1</v>
      </c>
      <c r="BB275" s="48"/>
      <c r="BC275" s="48"/>
      <c r="BD275" s="48"/>
      <c r="BE275" s="48"/>
      <c r="BF275" s="48"/>
      <c r="BG275" s="48"/>
      <c r="BH275" s="121" t="s">
        <v>3863</v>
      </c>
      <c r="BI275" s="121" t="s">
        <v>3863</v>
      </c>
      <c r="BJ275" s="121" t="s">
        <v>3998</v>
      </c>
      <c r="BK275" s="121" t="s">
        <v>3998</v>
      </c>
      <c r="BL275" s="121">
        <v>0</v>
      </c>
      <c r="BM275" s="124">
        <v>0</v>
      </c>
      <c r="BN275" s="121">
        <v>0</v>
      </c>
      <c r="BO275" s="124">
        <v>0</v>
      </c>
      <c r="BP275" s="121">
        <v>0</v>
      </c>
      <c r="BQ275" s="124">
        <v>0</v>
      </c>
      <c r="BR275" s="121">
        <v>23</v>
      </c>
      <c r="BS275" s="124">
        <v>100</v>
      </c>
      <c r="BT275" s="121">
        <v>23</v>
      </c>
      <c r="BU275" s="2"/>
      <c r="BV275" s="3"/>
      <c r="BW275" s="3"/>
      <c r="BX275" s="3"/>
      <c r="BY2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7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7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7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7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7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75"/>
    <dataValidation allowBlank="1" showInputMessage="1" promptTitle="Vertex Tooltip" prompt="Enter optional text that will pop up when the mouse is hovered over the vertex." errorTitle="Invalid Vertex Image Key" sqref="L3:L27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7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7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75"/>
    <dataValidation allowBlank="1" showInputMessage="1" promptTitle="Vertex Label Fill Color" prompt="To select an optional fill color for the Label shape, right-click and select Select Color on the right-click menu." sqref="J3:J275"/>
    <dataValidation allowBlank="1" showInputMessage="1" promptTitle="Vertex Image File" prompt="Enter the path to an image file.  Hover over the column header for examples." errorTitle="Invalid Vertex Image Key" sqref="G3:G275"/>
    <dataValidation allowBlank="1" showInputMessage="1" promptTitle="Vertex Color" prompt="To select an optional vertex color, right-click and select Select Color on the right-click menu." sqref="C3:C275"/>
    <dataValidation allowBlank="1" showInputMessage="1" promptTitle="Vertex Opacity" prompt="Enter an optional vertex opacity between 0 (transparent) and 100 (opaque)." errorTitle="Invalid Vertex Opacity" error="The optional vertex opacity must be a whole number between 0 and 10." sqref="F3:F275"/>
    <dataValidation type="list" allowBlank="1" showInputMessage="1" showErrorMessage="1" promptTitle="Vertex Shape" prompt="Select an optional vertex shape." errorTitle="Invalid Vertex Shape" error="You have entered an invalid vertex shape.  Try selecting from the drop-down list instead." sqref="D3:D27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7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75">
      <formula1>ValidVertexLabelPositions</formula1>
    </dataValidation>
    <dataValidation allowBlank="1" showInputMessage="1" showErrorMessage="1" promptTitle="Vertex Name" prompt="Enter the name of the vertex." sqref="A3:A275"/>
  </dataValidations>
  <hyperlinks>
    <hyperlink ref="AM3" r:id="rId1" display="https://t.co/8gKMmLPrnH"/>
    <hyperlink ref="AM4" r:id="rId2" display="http://t.co/yrhYy0JC3G"/>
    <hyperlink ref="AM5" r:id="rId3" display="http://t.co/SHbCPHsDda"/>
    <hyperlink ref="AM6" r:id="rId4" display="https://t.co/nQzpbaEKtw"/>
    <hyperlink ref="AM7" r:id="rId5" display="https://t.co/EPhVspey2L"/>
    <hyperlink ref="AM8" r:id="rId6" display="https://t.co/g0sTIn5wns"/>
    <hyperlink ref="AM9" r:id="rId7" display="https://t.co/IEkkuZtqWo"/>
    <hyperlink ref="AM11" r:id="rId8" display="https://t.co/ItlaMGVJy3"/>
    <hyperlink ref="AM13" r:id="rId9" display="https://t.co/DCOSJpnI5R"/>
    <hyperlink ref="AM14" r:id="rId10" display="https://t.co/MBi99raeHU"/>
    <hyperlink ref="AM15" r:id="rId11" display="https://t.co/vSLG67STFM"/>
    <hyperlink ref="AM16" r:id="rId12" display="https://t.co/pN0OAmG4SP"/>
    <hyperlink ref="AM17" r:id="rId13" display="https://t.co/VfVge1CoGw"/>
    <hyperlink ref="AM18" r:id="rId14" display="https://t.co/IdCbNgqyT4"/>
    <hyperlink ref="AM19" r:id="rId15" display="https://t.co/9sqEdBcAJs"/>
    <hyperlink ref="AM21" r:id="rId16" display="http://t.co/6lC0EBEbL6"/>
    <hyperlink ref="AM22" r:id="rId17" display="http://t.co/fwdJfSC5hX"/>
    <hyperlink ref="AM23" r:id="rId18" display="http://t.co/XJnom3L170"/>
    <hyperlink ref="AM24" r:id="rId19" display="https://t.co/LQLT0luBnH"/>
    <hyperlink ref="AM25" r:id="rId20" display="https://t.co/8nMyc8KldB"/>
    <hyperlink ref="AM26" r:id="rId21" display="https://t.co/XkUhrGvHbJ"/>
    <hyperlink ref="AM27" r:id="rId22" display="https://t.co/efwF1KBltg"/>
    <hyperlink ref="AM28" r:id="rId23" display="https://t.co/ij5r6daiRN"/>
    <hyperlink ref="AM29" r:id="rId24" display="http://t.co/BzFoAIxwuL"/>
    <hyperlink ref="AM31" r:id="rId25" display="http://t.co/4PDgQNZasJ"/>
    <hyperlink ref="AM32" r:id="rId26" display="https://t.co/jsMSZI3oBs"/>
    <hyperlink ref="AM34" r:id="rId27" display="https://t.co/5IbpDChxHv"/>
    <hyperlink ref="AM35" r:id="rId28" display="http://t.co/Pr2VOv6JYz"/>
    <hyperlink ref="AM36" r:id="rId29" display="https://t.co/XBaqBiCpnI"/>
    <hyperlink ref="AM38" r:id="rId30" display="https://t.co/huMldgnpPO"/>
    <hyperlink ref="AM39" r:id="rId31" display="https://t.co/fRx8ntJ2uN"/>
    <hyperlink ref="AM40" r:id="rId32" display="http://t.co/OPXhZRgvP2"/>
    <hyperlink ref="AM41" r:id="rId33" display="https://t.co/Ttjhp5HSDd"/>
    <hyperlink ref="AM43" r:id="rId34" display="http://t.co/4wUeiEWcLN"/>
    <hyperlink ref="AM45" r:id="rId35" display="https://t.co/AmcHBpDOZ1"/>
    <hyperlink ref="AM47" r:id="rId36" display="https://t.co/6lhVe1RdCd"/>
    <hyperlink ref="AM48" r:id="rId37" display="https://t.co/imeZHaJsth"/>
    <hyperlink ref="AM49" r:id="rId38" display="https://t.co/yeEi6Sa7Na"/>
    <hyperlink ref="AM50" r:id="rId39" display="https://t.co/tpiJXw0gi2"/>
    <hyperlink ref="AM52" r:id="rId40" display="https://t.co/jSVT6sRvfF"/>
    <hyperlink ref="AM53" r:id="rId41" display="https://t.co/EVWo2fkuhR"/>
    <hyperlink ref="AM59" r:id="rId42" display="https://t.co/F8K1nhcHi1"/>
    <hyperlink ref="AM60" r:id="rId43" display="https://t.co/X2zVwJZHOO"/>
    <hyperlink ref="AM62" r:id="rId44" display="https://t.co/8mT9dzBLpd"/>
    <hyperlink ref="AM63" r:id="rId45" display="https://t.co/P7sRKACM0H"/>
    <hyperlink ref="AM64" r:id="rId46" display="http://t.co/7qOBqDtsm6"/>
    <hyperlink ref="AM65" r:id="rId47" display="http://t.co/GpJMKy0Y0r"/>
    <hyperlink ref="AM66" r:id="rId48" display="https://t.co/4sWMSuneGA"/>
    <hyperlink ref="AM68" r:id="rId49" display="http://t.co/T4npZUcolC"/>
    <hyperlink ref="AM69" r:id="rId50" display="http://t.co/M40vTk5lUz"/>
    <hyperlink ref="AM70" r:id="rId51" display="http://t.co/cn7ZhLUj2N"/>
    <hyperlink ref="AM71" r:id="rId52" display="https://t.co/o5JXlbgdG5"/>
    <hyperlink ref="AM72" r:id="rId53" display="http://t.co/DY4i6K2Tyz"/>
    <hyperlink ref="AM73" r:id="rId54" display="http://t.co/JQMPjY8Y8c"/>
    <hyperlink ref="AM74" r:id="rId55" display="http://t.co/1onT8LFiAU"/>
    <hyperlink ref="AM76" r:id="rId56" display="https://t.co/mx5uytAl7u"/>
    <hyperlink ref="AM79" r:id="rId57" display="https://t.co/xnQ69oMbFL"/>
    <hyperlink ref="AM80" r:id="rId58" display="http://t.co/FsKIaQRisf"/>
    <hyperlink ref="AM86" r:id="rId59" display="https://t.co/6i3GVEi1QI"/>
    <hyperlink ref="AM87" r:id="rId60" display="https://t.co/R1feOXZ6wE"/>
    <hyperlink ref="AM88" r:id="rId61" display="https://t.co/MPXCTl6Ovz"/>
    <hyperlink ref="AM90" r:id="rId62" display="https://t.co/98HGw6s3pA"/>
    <hyperlink ref="AM92" r:id="rId63" display="https://t.co/3uvXIR8XMr"/>
    <hyperlink ref="AM93" r:id="rId64" display="http://t.co/7bZ2KCQJ2k"/>
    <hyperlink ref="AM94" r:id="rId65" display="https://t.co/qfuQaV4ePz"/>
    <hyperlink ref="AM95" r:id="rId66" display="http://t.co/jKtNqoJ2Wo"/>
    <hyperlink ref="AM96" r:id="rId67" display="https://t.co/zgWSDRQuAE"/>
    <hyperlink ref="AM97" r:id="rId68" display="https://t.co/aquF7qDqBQ"/>
    <hyperlink ref="AM98" r:id="rId69" display="https://t.co/PKOK3TZeYS"/>
    <hyperlink ref="AM101" r:id="rId70" display="https://t.co/b7yAkHeJfl"/>
    <hyperlink ref="AM102" r:id="rId71" display="https://t.co/BRZ1RNK71q"/>
    <hyperlink ref="AM103" r:id="rId72" display="https://t.co/flGtodUUGB"/>
    <hyperlink ref="AM104" r:id="rId73" display="https://t.co/aY5EfI9zcw"/>
    <hyperlink ref="AM105" r:id="rId74" display="https://t.co/YdVJp6QDgh"/>
    <hyperlink ref="AM106" r:id="rId75" display="https://t.co/HYr4a4vv7w"/>
    <hyperlink ref="AM107" r:id="rId76" display="https://t.co/t7JvG2XIEE"/>
    <hyperlink ref="AM110" r:id="rId77" display="https://t.co/hM3zGTh15J"/>
    <hyperlink ref="AM111" r:id="rId78" display="https://t.co/1qqReuk4PO"/>
    <hyperlink ref="AM112" r:id="rId79" display="http://t.co/24oBl1femm"/>
    <hyperlink ref="AM113" r:id="rId80" display="https://t.co/iv8ahGfIgY"/>
    <hyperlink ref="AM117" r:id="rId81" display="https://t.co/UYKFGMZt48"/>
    <hyperlink ref="AM118" r:id="rId82" display="http://t.co/YkXyLRFFzh"/>
    <hyperlink ref="AM119" r:id="rId83" display="https://t.co/kQ1thp9lcE"/>
    <hyperlink ref="AM120" r:id="rId84" display="https://t.co/1WMoJF09kp"/>
    <hyperlink ref="AM121" r:id="rId85" display="https://t.co/suKpG25V45"/>
    <hyperlink ref="AM124" r:id="rId86" display="http://t.co/T70lL3XY7f"/>
    <hyperlink ref="AM126" r:id="rId87" display="https://t.co/oeIJ0DBLMy"/>
    <hyperlink ref="AM128" r:id="rId88" display="http://t.co/6kxhCAIVrZ"/>
    <hyperlink ref="AM129" r:id="rId89" display="https://t.co/ejWYx1aQ6F"/>
    <hyperlink ref="AM130" r:id="rId90" display="https://t.co/bxS69nIDQi"/>
    <hyperlink ref="AM132" r:id="rId91" display="https://t.co/n1nIrX3vgK"/>
    <hyperlink ref="AM133" r:id="rId92" display="https://t.co/cxytX0ezaI"/>
    <hyperlink ref="AM138" r:id="rId93" display="http://t.co/JE4Bq1BZ04"/>
    <hyperlink ref="AM139" r:id="rId94" display="http://t.co/jNzd0sMLLz"/>
    <hyperlink ref="AM143" r:id="rId95" display="https://t.co/DgYeOPr0cS"/>
    <hyperlink ref="AM144" r:id="rId96" display="https://t.co/W6FaAEQvHL"/>
    <hyperlink ref="AM145" r:id="rId97" display="https://t.co/iCsLDoyBd8"/>
    <hyperlink ref="AM146" r:id="rId98" display="https://t.co/IMNBUwdWIp"/>
    <hyperlink ref="AM147" r:id="rId99" display="https://t.co/s5QJPKng9Y"/>
    <hyperlink ref="AM148" r:id="rId100" display="https://t.co/yXU4NxMiPy"/>
    <hyperlink ref="AM149" r:id="rId101" display="https://t.co/p07XOBrHmC"/>
    <hyperlink ref="AM152" r:id="rId102" display="https://t.co/KawIikG1GB"/>
    <hyperlink ref="AM153" r:id="rId103" display="https://t.co/giZ2CCYnvD"/>
    <hyperlink ref="AM154" r:id="rId104" display="https://t.co/yO0WZxg5ZB"/>
    <hyperlink ref="AM155" r:id="rId105" display="https://t.co/nNiXWXaGVh"/>
    <hyperlink ref="AM156" r:id="rId106" display="https://t.co/JgXhMUQhOb"/>
    <hyperlink ref="AM157" r:id="rId107" display="https://t.co/qruzfe4aZK"/>
    <hyperlink ref="AM158" r:id="rId108" display="https://t.co/g37B7C85rH"/>
    <hyperlink ref="AM159" r:id="rId109" display="https://t.co/p9IkVHYppp"/>
    <hyperlink ref="AM161" r:id="rId110" display="https://t.co/zq26N98gel"/>
    <hyperlink ref="AM162" r:id="rId111" display="http://t.co/fuT094FEEG"/>
    <hyperlink ref="AM163" r:id="rId112" display="https://t.co/H5QJ1NsISq"/>
    <hyperlink ref="AM164" r:id="rId113" display="https://t.co/z3SoivDRz3"/>
    <hyperlink ref="AM165" r:id="rId114" display="https://t.co/8qgpDUCRQ4"/>
    <hyperlink ref="AM169" r:id="rId115" display="https://t.co/PLscpXq7Ni"/>
    <hyperlink ref="AM172" r:id="rId116" display="https://t.co/aGA9hFQjTl"/>
    <hyperlink ref="AM174" r:id="rId117" display="https://t.co/rToKlCJOmt"/>
    <hyperlink ref="AM176" r:id="rId118" display="http://t.co/UUmYuCiMII"/>
    <hyperlink ref="AM178" r:id="rId119" display="https://t.co/xcpgQr7QJ4"/>
    <hyperlink ref="AM179" r:id="rId120" display="https://t.co/XoUXJwzdVy"/>
    <hyperlink ref="AM181" r:id="rId121" display="https://t.co/843WtyJnPn"/>
    <hyperlink ref="AM182" r:id="rId122" display="https://t.co/YeWD2cLvjo"/>
    <hyperlink ref="AM184" r:id="rId123" display="https://t.co/F1g9zA9YKb"/>
    <hyperlink ref="AM187" r:id="rId124" display="https://t.co/Dww9Lc35Ym"/>
    <hyperlink ref="AM190" r:id="rId125" display="http://t.co/6xuNX3hhpo"/>
    <hyperlink ref="AM192" r:id="rId126" display="https://t.co/Z90WLv8E5N"/>
    <hyperlink ref="AM193" r:id="rId127" display="https://t.co/1Wv5PUREUR"/>
    <hyperlink ref="AM194" r:id="rId128" display="https://t.co/sxiYJZoLNA"/>
    <hyperlink ref="AM195" r:id="rId129" display="https://t.co/WmbXisBbtD"/>
    <hyperlink ref="AM196" r:id="rId130" display="https://t.co/k2PZVJqm0m"/>
    <hyperlink ref="AM197" r:id="rId131" display="https://t.co/82de75sPLG"/>
    <hyperlink ref="AM198" r:id="rId132" display="https://t.co/ViYKVpUYoi"/>
    <hyperlink ref="AM201" r:id="rId133" display="https://t.co/NxHZmvBRJ7"/>
    <hyperlink ref="AM202" r:id="rId134" display="https://t.co/aAKbrp0Y6j"/>
    <hyperlink ref="AM203" r:id="rId135" display="https://t.co/u4UhvMz2Mt"/>
    <hyperlink ref="AM204" r:id="rId136" display="http://t.co/iv0D2MH1iY"/>
    <hyperlink ref="AM205" r:id="rId137" display="https://t.co/4o6ppvwXFd"/>
    <hyperlink ref="AM206" r:id="rId138" display="http://t.co/sSAIPyl4wk"/>
    <hyperlink ref="AM208" r:id="rId139" display="https://t.co/5Hz4XHSyTr"/>
    <hyperlink ref="AM209" r:id="rId140" display="https://t.co/Rb0j6L5v9Q"/>
    <hyperlink ref="AM210" r:id="rId141" display="https://t.co/OUyQDkMPJa"/>
    <hyperlink ref="AM213" r:id="rId142" display="https://t.co/3eR8O8oXXy"/>
    <hyperlink ref="AM214" r:id="rId143" display="https://t.co/Hf13KFjfvs"/>
    <hyperlink ref="AM216" r:id="rId144" display="https://t.co/CzkECNdi60"/>
    <hyperlink ref="AM217" r:id="rId145" display="https://t.co/quaFhIBjcW"/>
    <hyperlink ref="AM218" r:id="rId146" display="https://t.co/ernKc3akj2"/>
    <hyperlink ref="AM219" r:id="rId147" display="http://t.co/2q9DDC640f"/>
    <hyperlink ref="AM222" r:id="rId148" display="http://t.co/jRJqmQx3gd"/>
    <hyperlink ref="AM223" r:id="rId149" display="http://t.co/ZZy1A7i4YZ"/>
    <hyperlink ref="AM224" r:id="rId150" display="https://t.co/gE34VocTAh"/>
    <hyperlink ref="AM225" r:id="rId151" display="https://t.co/WwvQhSctxb"/>
    <hyperlink ref="AM229" r:id="rId152" display="http://t.co/iqjCeQgOhP"/>
    <hyperlink ref="AM231" r:id="rId153" display="https://t.co/ff7qIQlUD3"/>
    <hyperlink ref="AM232" r:id="rId154" display="http://t.co/AmSEHAbcbz"/>
    <hyperlink ref="AM233" r:id="rId155" display="https://t.co/ixr4V9tujA"/>
    <hyperlink ref="AM235" r:id="rId156" display="https://t.co/IUld1dvUM2"/>
    <hyperlink ref="AM236" r:id="rId157" display="http://t.co/JT2HvHQ0"/>
    <hyperlink ref="AM237" r:id="rId158" display="https://t.co/Yk2eLBnGH3"/>
    <hyperlink ref="AM239" r:id="rId159" display="https://t.co/WDTyqI8ABU"/>
    <hyperlink ref="AM241" r:id="rId160" display="https://t.co/IdRc3kAAaE"/>
    <hyperlink ref="AM242" r:id="rId161" display="https://t.co/PyRZqJIo5g"/>
    <hyperlink ref="AM244" r:id="rId162" display="http://t.co/gc8f0Iklhg"/>
    <hyperlink ref="AM245" r:id="rId163" display="http://t.co/smLQd3EoUc"/>
    <hyperlink ref="AM248" r:id="rId164" display="https://t.co/C6F18UuOkp"/>
    <hyperlink ref="AM250" r:id="rId165" display="https://t.co/V8wnx7UGYO"/>
    <hyperlink ref="AM251" r:id="rId166" display="https://t.co/SwJLSZu9wU"/>
    <hyperlink ref="AM252" r:id="rId167" display="https://t.co/TWiBDAWO9e"/>
    <hyperlink ref="AM254" r:id="rId168" display="https://t.co/QD0je1DND0"/>
    <hyperlink ref="AM255" r:id="rId169" display="https://t.co/KhHWiB8S2B"/>
    <hyperlink ref="AM256" r:id="rId170" display="http://t.co/nsXBHEamvd"/>
    <hyperlink ref="AM257" r:id="rId171" display="https://t.co/1DgEwKK5IZ"/>
    <hyperlink ref="AM259" r:id="rId172" display="https://t.co/BDXuGnHctD"/>
    <hyperlink ref="AM260" r:id="rId173" display="https://t.co/PHwpfKrk0x"/>
    <hyperlink ref="AM261" r:id="rId174" display="https://t.co/SMUGA0NXZP"/>
    <hyperlink ref="AM262" r:id="rId175" display="https://t.co/vNQGdOJxVW"/>
    <hyperlink ref="AM264" r:id="rId176" display="http://t.co/aWqmxkh5mF"/>
    <hyperlink ref="AM265" r:id="rId177" display="https://t.co/ilzZSeCYWQ"/>
    <hyperlink ref="AM266" r:id="rId178" display="https://t.co/gU9bD4eFq9"/>
    <hyperlink ref="AM267" r:id="rId179" display="http://t.co/AnbMW0WQLq"/>
    <hyperlink ref="AM269" r:id="rId180" display="http://t.co/LIPP6jKW5j"/>
    <hyperlink ref="AM270" r:id="rId181" display="https://t.co/e8R3uF9zpo"/>
    <hyperlink ref="AM273" r:id="rId182" display="http://t.co/bV4KRDcOkB"/>
    <hyperlink ref="AP3" r:id="rId183" display="https://pbs.twimg.com/profile_banners/821082807221055488/1539272849"/>
    <hyperlink ref="AP4" r:id="rId184" display="https://pbs.twimg.com/profile_banners/16681540/1502536784"/>
    <hyperlink ref="AP6" r:id="rId185" display="https://pbs.twimg.com/profile_banners/904983588139098112/1530175070"/>
    <hyperlink ref="AP7" r:id="rId186" display="https://pbs.twimg.com/profile_banners/947587280/1544019616"/>
    <hyperlink ref="AP8" r:id="rId187" display="https://pbs.twimg.com/profile_banners/30133564/1525147632"/>
    <hyperlink ref="AP9" r:id="rId188" display="https://pbs.twimg.com/profile_banners/554432774/1481639660"/>
    <hyperlink ref="AP13" r:id="rId189" display="https://pbs.twimg.com/profile_banners/2653767276/1533025088"/>
    <hyperlink ref="AP15" r:id="rId190" display="https://pbs.twimg.com/profile_banners/430595346/1545779323"/>
    <hyperlink ref="AP17" r:id="rId191" display="https://pbs.twimg.com/profile_banners/513350418/1467898102"/>
    <hyperlink ref="AP18" r:id="rId192" display="https://pbs.twimg.com/profile_banners/872864131598209028/1546338358"/>
    <hyperlink ref="AP19" r:id="rId193" display="https://pbs.twimg.com/profile_banners/17023762/1480966899"/>
    <hyperlink ref="AP20" r:id="rId194" display="https://pbs.twimg.com/profile_banners/2893772003/1417132109"/>
    <hyperlink ref="AP21" r:id="rId195" display="https://pbs.twimg.com/profile_banners/47539748/1398394293"/>
    <hyperlink ref="AP22" r:id="rId196" display="https://pbs.twimg.com/profile_banners/152930834/1411164667"/>
    <hyperlink ref="AP23" r:id="rId197" display="https://pbs.twimg.com/profile_banners/113963/1393564200"/>
    <hyperlink ref="AP24" r:id="rId198" display="https://pbs.twimg.com/profile_banners/507197671/1452182171"/>
    <hyperlink ref="AP25" r:id="rId199" display="https://pbs.twimg.com/profile_banners/456324717/1432207740"/>
    <hyperlink ref="AP26" r:id="rId200" display="https://pbs.twimg.com/profile_banners/864438647076081669/1530693998"/>
    <hyperlink ref="AP27" r:id="rId201" display="https://pbs.twimg.com/profile_banners/33956529/1506372572"/>
    <hyperlink ref="AP28" r:id="rId202" display="https://pbs.twimg.com/profile_banners/9273802/1507918741"/>
    <hyperlink ref="AP29" r:id="rId203" display="https://pbs.twimg.com/profile_banners/113161858/1398378426"/>
    <hyperlink ref="AP30" r:id="rId204" display="https://pbs.twimg.com/profile_banners/1018942247260360704/1532672652"/>
    <hyperlink ref="AP31" r:id="rId205" display="https://pbs.twimg.com/profile_banners/385342934/1453104429"/>
    <hyperlink ref="AP32" r:id="rId206" display="https://pbs.twimg.com/profile_banners/14813149/1533713878"/>
    <hyperlink ref="AP35" r:id="rId207" display="https://pbs.twimg.com/profile_banners/2540794650/1401691758"/>
    <hyperlink ref="AP37" r:id="rId208" display="https://pbs.twimg.com/profile_banners/17779492/1410182803"/>
    <hyperlink ref="AP38" r:id="rId209" display="https://pbs.twimg.com/profile_banners/23751307/1500055626"/>
    <hyperlink ref="AP39" r:id="rId210" display="https://pbs.twimg.com/profile_banners/2773133102/1546606063"/>
    <hyperlink ref="AP40" r:id="rId211" display="https://pbs.twimg.com/profile_banners/144823753/1546527175"/>
    <hyperlink ref="AP42" r:id="rId212" display="https://pbs.twimg.com/profile_banners/7103832/1426880997"/>
    <hyperlink ref="AP43" r:id="rId213" display="https://pbs.twimg.com/profile_banners/14932709/1424179907"/>
    <hyperlink ref="AP45" r:id="rId214" display="https://pbs.twimg.com/profile_banners/2867945827/1547047603"/>
    <hyperlink ref="AP46" r:id="rId215" display="https://pbs.twimg.com/profile_banners/191385163/1464335208"/>
    <hyperlink ref="AP47" r:id="rId216" display="https://pbs.twimg.com/profile_banners/18612267/1516468055"/>
    <hyperlink ref="AP49" r:id="rId217" display="https://pbs.twimg.com/profile_banners/495086976/1544141415"/>
    <hyperlink ref="AP50" r:id="rId218" display="https://pbs.twimg.com/profile_banners/17972106/1548151053"/>
    <hyperlink ref="AP52" r:id="rId219" display="https://pbs.twimg.com/profile_banners/5776022/1547801189"/>
    <hyperlink ref="AP53" r:id="rId220" display="https://pbs.twimg.com/profile_banners/24735447/1547325995"/>
    <hyperlink ref="AP54" r:id="rId221" display="https://pbs.twimg.com/profile_banners/426819093/1435648103"/>
    <hyperlink ref="AP55" r:id="rId222" display="https://pbs.twimg.com/profile_banners/51382962/1515778300"/>
    <hyperlink ref="AP57" r:id="rId223" display="https://pbs.twimg.com/profile_banners/770824699/1400756424"/>
    <hyperlink ref="AP58" r:id="rId224" display="https://pbs.twimg.com/profile_banners/14813573/1511251361"/>
    <hyperlink ref="AP59" r:id="rId225" display="https://pbs.twimg.com/profile_banners/772731924511064064/1473151206"/>
    <hyperlink ref="AP60" r:id="rId226" display="https://pbs.twimg.com/profile_banners/15040978/1537964874"/>
    <hyperlink ref="AP61" r:id="rId227" display="https://pbs.twimg.com/profile_banners/1511732268/1485547275"/>
    <hyperlink ref="AP62" r:id="rId228" display="https://pbs.twimg.com/profile_banners/576944140/1529733672"/>
    <hyperlink ref="AP64" r:id="rId229" display="https://pbs.twimg.com/profile_banners/10387152/1513244309"/>
    <hyperlink ref="AP65" r:id="rId230" display="https://pbs.twimg.com/profile_banners/71220744/1459786921"/>
    <hyperlink ref="AP66" r:id="rId231" display="https://pbs.twimg.com/profile_banners/343890284/1517217305"/>
    <hyperlink ref="AP67" r:id="rId232" display="https://pbs.twimg.com/profile_banners/764378018819309568/1548078112"/>
    <hyperlink ref="AP69" r:id="rId233" display="https://pbs.twimg.com/profile_banners/16254017/1547193710"/>
    <hyperlink ref="AP70" r:id="rId234" display="https://pbs.twimg.com/profile_banners/18016521/1435670290"/>
    <hyperlink ref="AP71" r:id="rId235" display="https://pbs.twimg.com/profile_banners/51112296/1471630282"/>
    <hyperlink ref="AP73" r:id="rId236" display="https://pbs.twimg.com/profile_banners/24870448/1443693918"/>
    <hyperlink ref="AP74" r:id="rId237" display="https://pbs.twimg.com/profile_banners/24868354/1402666353"/>
    <hyperlink ref="AP75" r:id="rId238" display="https://pbs.twimg.com/profile_banners/414338861/1359400773"/>
    <hyperlink ref="AP76" r:id="rId239" display="https://pbs.twimg.com/profile_banners/39840403/1537698613"/>
    <hyperlink ref="AP79" r:id="rId240" display="https://pbs.twimg.com/profile_banners/21315152/1496529335"/>
    <hyperlink ref="AP80" r:id="rId241" display="https://pbs.twimg.com/profile_banners/60487132/1508186709"/>
    <hyperlink ref="AP81" r:id="rId242" display="https://pbs.twimg.com/profile_banners/3255720070/1543237891"/>
    <hyperlink ref="AP82" r:id="rId243" display="https://pbs.twimg.com/profile_banners/1061609682/1375108063"/>
    <hyperlink ref="AP86" r:id="rId244" display="https://pbs.twimg.com/profile_banners/3008535123/1548190304"/>
    <hyperlink ref="AP87" r:id="rId245" display="https://pbs.twimg.com/profile_banners/948226952292454401/1538083559"/>
    <hyperlink ref="AP88" r:id="rId246" display="https://pbs.twimg.com/profile_banners/123568642/1531060606"/>
    <hyperlink ref="AP89" r:id="rId247" display="https://pbs.twimg.com/profile_banners/585991302/1539087025"/>
    <hyperlink ref="AP90" r:id="rId248" display="https://pbs.twimg.com/profile_banners/14455527/1356217957"/>
    <hyperlink ref="AP91" r:id="rId249" display="https://pbs.twimg.com/profile_banners/2162322210/1529326825"/>
    <hyperlink ref="AP93" r:id="rId250" display="https://pbs.twimg.com/profile_banners/2425151/1506715336"/>
    <hyperlink ref="AP94" r:id="rId251" display="https://pbs.twimg.com/profile_banners/6774282/1473429940"/>
    <hyperlink ref="AP95" r:id="rId252" display="https://pbs.twimg.com/profile_banners/18047862/1434382914"/>
    <hyperlink ref="AP97" r:id="rId253" display="https://pbs.twimg.com/profile_banners/83164302/1425724464"/>
    <hyperlink ref="AP98" r:id="rId254" display="https://pbs.twimg.com/profile_banners/24944296/1537563178"/>
    <hyperlink ref="AP99" r:id="rId255" display="https://pbs.twimg.com/profile_banners/912791429554098178/1509130083"/>
    <hyperlink ref="AP100" r:id="rId256" display="https://pbs.twimg.com/profile_banners/858656793597292545/1495236680"/>
    <hyperlink ref="AP101" r:id="rId257" display="https://pbs.twimg.com/profile_banners/2971291040/1539184055"/>
    <hyperlink ref="AP102" r:id="rId258" display="https://pbs.twimg.com/profile_banners/14329416/1517870061"/>
    <hyperlink ref="AP103" r:id="rId259" display="https://pbs.twimg.com/profile_banners/18279623/1456570924"/>
    <hyperlink ref="AP104" r:id="rId260" display="https://pbs.twimg.com/profile_banners/23969186/1545938231"/>
    <hyperlink ref="AP105" r:id="rId261" display="https://pbs.twimg.com/profile_banners/169478804/1463630986"/>
    <hyperlink ref="AP106" r:id="rId262" display="https://pbs.twimg.com/profile_banners/976786691024441344/1533138272"/>
    <hyperlink ref="AP107" r:id="rId263" display="https://pbs.twimg.com/profile_banners/613733682/1492393792"/>
    <hyperlink ref="AP109" r:id="rId264" display="https://pbs.twimg.com/profile_banners/17919396/1376552332"/>
    <hyperlink ref="AP110" r:id="rId265" display="https://pbs.twimg.com/profile_banners/777774566873690112/1537872778"/>
    <hyperlink ref="AP111" r:id="rId266" display="https://pbs.twimg.com/profile_banners/14680596/1515808170"/>
    <hyperlink ref="AP112" r:id="rId267" display="https://pbs.twimg.com/profile_banners/28403766/1538189401"/>
    <hyperlink ref="AP113" r:id="rId268" display="https://pbs.twimg.com/profile_banners/1046812773961912323/1538415257"/>
    <hyperlink ref="AP114" r:id="rId269" display="https://pbs.twimg.com/profile_banners/311486896/1474986502"/>
    <hyperlink ref="AP117" r:id="rId270" display="https://pbs.twimg.com/profile_banners/72816261/1467444283"/>
    <hyperlink ref="AP118" r:id="rId271" display="https://pbs.twimg.com/profile_banners/563023585/1429620399"/>
    <hyperlink ref="AP119" r:id="rId272" display="https://pbs.twimg.com/profile_banners/1055207442236297216/1540416249"/>
    <hyperlink ref="AP120" r:id="rId273" display="https://pbs.twimg.com/profile_banners/14681336/1422573345"/>
    <hyperlink ref="AP121" r:id="rId274" display="https://pbs.twimg.com/profile_banners/177659802/1378479866"/>
    <hyperlink ref="AP122" r:id="rId275" display="https://pbs.twimg.com/profile_banners/1080127296441409537/1546357576"/>
    <hyperlink ref="AP123" r:id="rId276" display="https://pbs.twimg.com/profile_banners/98468608/1492001588"/>
    <hyperlink ref="AP124" r:id="rId277" display="https://pbs.twimg.com/profile_banners/268814269/1401813687"/>
    <hyperlink ref="AP125" r:id="rId278" display="https://pbs.twimg.com/profile_banners/2618864096/1529683504"/>
    <hyperlink ref="AP128" r:id="rId279" display="https://pbs.twimg.com/profile_banners/298744336/1464617938"/>
    <hyperlink ref="AP129" r:id="rId280" display="https://pbs.twimg.com/profile_banners/406430870/1480083494"/>
    <hyperlink ref="AP130" r:id="rId281" display="https://pbs.twimg.com/profile_banners/3698340141/1538483802"/>
    <hyperlink ref="AP133" r:id="rId282" display="https://pbs.twimg.com/profile_banners/734562841/1486398505"/>
    <hyperlink ref="AP136" r:id="rId283" display="https://pbs.twimg.com/profile_banners/861835458/1437689102"/>
    <hyperlink ref="AP138" r:id="rId284" display="https://pbs.twimg.com/profile_banners/61602390/1398595771"/>
    <hyperlink ref="AP139" r:id="rId285" display="https://pbs.twimg.com/profile_banners/1359109070/1544093902"/>
    <hyperlink ref="AP141" r:id="rId286" display="https://pbs.twimg.com/profile_banners/201331580/1531764231"/>
    <hyperlink ref="AP142" r:id="rId287" display="https://pbs.twimg.com/profile_banners/1053361368/1360355531"/>
    <hyperlink ref="AP143" r:id="rId288" display="https://pbs.twimg.com/profile_banners/27879588/1546859803"/>
    <hyperlink ref="AP144" r:id="rId289" display="https://pbs.twimg.com/profile_banners/966430446484586496/1520510088"/>
    <hyperlink ref="AP145" r:id="rId290" display="https://pbs.twimg.com/profile_banners/1968575383/1536008388"/>
    <hyperlink ref="AP146" r:id="rId291" display="https://pbs.twimg.com/profile_banners/26289604/1516651819"/>
    <hyperlink ref="AP147" r:id="rId292" display="https://pbs.twimg.com/profile_banners/271169106/1417539948"/>
    <hyperlink ref="AP148" r:id="rId293" display="https://pbs.twimg.com/profile_banners/1971988639/1504131088"/>
    <hyperlink ref="AP149" r:id="rId294" display="https://pbs.twimg.com/profile_banners/230287527/1474696315"/>
    <hyperlink ref="AP151" r:id="rId295" display="https://pbs.twimg.com/profile_banners/590140953/1547759679"/>
    <hyperlink ref="AP152" r:id="rId296" display="https://pbs.twimg.com/profile_banners/221588197/1531887278"/>
    <hyperlink ref="AP153" r:id="rId297" display="https://pbs.twimg.com/profile_banners/763846549/1544531482"/>
    <hyperlink ref="AP154" r:id="rId298" display="https://pbs.twimg.com/profile_banners/21185883/1542320038"/>
    <hyperlink ref="AP155" r:id="rId299" display="https://pbs.twimg.com/profile_banners/157951708/1478454729"/>
    <hyperlink ref="AP156" r:id="rId300" display="https://pbs.twimg.com/profile_banners/16904101/1538475115"/>
    <hyperlink ref="AP157" r:id="rId301" display="https://pbs.twimg.com/profile_banners/58195442/1439572941"/>
    <hyperlink ref="AP158" r:id="rId302" display="https://pbs.twimg.com/profile_banners/296516757/1358625248"/>
    <hyperlink ref="AP159" r:id="rId303" display="https://pbs.twimg.com/profile_banners/18045145/1547741207"/>
    <hyperlink ref="AP160" r:id="rId304" display="https://pbs.twimg.com/profile_banners/974022708131434499/1545588884"/>
    <hyperlink ref="AP161" r:id="rId305" display="https://pbs.twimg.com/profile_banners/17295262/1471600766"/>
    <hyperlink ref="AP162" r:id="rId306" display="https://pbs.twimg.com/profile_banners/197352549/1398430283"/>
    <hyperlink ref="AP163" r:id="rId307" display="https://pbs.twimg.com/profile_banners/26204785/1527499588"/>
    <hyperlink ref="AP164" r:id="rId308" display="https://pbs.twimg.com/profile_banners/834025733228003328/1547619510"/>
    <hyperlink ref="AP165" r:id="rId309" display="https://pbs.twimg.com/profile_banners/318012903/1546446037"/>
    <hyperlink ref="AP167" r:id="rId310" display="https://pbs.twimg.com/profile_banners/1161969229/1432807012"/>
    <hyperlink ref="AP169" r:id="rId311" display="https://pbs.twimg.com/profile_banners/13666/1546630677"/>
    <hyperlink ref="AP170" r:id="rId312" display="https://pbs.twimg.com/profile_banners/114053642/1398235745"/>
    <hyperlink ref="AP172" r:id="rId313" display="https://pbs.twimg.com/profile_banners/153749006/1413202647"/>
    <hyperlink ref="AP174" r:id="rId314" display="https://pbs.twimg.com/profile_banners/388346603/1484936882"/>
    <hyperlink ref="AP175" r:id="rId315" display="https://pbs.twimg.com/profile_banners/14858300/1474903127"/>
    <hyperlink ref="AP178" r:id="rId316" display="https://pbs.twimg.com/profile_banners/236320634/1457324015"/>
    <hyperlink ref="AP179" r:id="rId317" display="https://pbs.twimg.com/profile_banners/828943952850083840/1486477583"/>
    <hyperlink ref="AP181" r:id="rId318" display="https://pbs.twimg.com/profile_banners/2412957696/1494492856"/>
    <hyperlink ref="AP182" r:id="rId319" display="https://pbs.twimg.com/profile_banners/37536731/1506264589"/>
    <hyperlink ref="AP183" r:id="rId320" display="https://pbs.twimg.com/profile_banners/264675922/1540855620"/>
    <hyperlink ref="AP184" r:id="rId321" display="https://pbs.twimg.com/profile_banners/20389312/1484174910"/>
    <hyperlink ref="AP185" r:id="rId322" display="https://pbs.twimg.com/profile_banners/871806739678670848/1496691419"/>
    <hyperlink ref="AP186" r:id="rId323" display="https://pbs.twimg.com/profile_banners/153925839/1534292414"/>
    <hyperlink ref="AP187" r:id="rId324" display="https://pbs.twimg.com/profile_banners/907863065798082561/1541679544"/>
    <hyperlink ref="AP188" r:id="rId325" display="https://pbs.twimg.com/profile_banners/974614661885808640/1521273872"/>
    <hyperlink ref="AP190" r:id="rId326" display="https://pbs.twimg.com/profile_banners/3439169505/1531386390"/>
    <hyperlink ref="AP191" r:id="rId327" display="https://pbs.twimg.com/profile_banners/24893938/1498017988"/>
    <hyperlink ref="AP192" r:id="rId328" display="https://pbs.twimg.com/profile_banners/2903635972/1447524921"/>
    <hyperlink ref="AP193" r:id="rId329" display="https://pbs.twimg.com/profile_banners/3431735625/1530517953"/>
    <hyperlink ref="AP194" r:id="rId330" display="https://pbs.twimg.com/profile_banners/290643086/1440013823"/>
    <hyperlink ref="AP195" r:id="rId331" display="https://pbs.twimg.com/profile_banners/260771406/1458658327"/>
    <hyperlink ref="AP196" r:id="rId332" display="https://pbs.twimg.com/profile_banners/37956761/1511823102"/>
    <hyperlink ref="AP197" r:id="rId333" display="https://pbs.twimg.com/profile_banners/169480559/1532530342"/>
    <hyperlink ref="AP198" r:id="rId334" display="https://pbs.twimg.com/profile_banners/229767690/1505479103"/>
    <hyperlink ref="AP199" r:id="rId335" display="https://pbs.twimg.com/profile_banners/884488442062807040/1536135141"/>
    <hyperlink ref="AP200" r:id="rId336" display="https://pbs.twimg.com/profile_banners/1066722474560290816/1547426630"/>
    <hyperlink ref="AP202" r:id="rId337" display="https://pbs.twimg.com/profile_banners/2385273733/1545042794"/>
    <hyperlink ref="AP203" r:id="rId338" display="https://pbs.twimg.com/profile_banners/240750646/1528993795"/>
    <hyperlink ref="AP204" r:id="rId339" display="https://pbs.twimg.com/profile_banners/23964268/1539851635"/>
    <hyperlink ref="AP205" r:id="rId340" display="https://pbs.twimg.com/profile_banners/4256288049/1518528154"/>
    <hyperlink ref="AP206" r:id="rId341" display="https://pbs.twimg.com/profile_banners/7015112/1357876315"/>
    <hyperlink ref="AP207" r:id="rId342" display="https://pbs.twimg.com/profile_banners/18178087/1469616527"/>
    <hyperlink ref="AP208" r:id="rId343" display="https://pbs.twimg.com/profile_banners/14897963/1445343612"/>
    <hyperlink ref="AP209" r:id="rId344" display="https://pbs.twimg.com/profile_banners/3505608734/1497016971"/>
    <hyperlink ref="AP210" r:id="rId345" display="https://pbs.twimg.com/profile_banners/29489091/1475948749"/>
    <hyperlink ref="AP211" r:id="rId346" display="https://pbs.twimg.com/profile_banners/101171135/1467838284"/>
    <hyperlink ref="AP212" r:id="rId347" display="https://pbs.twimg.com/profile_banners/21409956/1547430659"/>
    <hyperlink ref="AP213" r:id="rId348" display="https://pbs.twimg.com/profile_banners/834544453/1501708950"/>
    <hyperlink ref="AP214" r:id="rId349" display="https://pbs.twimg.com/profile_banners/413853051/1444404355"/>
    <hyperlink ref="AP215" r:id="rId350" display="https://pbs.twimg.com/profile_banners/23573016/1494104099"/>
    <hyperlink ref="AP217" r:id="rId351" display="https://pbs.twimg.com/profile_banners/2485139720/1545319771"/>
    <hyperlink ref="AP218" r:id="rId352" display="https://pbs.twimg.com/profile_banners/38927264/1541797472"/>
    <hyperlink ref="AP220" r:id="rId353" display="https://pbs.twimg.com/profile_banners/66180831/1400659416"/>
    <hyperlink ref="AP222" r:id="rId354" display="https://pbs.twimg.com/profile_banners/106837463/1545073273"/>
    <hyperlink ref="AP224" r:id="rId355" display="https://pbs.twimg.com/profile_banners/10504552/1483873078"/>
    <hyperlink ref="AP225" r:id="rId356" display="https://pbs.twimg.com/profile_banners/221594162/1498156400"/>
    <hyperlink ref="AP226" r:id="rId357" display="https://pbs.twimg.com/profile_banners/14762148/1410458406"/>
    <hyperlink ref="AP227" r:id="rId358" display="https://pbs.twimg.com/profile_banners/2989309947/1493844008"/>
    <hyperlink ref="AP229" r:id="rId359" display="https://pbs.twimg.com/profile_banners/14946614/1381628987"/>
    <hyperlink ref="AP231" r:id="rId360" display="https://pbs.twimg.com/profile_banners/3844499800/1537524082"/>
    <hyperlink ref="AP232" r:id="rId361" display="https://pbs.twimg.com/profile_banners/16905041/1547633876"/>
    <hyperlink ref="AP233" r:id="rId362" display="https://pbs.twimg.com/profile_banners/358504373/1352831539"/>
    <hyperlink ref="AP234" r:id="rId363" display="https://pbs.twimg.com/profile_banners/79710162/1538951790"/>
    <hyperlink ref="AP235" r:id="rId364" display="https://pbs.twimg.com/profile_banners/926558698012585984/1510328449"/>
    <hyperlink ref="AP237" r:id="rId365" display="https://pbs.twimg.com/profile_banners/756120624741965824/1470256800"/>
    <hyperlink ref="AP240" r:id="rId366" display="https://pbs.twimg.com/profile_banners/94646926/1486449272"/>
    <hyperlink ref="AP241" r:id="rId367" display="https://pbs.twimg.com/profile_banners/310313616/1486654883"/>
    <hyperlink ref="AP242" r:id="rId368" display="https://pbs.twimg.com/profile_banners/21312954/1534438341"/>
    <hyperlink ref="AP245" r:id="rId369" display="https://pbs.twimg.com/profile_banners/1533341258/1371718942"/>
    <hyperlink ref="AP246" r:id="rId370" display="https://pbs.twimg.com/profile_banners/252028583/1539634635"/>
    <hyperlink ref="AP247" r:id="rId371" display="https://pbs.twimg.com/profile_banners/3030995828/1466973608"/>
    <hyperlink ref="AP248" r:id="rId372" display="https://pbs.twimg.com/profile_banners/824364013391933441/1498300187"/>
    <hyperlink ref="AP249" r:id="rId373" display="https://pbs.twimg.com/profile_banners/217876317/1473196283"/>
    <hyperlink ref="AP250" r:id="rId374" display="https://pbs.twimg.com/profile_banners/2320583466/1547646962"/>
    <hyperlink ref="AP251" r:id="rId375" display="https://pbs.twimg.com/profile_banners/2343843470/1478535471"/>
    <hyperlink ref="AP252" r:id="rId376" display="https://pbs.twimg.com/profile_banners/1872399366/1545864575"/>
    <hyperlink ref="AP253" r:id="rId377" display="https://pbs.twimg.com/profile_banners/300738705/1406543389"/>
    <hyperlink ref="AP254" r:id="rId378" display="https://pbs.twimg.com/profile_banners/256900512/1501193552"/>
    <hyperlink ref="AP255" r:id="rId379" display="https://pbs.twimg.com/profile_banners/91724586/1480130962"/>
    <hyperlink ref="AP256" r:id="rId380" display="https://pbs.twimg.com/profile_banners/24858978/1527865553"/>
    <hyperlink ref="AP257" r:id="rId381" display="https://pbs.twimg.com/profile_banners/2330850942/1535467321"/>
    <hyperlink ref="AP258" r:id="rId382" display="https://pbs.twimg.com/profile_banners/300279901/1398942918"/>
    <hyperlink ref="AP259" r:id="rId383" display="https://pbs.twimg.com/profile_banners/625585322/1528734136"/>
    <hyperlink ref="AP260" r:id="rId384" display="https://pbs.twimg.com/profile_banners/88276582/1493805752"/>
    <hyperlink ref="AP261" r:id="rId385" display="https://pbs.twimg.com/profile_banners/2375632620/1491855255"/>
    <hyperlink ref="AP263" r:id="rId386" display="https://pbs.twimg.com/profile_banners/2838512603/1502341915"/>
    <hyperlink ref="AP264" r:id="rId387" display="https://pbs.twimg.com/profile_banners/150803210/1399567750"/>
    <hyperlink ref="AP265" r:id="rId388" display="https://pbs.twimg.com/profile_banners/141009810/1518625892"/>
    <hyperlink ref="AP266" r:id="rId389" display="https://pbs.twimg.com/profile_banners/27795567/1495754335"/>
    <hyperlink ref="AP267" r:id="rId390" display="https://pbs.twimg.com/profile_banners/415347145/1378305775"/>
    <hyperlink ref="AP269" r:id="rId391" display="https://pbs.twimg.com/profile_banners/214675099/1545262639"/>
    <hyperlink ref="AP270" r:id="rId392" display="https://pbs.twimg.com/profile_banners/466369716/1530522230"/>
    <hyperlink ref="AP271" r:id="rId393" display="https://pbs.twimg.com/profile_banners/20278766/1371469789"/>
    <hyperlink ref="AP272" r:id="rId394" display="https://pbs.twimg.com/profile_banners/2767445086/1410466082"/>
    <hyperlink ref="AP273" r:id="rId395" display="https://pbs.twimg.com/profile_banners/16319797/1488777423"/>
    <hyperlink ref="AP274" r:id="rId396" display="https://pbs.twimg.com/profile_banners/1115889296/1430254230"/>
    <hyperlink ref="AV3" r:id="rId397" display="http://abs.twimg.com/images/themes/theme1/bg.png"/>
    <hyperlink ref="AV4" r:id="rId398" display="http://abs.twimg.com/images/themes/theme1/bg.png"/>
    <hyperlink ref="AV5" r:id="rId399" display="http://abs.twimg.com/images/themes/theme6/bg.gif"/>
    <hyperlink ref="AV6" r:id="rId400" display="http://abs.twimg.com/images/themes/theme1/bg.png"/>
    <hyperlink ref="AV7" r:id="rId401" display="http://abs.twimg.com/images/themes/theme1/bg.png"/>
    <hyperlink ref="AV8" r:id="rId402" display="http://abs.twimg.com/images/themes/theme1/bg.png"/>
    <hyperlink ref="AV9" r:id="rId403" display="http://abs.twimg.com/images/themes/theme16/bg.gif"/>
    <hyperlink ref="AV10" r:id="rId404" display="http://abs.twimg.com/images/themes/theme1/bg.png"/>
    <hyperlink ref="AV11" r:id="rId405" display="http://abs.twimg.com/images/themes/theme1/bg.png"/>
    <hyperlink ref="AV12" r:id="rId406" display="http://abs.twimg.com/images/themes/theme1/bg.png"/>
    <hyperlink ref="AV13" r:id="rId407" display="http://abs.twimg.com/images/themes/theme1/bg.png"/>
    <hyperlink ref="AV14" r:id="rId408" display="http://abs.twimg.com/images/themes/theme1/bg.png"/>
    <hyperlink ref="AV15" r:id="rId409" display="http://abs.twimg.com/images/themes/theme1/bg.png"/>
    <hyperlink ref="AV16" r:id="rId410" display="http://abs.twimg.com/images/themes/theme1/bg.png"/>
    <hyperlink ref="AV17" r:id="rId411" display="http://abs.twimg.com/images/themes/theme1/bg.png"/>
    <hyperlink ref="AV18" r:id="rId412" display="http://abs.twimg.com/images/themes/theme1/bg.png"/>
    <hyperlink ref="AV19" r:id="rId413" display="http://abs.twimg.com/images/themes/theme9/bg.gif"/>
    <hyperlink ref="AV20" r:id="rId414" display="http://abs.twimg.com/images/themes/theme1/bg.png"/>
    <hyperlink ref="AV21" r:id="rId415" display="http://abs.twimg.com/images/themes/theme1/bg.png"/>
    <hyperlink ref="AV22" r:id="rId416" display="http://abs.twimg.com/images/themes/theme14/bg.gif"/>
    <hyperlink ref="AV23" r:id="rId417" display="http://abs.twimg.com/images/themes/theme1/bg.png"/>
    <hyperlink ref="AV24" r:id="rId418" display="http://abs.twimg.com/images/themes/theme1/bg.png"/>
    <hyperlink ref="AV25" r:id="rId419" display="http://abs.twimg.com/images/themes/theme1/bg.png"/>
    <hyperlink ref="AV27" r:id="rId420" display="http://abs.twimg.com/images/themes/theme18/bg.gif"/>
    <hyperlink ref="AV28" r:id="rId421" display="http://abs.twimg.com/images/themes/theme5/bg.gif"/>
    <hyperlink ref="AV29" r:id="rId422" display="http://abs.twimg.com/images/themes/theme5/bg.gif"/>
    <hyperlink ref="AV31" r:id="rId423" display="http://abs.twimg.com/images/themes/theme1/bg.png"/>
    <hyperlink ref="AV32" r:id="rId424" display="http://abs.twimg.com/images/themes/theme1/bg.png"/>
    <hyperlink ref="AV33" r:id="rId425" display="http://abs.twimg.com/images/themes/theme1/bg.png"/>
    <hyperlink ref="AV34" r:id="rId426" display="http://abs.twimg.com/images/themes/theme3/bg.gif"/>
    <hyperlink ref="AV35" r:id="rId427" display="http://abs.twimg.com/images/themes/theme1/bg.png"/>
    <hyperlink ref="AV36" r:id="rId428" display="http://abs.twimg.com/images/themes/theme1/bg.png"/>
    <hyperlink ref="AV37" r:id="rId429" display="http://abs.twimg.com/images/themes/theme1/bg.png"/>
    <hyperlink ref="AV38" r:id="rId430" display="http://abs.twimg.com/images/themes/theme17/bg.gif"/>
    <hyperlink ref="AV39" r:id="rId431" display="http://abs.twimg.com/images/themes/theme1/bg.png"/>
    <hyperlink ref="AV40" r:id="rId432" display="http://abs.twimg.com/images/themes/theme15/bg.png"/>
    <hyperlink ref="AV41" r:id="rId433" display="http://abs.twimg.com/images/themes/theme1/bg.png"/>
    <hyperlink ref="AV42" r:id="rId434" display="http://abs.twimg.com/images/themes/theme1/bg.png"/>
    <hyperlink ref="AV43" r:id="rId435" display="http://abs.twimg.com/images/themes/theme9/bg.gif"/>
    <hyperlink ref="AV44" r:id="rId436" display="http://abs.twimg.com/images/themes/theme1/bg.png"/>
    <hyperlink ref="AV45" r:id="rId437" display="http://abs.twimg.com/images/themes/theme1/bg.png"/>
    <hyperlink ref="AV46" r:id="rId438" display="http://abs.twimg.com/images/themes/theme1/bg.png"/>
    <hyperlink ref="AV47" r:id="rId439" display="http://abs.twimg.com/images/themes/theme14/bg.gif"/>
    <hyperlink ref="AV48" r:id="rId440" display="http://abs.twimg.com/images/themes/theme1/bg.png"/>
    <hyperlink ref="AV49" r:id="rId441" display="http://abs.twimg.com/images/themes/theme1/bg.png"/>
    <hyperlink ref="AV50" r:id="rId442" display="http://abs.twimg.com/images/themes/theme1/bg.png"/>
    <hyperlink ref="AV51" r:id="rId443" display="http://abs.twimg.com/images/themes/theme1/bg.png"/>
    <hyperlink ref="AV52" r:id="rId444" display="http://abs.twimg.com/images/themes/theme1/bg.png"/>
    <hyperlink ref="AV53" r:id="rId445" display="http://abs.twimg.com/images/themes/theme2/bg.gif"/>
    <hyperlink ref="AV54" r:id="rId446" display="http://abs.twimg.com/images/themes/theme1/bg.png"/>
    <hyperlink ref="AV55" r:id="rId447" display="http://abs.twimg.com/images/themes/theme1/bg.png"/>
    <hyperlink ref="AV56" r:id="rId448" display="http://abs.twimg.com/images/themes/theme1/bg.png"/>
    <hyperlink ref="AV57" r:id="rId449" display="http://abs.twimg.com/images/themes/theme5/bg.gif"/>
    <hyperlink ref="AV58" r:id="rId450" display="http://abs.twimg.com/images/themes/theme15/bg.png"/>
    <hyperlink ref="AV59" r:id="rId451" display="http://abs.twimg.com/images/themes/theme1/bg.png"/>
    <hyperlink ref="AV60" r:id="rId452" display="http://abs.twimg.com/images/themes/theme8/bg.gif"/>
    <hyperlink ref="AV61" r:id="rId453" display="http://abs.twimg.com/images/themes/theme1/bg.png"/>
    <hyperlink ref="AV62" r:id="rId454" display="http://abs.twimg.com/images/themes/theme1/bg.png"/>
    <hyperlink ref="AV63" r:id="rId455" display="http://abs.twimg.com/images/themes/theme1/bg.png"/>
    <hyperlink ref="AV64" r:id="rId456" display="http://abs.twimg.com/images/themes/theme6/bg.gif"/>
    <hyperlink ref="AV65" r:id="rId457" display="http://abs.twimg.com/images/themes/theme7/bg.gif"/>
    <hyperlink ref="AV66" r:id="rId458" display="http://abs.twimg.com/images/themes/theme7/bg.gif"/>
    <hyperlink ref="AV67" r:id="rId459" display="http://abs.twimg.com/images/themes/theme1/bg.png"/>
    <hyperlink ref="AV68" r:id="rId460" display="http://abs.twimg.com/images/themes/theme1/bg.png"/>
    <hyperlink ref="AV69" r:id="rId461" display="http://abs.twimg.com/images/themes/theme1/bg.png"/>
    <hyperlink ref="AV70" r:id="rId462" display="http://abs.twimg.com/images/themes/theme1/bg.png"/>
    <hyperlink ref="AV71" r:id="rId463" display="http://abs.twimg.com/images/themes/theme15/bg.png"/>
    <hyperlink ref="AV72" r:id="rId464" display="http://abs.twimg.com/images/themes/theme19/bg.gif"/>
    <hyperlink ref="AV73" r:id="rId465" display="http://abs.twimg.com/images/themes/theme1/bg.png"/>
    <hyperlink ref="AV74" r:id="rId466" display="http://abs.twimg.com/images/themes/theme1/bg.png"/>
    <hyperlink ref="AV75" r:id="rId467" display="http://abs.twimg.com/images/themes/theme2/bg.gif"/>
    <hyperlink ref="AV76" r:id="rId468" display="http://abs.twimg.com/images/themes/theme1/bg.png"/>
    <hyperlink ref="AV77" r:id="rId469" display="http://abs.twimg.com/images/themes/theme1/bg.png"/>
    <hyperlink ref="AV79" r:id="rId470" display="http://abs.twimg.com/images/themes/theme1/bg.png"/>
    <hyperlink ref="AV80" r:id="rId471" display="http://abs.twimg.com/images/themes/theme1/bg.png"/>
    <hyperlink ref="AV81" r:id="rId472" display="http://abs.twimg.com/images/themes/theme1/bg.png"/>
    <hyperlink ref="AV82" r:id="rId473" display="http://abs.twimg.com/images/themes/theme1/bg.png"/>
    <hyperlink ref="AV83" r:id="rId474" display="http://abs.twimg.com/images/themes/theme1/bg.png"/>
    <hyperlink ref="AV85" r:id="rId475" display="http://abs.twimg.com/images/themes/theme1/bg.png"/>
    <hyperlink ref="AV86" r:id="rId476" display="http://abs.twimg.com/images/themes/theme16/bg.gif"/>
    <hyperlink ref="AV88" r:id="rId477" display="http://abs.twimg.com/images/themes/theme1/bg.png"/>
    <hyperlink ref="AV89" r:id="rId478" display="http://abs.twimg.com/images/themes/theme1/bg.png"/>
    <hyperlink ref="AV90" r:id="rId479" display="http://abs.twimg.com/images/themes/theme1/bg.png"/>
    <hyperlink ref="AV91" r:id="rId480" display="http://abs.twimg.com/images/themes/theme1/bg.png"/>
    <hyperlink ref="AV93" r:id="rId481" display="http://abs.twimg.com/images/themes/theme1/bg.png"/>
    <hyperlink ref="AV94" r:id="rId482" display="http://abs.twimg.com/images/themes/theme9/bg.gif"/>
    <hyperlink ref="AV95" r:id="rId483" display="http://abs.twimg.com/images/themes/theme1/bg.png"/>
    <hyperlink ref="AV96" r:id="rId484" display="http://abs.twimg.com/images/themes/theme1/bg.png"/>
    <hyperlink ref="AV97" r:id="rId485" display="http://abs.twimg.com/images/themes/theme7/bg.gif"/>
    <hyperlink ref="AV98" r:id="rId486" display="http://abs.twimg.com/images/themes/theme15/bg.png"/>
    <hyperlink ref="AV100" r:id="rId487" display="http://abs.twimg.com/images/themes/theme1/bg.png"/>
    <hyperlink ref="AV101" r:id="rId488" display="http://abs.twimg.com/images/themes/theme1/bg.png"/>
    <hyperlink ref="AV102" r:id="rId489" display="http://abs.twimg.com/images/themes/theme15/bg.png"/>
    <hyperlink ref="AV103" r:id="rId490" display="http://abs.twimg.com/images/themes/theme2/bg.gif"/>
    <hyperlink ref="AV104" r:id="rId491" display="http://abs.twimg.com/images/themes/theme1/bg.png"/>
    <hyperlink ref="AV105" r:id="rId492" display="http://abs.twimg.com/images/themes/theme1/bg.png"/>
    <hyperlink ref="AV106" r:id="rId493" display="http://abs.twimg.com/images/themes/theme1/bg.png"/>
    <hyperlink ref="AV107" r:id="rId494" display="http://abs.twimg.com/images/themes/theme15/bg.png"/>
    <hyperlink ref="AV108" r:id="rId495" display="http://abs.twimg.com/images/themes/theme6/bg.gif"/>
    <hyperlink ref="AV109" r:id="rId496" display="http://abs.twimg.com/images/themes/theme9/bg.gif"/>
    <hyperlink ref="AV111" r:id="rId497" display="http://abs.twimg.com/images/themes/theme1/bg.png"/>
    <hyperlink ref="AV112" r:id="rId498" display="http://abs.twimg.com/images/themes/theme1/bg.png"/>
    <hyperlink ref="AV114" r:id="rId499" display="http://abs.twimg.com/images/themes/theme6/bg.gif"/>
    <hyperlink ref="AV115" r:id="rId500" display="http://abs.twimg.com/images/themes/theme1/bg.png"/>
    <hyperlink ref="AV116" r:id="rId501" display="http://abs.twimg.com/images/themes/theme1/bg.png"/>
    <hyperlink ref="AV117" r:id="rId502" display="http://abs.twimg.com/images/themes/theme9/bg.gif"/>
    <hyperlink ref="AV118" r:id="rId503" display="http://abs.twimg.com/images/themes/theme1/bg.png"/>
    <hyperlink ref="AV120" r:id="rId504" display="http://abs.twimg.com/images/themes/theme1/bg.png"/>
    <hyperlink ref="AV121" r:id="rId505" display="http://abs.twimg.com/images/themes/theme1/bg.png"/>
    <hyperlink ref="AV122" r:id="rId506" display="http://abs.twimg.com/images/themes/theme1/bg.png"/>
    <hyperlink ref="AV123" r:id="rId507" display="http://abs.twimg.com/images/themes/theme1/bg.png"/>
    <hyperlink ref="AV124" r:id="rId508" display="http://abs.twimg.com/images/themes/theme9/bg.gif"/>
    <hyperlink ref="AV125" r:id="rId509" display="http://abs.twimg.com/images/themes/theme1/bg.png"/>
    <hyperlink ref="AV126" r:id="rId510" display="http://abs.twimg.com/images/themes/theme19/bg.gif"/>
    <hyperlink ref="AV127" r:id="rId511" display="http://abs.twimg.com/images/themes/theme1/bg.png"/>
    <hyperlink ref="AV128" r:id="rId512" display="http://abs.twimg.com/images/themes/theme14/bg.gif"/>
    <hyperlink ref="AV129" r:id="rId513" display="http://abs.twimg.com/images/themes/theme14/bg.gif"/>
    <hyperlink ref="AV130" r:id="rId514" display="http://abs.twimg.com/images/themes/theme1/bg.png"/>
    <hyperlink ref="AV131" r:id="rId515" display="http://abs.twimg.com/images/themes/theme1/bg.png"/>
    <hyperlink ref="AV132" r:id="rId516" display="http://abs.twimg.com/images/themes/theme1/bg.png"/>
    <hyperlink ref="AV133" r:id="rId517" display="http://abs.twimg.com/images/themes/theme1/bg.png"/>
    <hyperlink ref="AV135" r:id="rId518" display="http://abs.twimg.com/images/themes/theme1/bg.png"/>
    <hyperlink ref="AV136" r:id="rId519" display="http://abs.twimg.com/images/themes/theme1/bg.png"/>
    <hyperlink ref="AV138" r:id="rId520" display="http://abs.twimg.com/images/themes/theme1/bg.png"/>
    <hyperlink ref="AV139" r:id="rId521" display="http://abs.twimg.com/images/themes/theme1/bg.png"/>
    <hyperlink ref="AV141" r:id="rId522" display="http://abs.twimg.com/images/themes/theme1/bg.png"/>
    <hyperlink ref="AV142" r:id="rId523" display="http://abs.twimg.com/images/themes/theme6/bg.gif"/>
    <hyperlink ref="AV143" r:id="rId524" display="http://abs.twimg.com/images/themes/theme1/bg.png"/>
    <hyperlink ref="AV144" r:id="rId525" display="http://abs.twimg.com/images/themes/theme1/bg.png"/>
    <hyperlink ref="AV145" r:id="rId526" display="http://abs.twimg.com/images/themes/theme14/bg.gif"/>
    <hyperlink ref="AV146" r:id="rId527" display="http://abs.twimg.com/images/themes/theme1/bg.png"/>
    <hyperlink ref="AV147" r:id="rId528" display="http://abs.twimg.com/images/themes/theme17/bg.gif"/>
    <hyperlink ref="AV148" r:id="rId529" display="http://abs.twimg.com/images/themes/theme1/bg.png"/>
    <hyperlink ref="AV149" r:id="rId530" display="http://abs.twimg.com/images/themes/theme1/bg.png"/>
    <hyperlink ref="AV150" r:id="rId531" display="http://abs.twimg.com/images/themes/theme1/bg.png"/>
    <hyperlink ref="AV151" r:id="rId532" display="http://abs.twimg.com/images/themes/theme1/bg.png"/>
    <hyperlink ref="AV152" r:id="rId533" display="http://abs.twimg.com/images/themes/theme1/bg.png"/>
    <hyperlink ref="AV153" r:id="rId534" display="http://abs.twimg.com/images/themes/theme14/bg.gif"/>
    <hyperlink ref="AV154" r:id="rId535" display="http://abs.twimg.com/images/themes/theme1/bg.png"/>
    <hyperlink ref="AV155" r:id="rId536" display="http://abs.twimg.com/images/themes/theme5/bg.gif"/>
    <hyperlink ref="AV156" r:id="rId537" display="http://abs.twimg.com/images/themes/theme1/bg.png"/>
    <hyperlink ref="AV157" r:id="rId538" display="http://abs.twimg.com/images/themes/theme14/bg.gif"/>
    <hyperlink ref="AV158" r:id="rId539" display="http://abs.twimg.com/images/themes/theme1/bg.png"/>
    <hyperlink ref="AV159" r:id="rId540" display="http://abs.twimg.com/images/themes/theme14/bg.gif"/>
    <hyperlink ref="AV161" r:id="rId541" display="http://abs.twimg.com/images/themes/theme1/bg.png"/>
    <hyperlink ref="AV162" r:id="rId542" display="http://abs.twimg.com/images/themes/theme1/bg.png"/>
    <hyperlink ref="AV163" r:id="rId543" display="http://abs.twimg.com/images/themes/theme1/bg.png"/>
    <hyperlink ref="AV164" r:id="rId544" display="http://abs.twimg.com/images/themes/theme1/bg.png"/>
    <hyperlink ref="AV165" r:id="rId545" display="http://abs.twimg.com/images/themes/theme1/bg.png"/>
    <hyperlink ref="AV166" r:id="rId546" display="http://abs.twimg.com/images/themes/theme1/bg.png"/>
    <hyperlink ref="AV167" r:id="rId547" display="http://abs.twimg.com/images/themes/theme1/bg.png"/>
    <hyperlink ref="AV169" r:id="rId548" display="http://abs.twimg.com/images/themes/theme1/bg.png"/>
    <hyperlink ref="AV170" r:id="rId549" display="http://abs.twimg.com/images/themes/theme1/bg.png"/>
    <hyperlink ref="AV171" r:id="rId550" display="http://abs.twimg.com/images/themes/theme1/bg.png"/>
    <hyperlink ref="AV172" r:id="rId551" display="http://abs.twimg.com/images/themes/theme1/bg.png"/>
    <hyperlink ref="AV173" r:id="rId552" display="http://abs.twimg.com/images/themes/theme10/bg.gif"/>
    <hyperlink ref="AV174" r:id="rId553" display="http://abs.twimg.com/images/themes/theme4/bg.gif"/>
    <hyperlink ref="AV175" r:id="rId554" display="http://abs.twimg.com/images/themes/theme1/bg.png"/>
    <hyperlink ref="AV176" r:id="rId555" display="http://abs.twimg.com/images/themes/theme1/bg.png"/>
    <hyperlink ref="AV177" r:id="rId556" display="http://abs.twimg.com/images/themes/theme1/bg.png"/>
    <hyperlink ref="AV178" r:id="rId557" display="http://abs.twimg.com/images/themes/theme15/bg.png"/>
    <hyperlink ref="AV179" r:id="rId558" display="http://abs.twimg.com/images/themes/theme1/bg.png"/>
    <hyperlink ref="AV180" r:id="rId559" display="http://abs.twimg.com/images/themes/theme1/bg.png"/>
    <hyperlink ref="AV181" r:id="rId560" display="http://abs.twimg.com/images/themes/theme1/bg.png"/>
    <hyperlink ref="AV182" r:id="rId561" display="http://abs.twimg.com/images/themes/theme2/bg.gif"/>
    <hyperlink ref="AV183" r:id="rId562" display="http://abs.twimg.com/images/themes/theme1/bg.png"/>
    <hyperlink ref="AV184" r:id="rId563" display="http://abs.twimg.com/images/themes/theme16/bg.gif"/>
    <hyperlink ref="AV186" r:id="rId564" display="http://abs.twimg.com/images/themes/theme1/bg.png"/>
    <hyperlink ref="AV187" r:id="rId565" display="http://abs.twimg.com/images/themes/theme1/bg.png"/>
    <hyperlink ref="AV189" r:id="rId566" display="http://abs.twimg.com/images/themes/theme1/bg.png"/>
    <hyperlink ref="AV190" r:id="rId567" display="http://abs.twimg.com/images/themes/theme1/bg.png"/>
    <hyperlink ref="AV191" r:id="rId568" display="http://abs.twimg.com/images/themes/theme1/bg.png"/>
    <hyperlink ref="AV192" r:id="rId569" display="http://abs.twimg.com/images/themes/theme1/bg.png"/>
    <hyperlink ref="AV193" r:id="rId570" display="http://abs.twimg.com/images/themes/theme1/bg.png"/>
    <hyperlink ref="AV194" r:id="rId571" display="http://abs.twimg.com/images/themes/theme1/bg.png"/>
    <hyperlink ref="AV195" r:id="rId572" display="http://abs.twimg.com/images/themes/theme1/bg.png"/>
    <hyperlink ref="AV196" r:id="rId573" display="http://abs.twimg.com/images/themes/theme15/bg.png"/>
    <hyperlink ref="AV197" r:id="rId574" display="http://abs.twimg.com/images/themes/theme1/bg.png"/>
    <hyperlink ref="AV198" r:id="rId575" display="http://abs.twimg.com/images/themes/theme1/bg.png"/>
    <hyperlink ref="AV200" r:id="rId576" display="http://abs.twimg.com/images/themes/theme1/bg.png"/>
    <hyperlink ref="AV201" r:id="rId577" display="http://abs.twimg.com/images/themes/theme1/bg.png"/>
    <hyperlink ref="AV202" r:id="rId578" display="http://abs.twimg.com/images/themes/theme1/bg.png"/>
    <hyperlink ref="AV203" r:id="rId579" display="http://abs.twimg.com/images/themes/theme1/bg.png"/>
    <hyperlink ref="AV204" r:id="rId580" display="http://abs.twimg.com/images/themes/theme1/bg.png"/>
    <hyperlink ref="AV205" r:id="rId581" display="http://abs.twimg.com/images/themes/theme1/bg.png"/>
    <hyperlink ref="AV206" r:id="rId582" display="http://abs.twimg.com/images/themes/theme1/bg.png"/>
    <hyperlink ref="AV207" r:id="rId583" display="http://abs.twimg.com/images/themes/theme9/bg.gif"/>
    <hyperlink ref="AV208" r:id="rId584" display="http://abs.twimg.com/images/themes/theme1/bg.png"/>
    <hyperlink ref="AV209" r:id="rId585" display="http://abs.twimg.com/images/themes/theme1/bg.png"/>
    <hyperlink ref="AV210" r:id="rId586" display="http://abs.twimg.com/images/themes/theme15/bg.png"/>
    <hyperlink ref="AV211" r:id="rId587" display="http://abs.twimg.com/images/themes/theme1/bg.png"/>
    <hyperlink ref="AV212" r:id="rId588" display="http://abs.twimg.com/images/themes/theme7/bg.gif"/>
    <hyperlink ref="AV213" r:id="rId589" display="http://abs.twimg.com/images/themes/theme1/bg.png"/>
    <hyperlink ref="AV214" r:id="rId590" display="http://abs.twimg.com/images/themes/theme5/bg.gif"/>
    <hyperlink ref="AV215" r:id="rId591" display="http://abs.twimg.com/images/themes/theme1/bg.png"/>
    <hyperlink ref="AV216" r:id="rId592" display="http://abs.twimg.com/images/themes/theme1/bg.png"/>
    <hyperlink ref="AV217" r:id="rId593" display="http://abs.twimg.com/images/themes/theme19/bg.gif"/>
    <hyperlink ref="AV218" r:id="rId594" display="http://abs.twimg.com/images/themes/theme1/bg.png"/>
    <hyperlink ref="AV219" r:id="rId595" display="http://abs.twimg.com/images/themes/theme5/bg.gif"/>
    <hyperlink ref="AV220" r:id="rId596" display="http://abs.twimg.com/images/themes/theme18/bg.gif"/>
    <hyperlink ref="AV221" r:id="rId597" display="http://abs.twimg.com/images/themes/theme1/bg.png"/>
    <hyperlink ref="AV222" r:id="rId598" display="http://abs.twimg.com/images/themes/theme1/bg.png"/>
    <hyperlink ref="AV223" r:id="rId599" display="http://abs.twimg.com/images/themes/theme1/bg.png"/>
    <hyperlink ref="AV224" r:id="rId600" display="http://abs.twimg.com/images/themes/theme1/bg.png"/>
    <hyperlink ref="AV225" r:id="rId601" display="http://abs.twimg.com/images/themes/theme1/bg.png"/>
    <hyperlink ref="AV226" r:id="rId602" display="http://abs.twimg.com/images/themes/theme14/bg.gif"/>
    <hyperlink ref="AV227" r:id="rId603" display="http://abs.twimg.com/images/themes/theme1/bg.png"/>
    <hyperlink ref="AV228" r:id="rId604" display="http://abs.twimg.com/images/themes/theme1/bg.png"/>
    <hyperlink ref="AV229" r:id="rId605" display="http://abs.twimg.com/images/themes/theme1/bg.png"/>
    <hyperlink ref="AV230" r:id="rId606" display="http://abs.twimg.com/images/themes/theme1/bg.png"/>
    <hyperlink ref="AV231" r:id="rId607" display="http://abs.twimg.com/images/themes/theme1/bg.png"/>
    <hyperlink ref="AV232" r:id="rId608" display="http://abs.twimg.com/images/themes/theme4/bg.gif"/>
    <hyperlink ref="AV233" r:id="rId609" display="http://abs.twimg.com/images/themes/theme1/bg.png"/>
    <hyperlink ref="AV234" r:id="rId610" display="http://abs.twimg.com/images/themes/theme1/bg.png"/>
    <hyperlink ref="AV235" r:id="rId611" display="http://abs.twimg.com/images/themes/theme1/bg.png"/>
    <hyperlink ref="AV236" r:id="rId612" display="http://abs.twimg.com/images/themes/theme1/bg.png"/>
    <hyperlink ref="AV237" r:id="rId613" display="http://abs.twimg.com/images/themes/theme1/bg.png"/>
    <hyperlink ref="AV239" r:id="rId614" display="http://abs.twimg.com/images/themes/theme1/bg.png"/>
    <hyperlink ref="AV240" r:id="rId615" display="http://abs.twimg.com/images/themes/theme1/bg.png"/>
    <hyperlink ref="AV241" r:id="rId616" display="http://abs.twimg.com/images/themes/theme1/bg.png"/>
    <hyperlink ref="AV242" r:id="rId617" display="http://abs.twimg.com/images/themes/theme5/bg.gif"/>
    <hyperlink ref="AV243" r:id="rId618" display="http://abs.twimg.com/images/themes/theme8/bg.gif"/>
    <hyperlink ref="AV244" r:id="rId619" display="http://abs.twimg.com/images/themes/theme1/bg.png"/>
    <hyperlink ref="AV245" r:id="rId620" display="http://abs.twimg.com/images/themes/theme1/bg.png"/>
    <hyperlink ref="AV246" r:id="rId621" display="http://abs.twimg.com/images/themes/theme1/bg.png"/>
    <hyperlink ref="AV247" r:id="rId622" display="http://abs.twimg.com/images/themes/theme1/bg.png"/>
    <hyperlink ref="AV249" r:id="rId623" display="http://abs.twimg.com/images/themes/theme18/bg.gif"/>
    <hyperlink ref="AV250" r:id="rId624" display="http://abs.twimg.com/images/themes/theme1/bg.png"/>
    <hyperlink ref="AV251" r:id="rId625" display="http://abs.twimg.com/images/themes/theme1/bg.png"/>
    <hyperlink ref="AV252" r:id="rId626" display="http://abs.twimg.com/images/themes/theme14/bg.gif"/>
    <hyperlink ref="AV253" r:id="rId627" display="http://abs.twimg.com/images/themes/theme1/bg.png"/>
    <hyperlink ref="AV254" r:id="rId628" display="http://abs.twimg.com/images/themes/theme9/bg.gif"/>
    <hyperlink ref="AV255" r:id="rId629" display="http://abs.twimg.com/images/themes/theme10/bg.gif"/>
    <hyperlink ref="AV256" r:id="rId630" display="http://abs.twimg.com/images/themes/theme1/bg.png"/>
    <hyperlink ref="AV257" r:id="rId631" display="http://abs.twimg.com/images/themes/theme10/bg.gif"/>
    <hyperlink ref="AV258" r:id="rId632" display="http://abs.twimg.com/images/themes/theme14/bg.gif"/>
    <hyperlink ref="AV259" r:id="rId633" display="http://abs.twimg.com/images/themes/theme1/bg.png"/>
    <hyperlink ref="AV260" r:id="rId634" display="http://abs.twimg.com/images/themes/theme12/bg.gif"/>
    <hyperlink ref="AV261" r:id="rId635" display="http://abs.twimg.com/images/themes/theme4/bg.gif"/>
    <hyperlink ref="AV262" r:id="rId636" display="http://abs.twimg.com/images/themes/theme1/bg.png"/>
    <hyperlink ref="AV263" r:id="rId637" display="http://abs.twimg.com/images/themes/theme1/bg.png"/>
    <hyperlink ref="AV264" r:id="rId638" display="http://abs.twimg.com/images/themes/theme14/bg.gif"/>
    <hyperlink ref="AV265" r:id="rId639" display="http://abs.twimg.com/images/themes/theme1/bg.png"/>
    <hyperlink ref="AV266" r:id="rId640" display="http://abs.twimg.com/images/themes/theme1/bg.png"/>
    <hyperlink ref="AV267" r:id="rId641" display="http://abs.twimg.com/images/themes/theme1/bg.png"/>
    <hyperlink ref="AV268" r:id="rId642" display="http://abs.twimg.com/images/themes/theme1/bg.png"/>
    <hyperlink ref="AV269" r:id="rId643" display="http://abs.twimg.com/images/themes/theme1/bg.png"/>
    <hyperlink ref="AV270" r:id="rId644" display="http://abs.twimg.com/images/themes/theme1/bg.png"/>
    <hyperlink ref="AV271" r:id="rId645" display="http://abs.twimg.com/images/themes/theme1/bg.png"/>
    <hyperlink ref="AV272" r:id="rId646" display="http://abs.twimg.com/images/themes/theme1/bg.png"/>
    <hyperlink ref="AV273" r:id="rId647" display="http://abs.twimg.com/images/themes/theme1/bg.png"/>
    <hyperlink ref="AV274" r:id="rId648" display="http://abs.twimg.com/images/themes/theme1/bg.png"/>
    <hyperlink ref="G3" r:id="rId649" display="http://pbs.twimg.com/profile_images/1050412409675046914/FkrGTIH2_normal.jpg"/>
    <hyperlink ref="G4" r:id="rId650" display="http://pbs.twimg.com/profile_images/927870887092719616/w9NjKhdD_normal.jpg"/>
    <hyperlink ref="G5" r:id="rId651" display="http://pbs.twimg.com/profile_images/1242429836/41561_1291084653_307_q_normal.jpg"/>
    <hyperlink ref="G6" r:id="rId652" display="http://pbs.twimg.com/profile_images/925044875707535360/0mGjwlih_normal.jpg"/>
    <hyperlink ref="G7" r:id="rId653" display="http://pbs.twimg.com/profile_images/969164513978343424/kfQj4Er9_normal.jpg"/>
    <hyperlink ref="G8" r:id="rId654" display="http://pbs.twimg.com/profile_images/922251315723485184/sNWb8Wu7_normal.jpg"/>
    <hyperlink ref="G9" r:id="rId655" display="http://pbs.twimg.com/profile_images/810852632675938304/bC02Ub2t_normal.jpg"/>
    <hyperlink ref="G10" r:id="rId656" display="http://pbs.twimg.com/profile_images/835901301624082434/DKIZM4Ai_normal.jpg"/>
    <hyperlink ref="G11" r:id="rId657" display="http://pbs.twimg.com/profile_images/2585363654/ituxjm03lhpf2y5011qj_normal.jpeg"/>
    <hyperlink ref="G12" r:id="rId658" display="http://abs.twimg.com/sticky/default_profile_images/default_profile_normal.png"/>
    <hyperlink ref="G13" r:id="rId659" display="http://pbs.twimg.com/profile_images/778156095433039872/YIFaTODq_normal.jpg"/>
    <hyperlink ref="G14" r:id="rId660" display="http://pbs.twimg.com/profile_images/522803137824845824/o4kcuT0z_normal.jpeg"/>
    <hyperlink ref="G15" r:id="rId661" display="http://pbs.twimg.com/profile_images/3085704096/f2c3c707a10a4b3eca56215a4c667448_normal.jpeg"/>
    <hyperlink ref="G16" r:id="rId662" display="http://pbs.twimg.com/profile_images/1063081950963998721/pVZLdfl6_normal.jpg"/>
    <hyperlink ref="G17" r:id="rId663" display="http://pbs.twimg.com/profile_images/832195157772611584/cRocADew_normal.jpg"/>
    <hyperlink ref="G18" r:id="rId664" display="http://pbs.twimg.com/profile_images/874276857629290497/wf0dbxsJ_normal.jpg"/>
    <hyperlink ref="G19" r:id="rId665" display="http://pbs.twimg.com/profile_images/1014140276351397888/R_QdjKvw_normal.jpg"/>
    <hyperlink ref="G20" r:id="rId666" display="http://pbs.twimg.com/profile_images/881437817087418369/oNteiO0R_normal.jpg"/>
    <hyperlink ref="G21" r:id="rId667" display="http://pbs.twimg.com/profile_images/264971169/Bill_Gross_Thumbnail_normal.jpg"/>
    <hyperlink ref="G22" r:id="rId668" display="http://pbs.twimg.com/profile_images/513088393606356992/qzl7Xqmm_normal.jpeg"/>
    <hyperlink ref="G23" r:id="rId669" display="http://pbs.twimg.com/profile_images/563188960394891264/z3-Rh11q_normal.jpeg"/>
    <hyperlink ref="G24" r:id="rId670" display="http://pbs.twimg.com/profile_images/673820689489612801/DcWpr0i2_normal.png"/>
    <hyperlink ref="G25" r:id="rId671" display="http://pbs.twimg.com/profile_images/1030420714799751168/q-_6tVdT_normal.jpg"/>
    <hyperlink ref="G26" r:id="rId672" display="http://pbs.twimg.com/profile_images/864440643736686593/zhSmtK9L_normal.jpg"/>
    <hyperlink ref="G27" r:id="rId673" display="http://pbs.twimg.com/profile_images/1037774346289393664/28PrwHC7_normal.jpg"/>
    <hyperlink ref="G28" r:id="rId674" display="http://pbs.twimg.com/profile_images/2340026837/e0whbyp1r1uy16o0vtz1_normal.jpeg"/>
    <hyperlink ref="G29" r:id="rId675" display="http://pbs.twimg.com/profile_images/1176668883/Tas_Face_small_normal.jpg"/>
    <hyperlink ref="G30" r:id="rId676" display="http://pbs.twimg.com/profile_images/1037614094050832384/Yd_uOno4_normal.jpg"/>
    <hyperlink ref="G31" r:id="rId677" display="http://pbs.twimg.com/profile_images/688993901508595712/2A4g_2V3_normal.png"/>
    <hyperlink ref="G32" r:id="rId678" display="http://pbs.twimg.com/profile_images/934884010794340355/2bYb6h0k_normal.jpg"/>
    <hyperlink ref="G33" r:id="rId679" display="http://pbs.twimg.com/profile_images/942749041758228480/TupBRYOE_normal.jpg"/>
    <hyperlink ref="G34" r:id="rId680" display="http://pbs.twimg.com/profile_images/703124216640475137/0hhPPSZK_normal.jpg"/>
    <hyperlink ref="G35" r:id="rId681" display="http://pbs.twimg.com/profile_images/473340564511813632/MAjcpOk0_normal.jpeg"/>
    <hyperlink ref="G36" r:id="rId682" display="http://pbs.twimg.com/profile_images/682218300328161281/wwWox9zS_normal.jpg"/>
    <hyperlink ref="G37" r:id="rId683" display="http://pbs.twimg.com/profile_images/1463555721/sharkeatingpandaeagle_normal.png"/>
    <hyperlink ref="G38" r:id="rId684" display="http://pbs.twimg.com/profile_images/877231654661742592/lIWa2_lD_normal.jpg"/>
    <hyperlink ref="G39" r:id="rId685" display="http://pbs.twimg.com/profile_images/659751112178851840/HamxnTM3_normal.jpg"/>
    <hyperlink ref="G40" r:id="rId686" display="http://pbs.twimg.com/profile_images/413298185692385280/I3-EnckE_normal.jpeg"/>
    <hyperlink ref="G41" r:id="rId687" display="http://pbs.twimg.com/profile_images/1067332723675734016/Gmr_Vrev_normal.jpg"/>
    <hyperlink ref="G42" r:id="rId688" display="http://pbs.twimg.com/profile_images/660494366755135489/zhdTCkOB_normal.jpg"/>
    <hyperlink ref="G43" r:id="rId689" display="http://pbs.twimg.com/profile_images/448052517553721345/v1n08ycC_normal.jpeg"/>
    <hyperlink ref="G44" r:id="rId690" display="http://pbs.twimg.com/profile_images/1875564632/Petra_Twitter_normal.PNG"/>
    <hyperlink ref="G45" r:id="rId691" display="http://pbs.twimg.com/profile_images/1070333248725807107/464km0kM_normal.jpg"/>
    <hyperlink ref="G46" r:id="rId692" display="http://pbs.twimg.com/profile_images/736101034037116930/unQ0yWnm_normal.jpg"/>
    <hyperlink ref="G47" r:id="rId693" display="http://pbs.twimg.com/profile_images/600205644419969024/PEIFYvWC_normal.jpg"/>
    <hyperlink ref="G48" r:id="rId694" display="http://pbs.twimg.com/profile_images/423350922408767488/nlA_m2WH_normal.jpeg"/>
    <hyperlink ref="G49" r:id="rId695" display="http://pbs.twimg.com/profile_images/823539129011044352/Xnd_b9tj_normal.jpg"/>
    <hyperlink ref="G50" r:id="rId696" display="http://pbs.twimg.com/profile_images/66773901/dld_normal.png"/>
    <hyperlink ref="G51" r:id="rId697" display="http://abs.twimg.com/sticky/default_profile_images/default_profile_normal.png"/>
    <hyperlink ref="G52" r:id="rId698" display="http://pbs.twimg.com/profile_images/864850500088455169/RhrXxWdw_normal.jpg"/>
    <hyperlink ref="G53" r:id="rId699" display="http://pbs.twimg.com/profile_images/1065708981103022080/LHBdn3Im_normal.jpg"/>
    <hyperlink ref="G54" r:id="rId700" display="http://pbs.twimg.com/profile_images/3566104038/8a47999ec6e048fb22297aa39080ee86_normal.jpeg"/>
    <hyperlink ref="G55" r:id="rId701" display="http://pbs.twimg.com/profile_images/999619782482640897/iHE5dxAc_normal.jpg"/>
    <hyperlink ref="G56" r:id="rId702" display="http://pbs.twimg.com/profile_images/760272898/DSC00033_normal.JPG"/>
    <hyperlink ref="G57" r:id="rId703" display="http://pbs.twimg.com/profile_images/3081663228/88abc0ec2a86ff1dd93450e6ce519418_normal.jpeg"/>
    <hyperlink ref="G58" r:id="rId704" display="http://pbs.twimg.com/profile_images/989101718037295104/RnavgxFR_normal.jpg"/>
    <hyperlink ref="G59" r:id="rId705" display="http://pbs.twimg.com/profile_images/772791731410665472/wEQoc3dl_normal.jpg"/>
    <hyperlink ref="G60" r:id="rId706" display="http://pbs.twimg.com/profile_images/643020582188130304/nh8hXpkM_normal.jpg"/>
    <hyperlink ref="G61" r:id="rId707" display="http://pbs.twimg.com/profile_images/1019175812627664897/WhLyz-Ec_normal.jpg"/>
    <hyperlink ref="G62" r:id="rId708" display="http://pbs.twimg.com/profile_images/777605190035865600/g1OgkAwv_normal.jpg"/>
    <hyperlink ref="G63" r:id="rId709" display="http://pbs.twimg.com/profile_images/846387567381663745/ZLmO76i__normal.jpg"/>
    <hyperlink ref="G64" r:id="rId710" display="http://pbs.twimg.com/profile_images/941240896451997696/x5a6yojl_normal.jpg"/>
    <hyperlink ref="G65" r:id="rId711" display="http://pbs.twimg.com/profile_images/717023999398711296/4BRcXOQD_normal.jpg"/>
    <hyperlink ref="G66" r:id="rId712" display="http://pbs.twimg.com/profile_images/884754616029777920/YrtUPQ7g_normal.jpg"/>
    <hyperlink ref="G67" r:id="rId713" display="http://pbs.twimg.com/profile_images/1087337562660921345/lXmDwAzf_normal.jpg"/>
    <hyperlink ref="G68" r:id="rId714" display="http://pbs.twimg.com/profile_images/1610942452/IBC_normal.jpg"/>
    <hyperlink ref="G69" r:id="rId715" display="http://pbs.twimg.com/profile_images/793762977413468160/ETyRjT15_normal.jpg"/>
    <hyperlink ref="G70" r:id="rId716" display="http://pbs.twimg.com/profile_images/477439590232358913/xbZaJ1Ms_normal.jpeg"/>
    <hyperlink ref="G71" r:id="rId717" display="http://pbs.twimg.com/profile_images/766699081477525504/GzoABI6W_normal.jpg"/>
    <hyperlink ref="G72" r:id="rId718" display="http://pbs.twimg.com/profile_images/2429989687/image_normal.jpg"/>
    <hyperlink ref="G73" r:id="rId719" display="http://pbs.twimg.com/profile_images/477440204932796419/Ubdok5z2_normal.jpeg"/>
    <hyperlink ref="G74" r:id="rId720" display="http://pbs.twimg.com/profile_images/477443424241463296/bKWNQp65_normal.jpeg"/>
    <hyperlink ref="G75" r:id="rId721" display="http://pbs.twimg.com/profile_images/1834219958/Romy_web_normal.jpg"/>
    <hyperlink ref="G76" r:id="rId722" display="http://pbs.twimg.com/profile_images/1043809751648411648/HeiPDzRk_normal.jpg"/>
    <hyperlink ref="G77" r:id="rId723" display="http://pbs.twimg.com/profile_images/2845252081/af938af53db3030872001ee3b1b66b74_normal.png"/>
    <hyperlink ref="G78" r:id="rId724" display="http://pbs.twimg.com/profile_images/1076489363918389248/wMXbzwy4_normal.jpg"/>
    <hyperlink ref="G79" r:id="rId725" display="http://pbs.twimg.com/profile_images/750702345227501568/-GjKAtau_normal.jpg"/>
    <hyperlink ref="G80" r:id="rId726" display="http://pbs.twimg.com/profile_images/987382494751322113/IgCOrEGe_normal.jpg"/>
    <hyperlink ref="G81" r:id="rId727" display="http://pbs.twimg.com/profile_images/1067032932123070465/1Jubub_-_normal.jpg"/>
    <hyperlink ref="G82" r:id="rId728" display="http://pbs.twimg.com/profile_images/1052311287244283904/PIiPwkfr_normal.jpg"/>
    <hyperlink ref="G83" r:id="rId729" display="http://abs.twimg.com/sticky/default_profile_images/default_profile_normal.png"/>
    <hyperlink ref="G84" r:id="rId730" display="http://pbs.twimg.com/profile_images/1085669473430847488/KQKL53C2_normal.jpg"/>
    <hyperlink ref="G85" r:id="rId731" display="http://pbs.twimg.com/profile_images/3296258792/7852b77f95bc153cf32db2ba07fb879c_normal.jpeg"/>
    <hyperlink ref="G86" r:id="rId732" display="http://pbs.twimg.com/profile_images/1078019589290819586/BdViXTbB_normal.jpg"/>
    <hyperlink ref="G87" r:id="rId733" display="http://pbs.twimg.com/profile_images/984025408902397953/ufly33dP_normal.jpg"/>
    <hyperlink ref="G88" r:id="rId734" display="http://pbs.twimg.com/profile_images/1076613841767796736/ToTG7bpg_normal.jpg"/>
    <hyperlink ref="G89" r:id="rId735" display="http://pbs.twimg.com/profile_images/1049632829980758016/mst1fy_e_normal.jpg"/>
    <hyperlink ref="G90" r:id="rId736" display="http://pbs.twimg.com/profile_images/982530166676180993/fou0xrKn_normal.jpg"/>
    <hyperlink ref="G91" r:id="rId737" display="http://pbs.twimg.com/profile_images/513983068630028288/bZfjdSGT_normal.jpeg"/>
    <hyperlink ref="G92" r:id="rId738" display="http://pbs.twimg.com/profile_images/751449557691686912/XemNbw72_normal.jpg"/>
    <hyperlink ref="G93" r:id="rId739" display="http://pbs.twimg.com/profile_images/3513354941/24aaffa670e634a7da9a087bfa83abe6_normal.png"/>
    <hyperlink ref="G94" r:id="rId740" display="http://pbs.twimg.com/profile_images/1282069722/eightbit-a84b401b-0e66-40d5-bae5-949d5eddd3b9_normal.png"/>
    <hyperlink ref="G95" r:id="rId741" display="http://pbs.twimg.com/profile_images/477438671151304705/8XlAQ509_normal.jpeg"/>
    <hyperlink ref="G96" r:id="rId742" display="http://pbs.twimg.com/profile_images/1459294703/110711_r21057_p233_normal.jpg"/>
    <hyperlink ref="G97" r:id="rId743" display="http://pbs.twimg.com/profile_images/759716817233285120/GCrWMyf__normal.jpg"/>
    <hyperlink ref="G98" r:id="rId744" display="http://pbs.twimg.com/profile_images/1087149907582935041/yf6vTvqw_normal.jpg"/>
    <hyperlink ref="G99" r:id="rId745" display="http://pbs.twimg.com/profile_images/923983433872920577/coLmvD2z_normal.jpg"/>
    <hyperlink ref="G100" r:id="rId746" display="http://pbs.twimg.com/profile_images/887229370108182528/X9fTsiOe_normal.jpg"/>
    <hyperlink ref="G101" r:id="rId747" display="http://pbs.twimg.com/profile_images/906742702628159488/H-I6JdRp_normal.jpg"/>
    <hyperlink ref="G102" r:id="rId748" display="http://pbs.twimg.com/profile_images/1068765654822596608/1W7LYNRC_normal.jpg"/>
    <hyperlink ref="G103" r:id="rId749" display="http://pbs.twimg.com/profile_images/378800000620056856/36ce8fe5afb430b8b3e3fc45a7ffde67_normal.jpeg"/>
    <hyperlink ref="G104" r:id="rId750" display="http://pbs.twimg.com/profile_images/1076306874759372800/AzQgbrvq_normal.jpg"/>
    <hyperlink ref="G105" r:id="rId751" display="http://pbs.twimg.com/profile_images/733147454757998592/_CmN-q0B_normal.jpg"/>
    <hyperlink ref="G106" r:id="rId752" display="http://pbs.twimg.com/profile_images/978913964598980609/W0qPWTV4_normal.jpg"/>
    <hyperlink ref="G107" r:id="rId753" display="http://pbs.twimg.com/profile_images/646104515238825984/k7kWxH7H_normal.jpg"/>
    <hyperlink ref="G108" r:id="rId754" display="http://pbs.twimg.com/profile_images/766255767766896640/5g_irQrt_normal.jpg"/>
    <hyperlink ref="G109" r:id="rId755" display="http://pbs.twimg.com/profile_images/820909632105414657/rCG19lPu_normal.jpg"/>
    <hyperlink ref="G110" r:id="rId756" display="http://pbs.twimg.com/profile_images/1035939148199329794/avJf7YSx_normal.jpg"/>
    <hyperlink ref="G111" r:id="rId757" display="http://pbs.twimg.com/profile_images/885613313412931584/0qn--91n_normal.jpg"/>
    <hyperlink ref="G112" r:id="rId758" display="http://pbs.twimg.com/profile_images/1036180614842527744/BkEZyxDG_normal.jpg"/>
    <hyperlink ref="G113" r:id="rId759" display="http://pbs.twimg.com/profile_images/1046815424225202177/wY0lIQFY_normal.jpg"/>
    <hyperlink ref="G114" r:id="rId760" display="http://pbs.twimg.com/profile_images/793839490569793536/jKBIMbZP_normal.jpg"/>
    <hyperlink ref="G115" r:id="rId761" display="http://pbs.twimg.com/profile_images/840266898373767168/7tNBOQuN_normal.jpg"/>
    <hyperlink ref="G116" r:id="rId762" display="http://abs.twimg.com/sticky/default_profile_images/default_profile_normal.png"/>
    <hyperlink ref="G117" r:id="rId763" display="http://pbs.twimg.com/profile_images/744506260930760704/NQVnWAgf_normal.jpg"/>
    <hyperlink ref="G118" r:id="rId764" display="http://pbs.twimg.com/profile_images/2276476145/syhci9z667uqe9fn0uoo_normal.jpeg"/>
    <hyperlink ref="G119" r:id="rId765" display="http://pbs.twimg.com/profile_images/1055208278433652737/IVVibdWe_normal.jpg"/>
    <hyperlink ref="G120" r:id="rId766" display="http://pbs.twimg.com/profile_images/623192492029022208/Yx-kbGbI_normal.jpg"/>
    <hyperlink ref="G121" r:id="rId767" display="http://pbs.twimg.com/profile_images/1021750757119459328/e0we6gLt_normal.jpg"/>
    <hyperlink ref="G122" r:id="rId768" display="http://pbs.twimg.com/profile_images/1080127915839365120/bduw_6vA_normal.jpg"/>
    <hyperlink ref="G123" r:id="rId769" display="http://pbs.twimg.com/profile_images/852142549800292352/SvosEyQX_normal.jpg"/>
    <hyperlink ref="G124" r:id="rId770" display="http://pbs.twimg.com/profile_images/857976514981355520/QF4t2dPZ_normal.jpg"/>
    <hyperlink ref="G125" r:id="rId771" display="http://pbs.twimg.com/profile_images/1017467005748875264/5oTcWo1p_normal.jpg"/>
    <hyperlink ref="G126" r:id="rId772" display="http://pbs.twimg.com/profile_images/600586344633540608/n0GI3Rj4_normal.jpg"/>
    <hyperlink ref="G127" r:id="rId773" display="http://pbs.twimg.com/profile_images/799210873604763648/fDJafzSX_normal.jpg"/>
    <hyperlink ref="G128" r:id="rId774" display="http://pbs.twimg.com/profile_images/992830427088982016/rh9YShtl_normal.jpg"/>
    <hyperlink ref="G129" r:id="rId775" display="http://pbs.twimg.com/profile_images/847016533276721152/z9gAkrO5_normal.jpg"/>
    <hyperlink ref="G130" r:id="rId776" display="http://pbs.twimg.com/profile_images/1069627240521043968/L4Entt8E_normal.jpg"/>
    <hyperlink ref="G131" r:id="rId777" display="http://pbs.twimg.com/profile_images/535812208362795008/YSCi-74h_normal.jpeg"/>
    <hyperlink ref="G132" r:id="rId778" display="http://pbs.twimg.com/profile_images/548588979310710785/db08AEmd_normal.jpeg"/>
    <hyperlink ref="G133" r:id="rId779" display="http://pbs.twimg.com/profile_images/828637262795653122/frzTH_-9_normal.jpg"/>
    <hyperlink ref="G134" r:id="rId780" display="http://pbs.twimg.com/profile_images/1000097471375306752/tpT4ayI6_normal.jpg"/>
    <hyperlink ref="G135" r:id="rId781" display="http://pbs.twimg.com/profile_images/442580660591403008/UsaK6C1-_normal.jpeg"/>
    <hyperlink ref="G136" r:id="rId782" display="http://pbs.twimg.com/profile_images/2680842524/670d37ad52e65bd3fd63266af8afa0aa_normal.png"/>
    <hyperlink ref="G137" r:id="rId783" display="http://abs.twimg.com/sticky/default_profile_images/default_profile_normal.png"/>
    <hyperlink ref="G138" r:id="rId784" display="http://pbs.twimg.com/profile_images/963682098614808576/XbhTNDIc_normal.jpg"/>
    <hyperlink ref="G139" r:id="rId785" display="http://pbs.twimg.com/profile_images/864883396006354945/kHdwMbU3_normal.jpg"/>
    <hyperlink ref="G140" r:id="rId786" display="http://abs.twimg.com/sticky/default_profile_images/default_profile_normal.png"/>
    <hyperlink ref="G141" r:id="rId787" display="http://pbs.twimg.com/profile_images/1019316878467129344/d9lyktfy_normal.jpg"/>
    <hyperlink ref="G142" r:id="rId788" display="http://pbs.twimg.com/profile_images/3051524219/c767bab24eca22ae4c9d730c72c5a10e_normal.jpeg"/>
    <hyperlink ref="G143" r:id="rId789" display="http://pbs.twimg.com/profile_images/1082234387578667008/rFc92G_X_normal.jpg"/>
    <hyperlink ref="G144" r:id="rId790" display="http://pbs.twimg.com/profile_images/971716005130055685/zIEVX25Y_normal.jpg"/>
    <hyperlink ref="G145" r:id="rId791" display="http://pbs.twimg.com/profile_images/1057570912994766849/EMByqspc_normal.jpg"/>
    <hyperlink ref="G146" r:id="rId792" display="http://pbs.twimg.com/profile_images/459310596354109441/7SDvEB0-_normal.jpeg"/>
    <hyperlink ref="G147" r:id="rId793" display="http://pbs.twimg.com/profile_images/857019737011781633/Ce19eTKc_normal.jpg"/>
    <hyperlink ref="G148" r:id="rId794" display="http://pbs.twimg.com/profile_images/1008797832785092608/paO50ZES_normal.jpg"/>
    <hyperlink ref="G149" r:id="rId795" display="http://pbs.twimg.com/profile_images/1475208412/image_normal.jpg"/>
    <hyperlink ref="G150" r:id="rId796" display="http://pbs.twimg.com/profile_images/581821098003681280/ym_OIlTB_normal.jpg"/>
    <hyperlink ref="G151" r:id="rId797" display="http://pbs.twimg.com/profile_images/1086013423425601536/Uq3tHdGz_normal.jpg"/>
    <hyperlink ref="G152" r:id="rId798" display="http://pbs.twimg.com/profile_images/1019429838946492416/o6vs_6CS_normal.jpg"/>
    <hyperlink ref="G153" r:id="rId799" display="http://pbs.twimg.com/profile_images/1033246580881670144/sbJAOXao_normal.jpg"/>
    <hyperlink ref="G154" r:id="rId800" display="http://pbs.twimg.com/profile_images/1029280158497300480/fA7corG8_normal.jpg"/>
    <hyperlink ref="G155" r:id="rId801" display="http://pbs.twimg.com/profile_images/519843521587474433/T41m2pAp_normal.jpeg"/>
    <hyperlink ref="G156" r:id="rId802" display="http://pbs.twimg.com/profile_images/1067472695930077185/NsY1ReaL_normal.jpg"/>
    <hyperlink ref="G157" r:id="rId803" display="http://pbs.twimg.com/profile_images/1069127329765621760/sa41u2Il_normal.jpg"/>
    <hyperlink ref="G158" r:id="rId804" display="http://pbs.twimg.com/profile_images/917702824225574913/WhG9THts_normal.jpg"/>
    <hyperlink ref="G159" r:id="rId805" display="http://pbs.twimg.com/profile_images/950293660712816640/8icPxB4n_normal.jpg"/>
    <hyperlink ref="G160" r:id="rId806" display="http://pbs.twimg.com/profile_images/1078545052316651520/8fXf1-HV_normal.jpg"/>
    <hyperlink ref="G161" r:id="rId807" display="http://pbs.twimg.com/profile_images/727462883748143109/F-f8sAwc_normal.jpg"/>
    <hyperlink ref="G162" r:id="rId808" display="http://pbs.twimg.com/profile_images/575342670211497985/gUWiFRLM_normal.jpeg"/>
    <hyperlink ref="G163" r:id="rId809" display="http://pbs.twimg.com/profile_images/995962546908786688/WTYlAI7b_normal.jpg"/>
    <hyperlink ref="G164" r:id="rId810" display="http://pbs.twimg.com/profile_images/920947785322680320/hm3DVQ0z_normal.jpg"/>
    <hyperlink ref="G165" r:id="rId811" display="http://pbs.twimg.com/profile_images/816235260149121024/ziqrtyk8_normal.jpg"/>
    <hyperlink ref="G166" r:id="rId812" display="http://pbs.twimg.com/profile_images/3353501640/207dbde09fde4bf2aad7f6e6d1516c2b_normal.jpeg"/>
    <hyperlink ref="G167" r:id="rId813" display="http://pbs.twimg.com/profile_images/3227571459/8d38beac7f0cc2be629b02d5ff70e174_normal.jpeg"/>
    <hyperlink ref="G168" r:id="rId814" display="http://pbs.twimg.com/profile_images/690590097708814337/LoZE0xsJ_normal.jpg"/>
    <hyperlink ref="G169" r:id="rId815" display="http://pbs.twimg.com/profile_images/668390067094888448/w18aCM4M_normal.jpg"/>
    <hyperlink ref="G170" r:id="rId816" display="http://pbs.twimg.com/profile_images/877752692734558208/T7g77oQy_normal.jpg"/>
    <hyperlink ref="G171" r:id="rId817" display="http://pbs.twimg.com/profile_images/1064796719286767621/IVK5LZqH_normal.jpg"/>
    <hyperlink ref="G172" r:id="rId818" display="http://pbs.twimg.com/profile_images/1019628444/JanneJ062010b_normal.jpg"/>
    <hyperlink ref="G173" r:id="rId819" display="http://pbs.twimg.com/profile_images/713342382/me_normal.jpg"/>
    <hyperlink ref="G174" r:id="rId820" display="http://pbs.twimg.com/profile_images/378800000606670856/912fc86d922894263fdd1ff9a9ab68a8_normal.jpeg"/>
    <hyperlink ref="G175" r:id="rId821" display="http://pbs.twimg.com/profile_images/781738931599601664/xyiHWwGv_normal.jpg"/>
    <hyperlink ref="G176" r:id="rId822" display="http://pbs.twimg.com/profile_images/720865501241409536/SM5wmIhm_normal.jpg"/>
    <hyperlink ref="G177" r:id="rId823" display="http://abs.twimg.com/sticky/default_profile_images/default_profile_normal.png"/>
    <hyperlink ref="G178" r:id="rId824" display="http://pbs.twimg.com/profile_images/785526220955848709/9bBpJsRX_normal.jpg"/>
    <hyperlink ref="G179" r:id="rId825" display="http://pbs.twimg.com/profile_images/1013731825871704064/eItldjDx_normal.jpg"/>
    <hyperlink ref="G180" r:id="rId826" display="http://pbs.twimg.com/profile_images/1076060153831669762/vJlxxtxE_normal.jpg"/>
    <hyperlink ref="G181" r:id="rId827" display="http://pbs.twimg.com/profile_images/862591723972767745/tjZnLAAP_normal.jpg"/>
    <hyperlink ref="G182" r:id="rId828" display="http://pbs.twimg.com/profile_images/754442521338585088/m_dRHN8h_normal.jpg"/>
    <hyperlink ref="G183" r:id="rId829" display="http://pbs.twimg.com/profile_images/1057304603484663809/RpACNa-l_normal.jpg"/>
    <hyperlink ref="G184" r:id="rId830" display="http://pbs.twimg.com/profile_images/591994463553232896/MApQ6CLM_normal.jpg"/>
    <hyperlink ref="G185" r:id="rId831" display="http://pbs.twimg.com/profile_images/871812417793273856/gK8sBcH7_normal.jpg"/>
    <hyperlink ref="G186" r:id="rId832" display="http://pbs.twimg.com/profile_images/1081528847261224960/Nse398c0_normal.jpg"/>
    <hyperlink ref="G187" r:id="rId833" display="http://pbs.twimg.com/profile_images/913664998840336384/odzWWIC9_normal.jpg"/>
    <hyperlink ref="G188" r:id="rId834" display="http://pbs.twimg.com/profile_images/974919119266091008/i_jHedRE_normal.jpg"/>
    <hyperlink ref="G189" r:id="rId835" display="http://pbs.twimg.com/profile_images/1123553922/Ludovic___CMUNE__normal.jpg"/>
    <hyperlink ref="G190" r:id="rId836" display="http://pbs.twimg.com/profile_images/997439309778055168/tRUrVGx4_normal.jpg"/>
    <hyperlink ref="G191" r:id="rId837" display="http://pbs.twimg.com/profile_images/706868384672124931/t43Yk_YQ_normal.jpg"/>
    <hyperlink ref="G192" r:id="rId838" display="http://pbs.twimg.com/profile_images/788047526670766081/TraQSxjX_normal.jpg"/>
    <hyperlink ref="G193" r:id="rId839" display="http://pbs.twimg.com/profile_images/1013692240940724224/ptSF7hPA_normal.jpg"/>
    <hyperlink ref="G194" r:id="rId840" display="http://pbs.twimg.com/profile_images/550741947388686336/kltgfz2w_normal.jpeg"/>
    <hyperlink ref="G195" r:id="rId841" display="http://pbs.twimg.com/profile_images/1983216255/KfW_normal.jpg"/>
    <hyperlink ref="G196" r:id="rId842" display="http://pbs.twimg.com/profile_images/882526498795683841/H7CPOuii_normal.jpg"/>
    <hyperlink ref="G197" r:id="rId843" display="http://pbs.twimg.com/profile_images/1022123114342301702/uV-xRQPm_normal.jpg"/>
    <hyperlink ref="G198" r:id="rId844" display="http://pbs.twimg.com/profile_images/908673415766298624/uWv8pwke_normal.jpg"/>
    <hyperlink ref="G199" r:id="rId845" display="http://pbs.twimg.com/profile_images/1037252310014013440/UJChM9wR_normal.jpg"/>
    <hyperlink ref="G200" r:id="rId846" display="http://pbs.twimg.com/profile_images/1084626466913116161/sESf0jvG_normal.jpg"/>
    <hyperlink ref="G201" r:id="rId847" display="http://pbs.twimg.com/profile_images/1538879395/L1003461_normal.jpg"/>
    <hyperlink ref="G202" r:id="rId848" display="http://pbs.twimg.com/profile_images/1074613437181890560/nwVT5oDo_normal.jpg"/>
    <hyperlink ref="G203" r:id="rId849" display="http://pbs.twimg.com/profile_images/857142222189457408/GCNu1xC-_normal.jpg"/>
    <hyperlink ref="G204" r:id="rId850" display="http://pbs.twimg.com/profile_images/910851323565936640/fVmMTeeJ_normal.jpg"/>
    <hyperlink ref="G205" r:id="rId851" display="http://pbs.twimg.com/profile_images/728516894324609025/9h8jqilI_normal.jpg"/>
    <hyperlink ref="G206" r:id="rId852" display="http://pbs.twimg.com/profile_images/765946112427646976/Wd739abv_normal.jpg"/>
    <hyperlink ref="G207" r:id="rId853" display="http://pbs.twimg.com/profile_images/1066082559988244480/YKSe19cT_normal.jpg"/>
    <hyperlink ref="G208" r:id="rId854" display="http://pbs.twimg.com/profile_images/845609243453599744/Hic8HGhR_normal.jpg"/>
    <hyperlink ref="G209" r:id="rId855" display="http://pbs.twimg.com/profile_images/873178619530534913/tPGa2H56_normal.jpg"/>
    <hyperlink ref="G210" r:id="rId856" display="http://pbs.twimg.com/profile_images/962704887724347394/CV7j0Bs8_normal.jpg"/>
    <hyperlink ref="G211" r:id="rId857" display="http://pbs.twimg.com/profile_images/720616444099194880/GfP31VjV_normal.jpg"/>
    <hyperlink ref="G212" r:id="rId858" display="http://pbs.twimg.com/profile_images/1083511967963328513/o-Q8XIjQ_normal.jpg"/>
    <hyperlink ref="G213" r:id="rId859" display="http://pbs.twimg.com/profile_images/899581768701026306/nQDoyAJa_normal.jpg"/>
    <hyperlink ref="G214" r:id="rId860" display="http://pbs.twimg.com/profile_images/1061271368522743810/Zw75GH-u_normal.jpg"/>
    <hyperlink ref="G215" r:id="rId861" display="http://pbs.twimg.com/profile_images/486567603909840896/RF3aG1E8_normal.jpeg"/>
    <hyperlink ref="G216" r:id="rId862" display="http://pbs.twimg.com/profile_images/692436967687077888/VlFg4Ylo_normal.jpg"/>
    <hyperlink ref="G217" r:id="rId863" display="http://pbs.twimg.com/profile_images/652616895326085120/XDaw1ti3_normal.jpg"/>
    <hyperlink ref="G218" r:id="rId864" display="http://pbs.twimg.com/profile_images/602199586338250752/ViaJzzw8_normal.jpg"/>
    <hyperlink ref="G219" r:id="rId865" display="http://pbs.twimg.com/profile_images/246496588/HIA_09_3_normal.jpg"/>
    <hyperlink ref="G220" r:id="rId866" display="http://pbs.twimg.com/profile_images/464548781371822080/5dZw2Q74_normal.jpeg"/>
    <hyperlink ref="G221" r:id="rId867" display="http://pbs.twimg.com/profile_images/811152579753312256/6_wPmzHg_normal.jpg"/>
    <hyperlink ref="G222" r:id="rId868" display="http://pbs.twimg.com/profile_images/1073330941135863808/tlxUStCg_normal.jpg"/>
    <hyperlink ref="G223" r:id="rId869" display="http://pbs.twimg.com/profile_images/623105759954472960/bkoScjMN_normal.jpg"/>
    <hyperlink ref="G224" r:id="rId870" display="http://pbs.twimg.com/profile_images/1057202710594883584/cq7b4OqX_normal.jpg"/>
    <hyperlink ref="G225" r:id="rId871" display="http://pbs.twimg.com/profile_images/743114590209355776/3zLms4Ys_normal.jpg"/>
    <hyperlink ref="G226" r:id="rId872" display="http://pbs.twimg.com/profile_images/768146215703719936/sDOBvaTr_normal.jpg"/>
    <hyperlink ref="G227" r:id="rId873" display="http://pbs.twimg.com/profile_images/557828588754329600/7fyzsOm8_normal.jpeg"/>
    <hyperlink ref="G228" r:id="rId874" display="http://abs.twimg.com/sticky/default_profile_images/default_profile_normal.png"/>
    <hyperlink ref="G229" r:id="rId875" display="http://pbs.twimg.com/profile_images/378800000584852770/256162cd0453809b94900e850dc6809b_normal.png"/>
    <hyperlink ref="G230" r:id="rId876" display="http://pbs.twimg.com/profile_images/1384988165/pic_normal.jpg"/>
    <hyperlink ref="G231" r:id="rId877" display="http://pbs.twimg.com/profile_images/742999695098777600/8jtRMAxB_normal.jpg"/>
    <hyperlink ref="G232" r:id="rId878" display="http://pbs.twimg.com/profile_images/524243823451308034/Q-7M6yoB_normal.jpeg"/>
    <hyperlink ref="G233" r:id="rId879" display="http://pbs.twimg.com/profile_images/992989946758684672/f-g4ccC__normal.jpg"/>
    <hyperlink ref="G234" r:id="rId880" display="http://pbs.twimg.com/profile_images/939952863345893376/OdT1INkN_normal.jpg"/>
    <hyperlink ref="G235" r:id="rId881" display="http://pbs.twimg.com/profile_images/928217471496151040/az3UVjjI_normal.jpg"/>
    <hyperlink ref="G236" r:id="rId882" display="http://pbs.twimg.com/profile_images/3095113238/6bcc14d452001227b7520849bb3b9a1c_normal.png"/>
    <hyperlink ref="G237" r:id="rId883" display="http://pbs.twimg.com/profile_images/757625746907160576/IzdU5XkV_normal.jpg"/>
    <hyperlink ref="G238" r:id="rId884" display="http://pbs.twimg.com/profile_images/1064235369665835008/Ey7qsA0I_normal.jpg"/>
    <hyperlink ref="G239" r:id="rId885" display="http://pbs.twimg.com/profile_images/3225628270/b2799e2e1962b7e8fbec6acd985e6510_normal.jpeg"/>
    <hyperlink ref="G240" r:id="rId886" display="http://pbs.twimg.com/profile_images/637240653404106752/BXjOrIIS_normal.jpg"/>
    <hyperlink ref="G241" r:id="rId887" display="http://pbs.twimg.com/profile_images/891624064011382784/BYK-7Zxq_normal.jpg"/>
    <hyperlink ref="G242" r:id="rId888" display="http://pbs.twimg.com/profile_images/988555977371848706/vGpq8s61_normal.jpg"/>
    <hyperlink ref="G243" r:id="rId889" display="http://abs.twimg.com/sticky/default_profile_images/default_profile_normal.png"/>
    <hyperlink ref="G244" r:id="rId890" display="http://abs.twimg.com/sticky/default_profile_images/default_profile_normal.png"/>
    <hyperlink ref="G245" r:id="rId891" display="http://pbs.twimg.com/profile_images/378800000019687101/af77812b0b64d5b139d7ea9823cca8be_normal.jpeg"/>
    <hyperlink ref="G246" r:id="rId892" display="http://pbs.twimg.com/profile_images/956034812216791040/n7HmXYpp_normal.jpg"/>
    <hyperlink ref="G247" r:id="rId893" display="http://pbs.twimg.com/profile_images/747167011222978560/nfc-lIi1_normal.jpg"/>
    <hyperlink ref="G248" r:id="rId894" display="http://pbs.twimg.com/profile_images/878557427892965376/vqxfxElb_normal.jpg"/>
    <hyperlink ref="G249" r:id="rId895" display="http://pbs.twimg.com/profile_images/457839866294726656/u-aQ3w9-_normal.jpeg"/>
    <hyperlink ref="G250" r:id="rId896" display="http://pbs.twimg.com/profile_images/1061987385439911943/jfAs9KL7_normal.jpg"/>
    <hyperlink ref="G251" r:id="rId897" display="http://pbs.twimg.com/profile_images/976406947602759680/XtNZ73ij_normal.jpg"/>
    <hyperlink ref="G252" r:id="rId898" display="http://pbs.twimg.com/profile_images/1055481860904701952/jcfQAl6x_normal.jpg"/>
    <hyperlink ref="G253" r:id="rId899" display="http://pbs.twimg.com/profile_images/1498313865/image_normal.jpg"/>
    <hyperlink ref="G254" r:id="rId900" display="http://pbs.twimg.com/profile_images/854703172841025537/0HaCebN__normal.jpg"/>
    <hyperlink ref="G255" r:id="rId901" display="http://pbs.twimg.com/profile_images/1023614657565622272/pUfZw3X0_normal.jpg"/>
    <hyperlink ref="G256" r:id="rId902" display="http://pbs.twimg.com/profile_images/702539085416677377/W_6qFMix_normal.png"/>
    <hyperlink ref="G257" r:id="rId903" display="http://pbs.twimg.com/profile_images/1052502864076128256/aD46r-eF_normal.jpg"/>
    <hyperlink ref="G258" r:id="rId904" display="http://pbs.twimg.com/profile_images/1028745228528885762/aJgIyTt-_normal.jpg"/>
    <hyperlink ref="G259" r:id="rId905" display="http://pbs.twimg.com/profile_images/1006210948636397568/sPao2ORa_normal.jpg"/>
    <hyperlink ref="G260" r:id="rId906" display="http://pbs.twimg.com/profile_images/909670828543012865/0hPa5TBg_normal.jpg"/>
    <hyperlink ref="G261" r:id="rId907" display="http://pbs.twimg.com/profile_images/777868818995699712/nIccnJQv_normal.jpg"/>
    <hyperlink ref="G262" r:id="rId908" display="http://pbs.twimg.com/profile_images/980981199450595328/hiMRUdRi_normal.jpg"/>
    <hyperlink ref="G263" r:id="rId909" display="http://pbs.twimg.com/profile_images/1084974589036380160/Z1-ZkMT9_normal.jpg"/>
    <hyperlink ref="G264" r:id="rId910" display="http://pbs.twimg.com/profile_images/464447130241732608/lV26MDAP_normal.png"/>
    <hyperlink ref="G265" r:id="rId911" display="http://pbs.twimg.com/profile_images/979327429817913344/-HoLoyzn_normal.jpg"/>
    <hyperlink ref="G266" r:id="rId912" display="http://pbs.twimg.com/profile_images/662194323/twitter_normal.gif"/>
    <hyperlink ref="G267" r:id="rId913" display="http://pbs.twimg.com/profile_images/378800000030391282/ad4f3d1d5baa4e61e94c6b0c1a250de5_normal.jpeg"/>
    <hyperlink ref="G268" r:id="rId914" display="http://pbs.twimg.com/profile_images/378800000679628965/dbe03e21d3138509bfa15b3d7b4fef50_normal.jpeg"/>
    <hyperlink ref="G269" r:id="rId915" display="http://pbs.twimg.com/profile_images/535756069293654017/praLaoaY_normal.jpeg"/>
    <hyperlink ref="G270" r:id="rId916" display="http://pbs.twimg.com/profile_images/1036514703403569152/kYPpuNay_normal.jpg"/>
    <hyperlink ref="G271" r:id="rId917" display="http://pbs.twimg.com/profile_images/651431871054614528/hPDEtyJZ_normal.jpg"/>
    <hyperlink ref="G272" r:id="rId918" display="http://pbs.twimg.com/profile_images/510157850174586880/OYspi45M_normal.jpeg"/>
    <hyperlink ref="G273" r:id="rId919" display="http://pbs.twimg.com/profile_images/1034144028386779136/jOY5cWBR_normal.jpg"/>
    <hyperlink ref="G274" r:id="rId920" display="http://pbs.twimg.com/profile_images/486271863220215809/8iapFZJO_normal.jpeg"/>
    <hyperlink ref="G275" r:id="rId921" display="http://pbs.twimg.com/profile_images/981981022056165376/keQTS5OS_normal.jpg"/>
    <hyperlink ref="AY3" r:id="rId922" display="https://twitter.com/_houseofbb"/>
    <hyperlink ref="AY4" r:id="rId923" display="https://twitter.com/tsystemscom"/>
    <hyperlink ref="AY5" r:id="rId924" display="https://twitter.com/akreye"/>
    <hyperlink ref="AY6" r:id="rId925" display="https://twitter.com/dehubinitiative"/>
    <hyperlink ref="AY7" r:id="rId926" display="https://twitter.com/bmwi_bund"/>
    <hyperlink ref="AY8" r:id="rId927" display="https://twitter.com/rachelbotsman"/>
    <hyperlink ref="AY9" r:id="rId928" display="https://twitter.com/steffidld"/>
    <hyperlink ref="AY10" r:id="rId929" display="https://twitter.com/woodstock3"/>
    <hyperlink ref="AY11" r:id="rId930" display="https://twitter.com/yanapeel"/>
    <hyperlink ref="AY12" r:id="rId931" display="https://twitter.com/katharinagrosse"/>
    <hyperlink ref="AY13" r:id="rId932" display="https://twitter.com/alueducation"/>
    <hyperlink ref="AY14" r:id="rId933" display="https://twitter.com/fredswaniker"/>
    <hyperlink ref="AY15" r:id="rId934" display="https://twitter.com/munsecconf"/>
    <hyperlink ref="AY16" r:id="rId935" display="https://twitter.com/econoscribe"/>
    <hyperlink ref="AY17" r:id="rId936" display="https://twitter.com/ischinger"/>
    <hyperlink ref="AY18" r:id="rId937" display="https://twitter.com/p7s1group"/>
    <hyperlink ref="AY19" r:id="rId938" display="https://twitter.com/rga"/>
    <hyperlink ref="AY20" r:id="rId939" display="https://twitter.com/changeling_1"/>
    <hyperlink ref="AY21" r:id="rId940" display="https://twitter.com/bill_gross"/>
    <hyperlink ref="AY22" r:id="rId941" display="https://twitter.com/gpalfinger"/>
    <hyperlink ref="AY23" r:id="rId942" display="https://twitter.com/werner"/>
    <hyperlink ref="AY24" r:id="rId943" display="https://twitter.com/emundogmbh"/>
    <hyperlink ref="AY25" r:id="rId944" display="https://twitter.com/echtzeitreise"/>
    <hyperlink ref="AY26" r:id="rId945" display="https://twitter.com/hawarhelp"/>
    <hyperlink ref="AY27" r:id="rId946" display="https://twitter.com/samuelward_"/>
    <hyperlink ref="AY28" r:id="rId947" display="https://twitter.com/profgalloway"/>
    <hyperlink ref="AY29" r:id="rId948" display="https://twitter.com/clintvs"/>
    <hyperlink ref="AY30" r:id="rId949" display="https://twitter.com/mottefred"/>
    <hyperlink ref="AY31" r:id="rId950" display="https://twitter.com/signoffparis"/>
    <hyperlink ref="AY32" r:id="rId951" display="https://twitter.com/ericscherer"/>
    <hyperlink ref="AY33" r:id="rId952" display="https://twitter.com/fzuhrt"/>
    <hyperlink ref="AY34" r:id="rId953" display="https://twitter.com/akr"/>
    <hyperlink ref="AY35" r:id="rId954" display="https://twitter.com/flixrisk"/>
    <hyperlink ref="AY36" r:id="rId955" display="https://twitter.com/rohitshorey"/>
    <hyperlink ref="AY37" r:id="rId956" display="https://twitter.com/pantaloni75"/>
    <hyperlink ref="AY38" r:id="rId957" display="https://twitter.com/suzehaworth"/>
    <hyperlink ref="AY39" r:id="rId958" display="https://twitter.com/base_campberlin"/>
    <hyperlink ref="AY40" r:id="rId959" display="https://twitter.com/telefonica_de"/>
    <hyperlink ref="AY41" r:id="rId960" display="https://twitter.com/hansensabine"/>
    <hyperlink ref="AY42" r:id="rId961" display="https://twitter.com/annett"/>
    <hyperlink ref="AY43" r:id="rId962" display="https://twitter.com/gabized"/>
    <hyperlink ref="AY44" r:id="rId963" display="https://twitter.com/petrajenner"/>
    <hyperlink ref="AY45" r:id="rId964" display="https://twitter.com/tijenonaran"/>
    <hyperlink ref="AY46" r:id="rId965" display="https://twitter.com/sujeetpi"/>
    <hyperlink ref="AY47" r:id="rId966" display="https://twitter.com/gerhardkuerner"/>
    <hyperlink ref="AY48" r:id="rId967" display="https://twitter.com/t"/>
    <hyperlink ref="AY49" r:id="rId968" display="https://twitter.com/paolofabrizio71"/>
    <hyperlink ref="AY50" r:id="rId969" display="https://twitter.com/dldconference"/>
    <hyperlink ref="AY51" r:id="rId970" display="https://twitter.com/wnsgh9405"/>
    <hyperlink ref="AY52" r:id="rId971" display="https://twitter.com/handelsblatt"/>
    <hyperlink ref="AY53" r:id="rId972" display="https://twitter.com/alexdemling"/>
    <hyperlink ref="AY54" r:id="rId973" display="https://twitter.com/andreasofthings"/>
    <hyperlink ref="AY55" r:id="rId974" display="https://twitter.com/shamy786"/>
    <hyperlink ref="AY56" r:id="rId975" display="https://twitter.com/rollidriver"/>
    <hyperlink ref="AY57" r:id="rId976" display="https://twitter.com/anujpm"/>
    <hyperlink ref="AY58" r:id="rId977" display="https://twitter.com/happel"/>
    <hyperlink ref="AY59" r:id="rId978" display="https://twitter.com/up_nord"/>
    <hyperlink ref="AY60" r:id="rId979" display="https://twitter.com/holgerschmidt"/>
    <hyperlink ref="AY61" r:id="rId980" display="https://twitter.com/gidingayri"/>
    <hyperlink ref="AY62" r:id="rId981" display="https://twitter.com/mirjam_stegherr"/>
    <hyperlink ref="AY63" r:id="rId982" display="https://twitter.com/peteraltmaier"/>
    <hyperlink ref="AY64" r:id="rId983" display="https://twitter.com/gruenderszene"/>
    <hyperlink ref="AY65" r:id="rId984" display="https://twitter.com/onetoone_de"/>
    <hyperlink ref="AY66" r:id="rId985" display="https://twitter.com/bmz_bund"/>
    <hyperlink ref="AY67" r:id="rId986" display="https://twitter.com/killersteff"/>
    <hyperlink ref="AY68" r:id="rId987" display="https://twitter.com/ibcmuenchen"/>
    <hyperlink ref="AY69" r:id="rId988" display="https://twitter.com/text100de"/>
    <hyperlink ref="AY70" r:id="rId989" display="https://twitter.com/faz_net"/>
    <hyperlink ref="AY71" r:id="rId990" display="https://twitter.com/vierzueinser"/>
    <hyperlink ref="AY72" r:id="rId991" display="https://twitter.com/thiemoheeg"/>
    <hyperlink ref="AY73" r:id="rId992" display="https://twitter.com/faz_wirtschaft"/>
    <hyperlink ref="AY74" r:id="rId993" display="https://twitter.com/faz_finance"/>
    <hyperlink ref="AY75" r:id="rId994" display="https://twitter.com/stuehm"/>
    <hyperlink ref="AY76" r:id="rId995" display="https://twitter.com/donatoci"/>
    <hyperlink ref="AY77" r:id="rId996" display="https://twitter.com/czoeps"/>
    <hyperlink ref="AY78" r:id="rId997" display="https://twitter.com/thomasseidler4"/>
    <hyperlink ref="AY79" r:id="rId998" display="https://twitter.com/singhyuvraj"/>
    <hyperlink ref="AY80" r:id="rId999" display="https://twitter.com/l2_digital"/>
    <hyperlink ref="AY81" r:id="rId1000" display="https://twitter.com/actualicia"/>
    <hyperlink ref="AY82" r:id="rId1001" display="https://twitter.com/assanepdx"/>
    <hyperlink ref="AY83" r:id="rId1002" display="https://twitter.com/investors_life"/>
    <hyperlink ref="AY84" r:id="rId1003" display="https://twitter.com/wangche86322343"/>
    <hyperlink ref="AY85" r:id="rId1004" display="https://twitter.com/hddoger"/>
    <hyperlink ref="AY86" r:id="rId1005" display="https://twitter.com/annkristin_s_"/>
    <hyperlink ref="AY87" r:id="rId1006" display="https://twitter.com/annewill"/>
    <hyperlink ref="AY88" r:id="rId1007" display="https://twitter.com/135sara"/>
    <hyperlink ref="AY89" r:id="rId1008" display="https://twitter.com/statistikvirtuo"/>
    <hyperlink ref="AY90" r:id="rId1009" display="https://twitter.com/hermannarnold"/>
    <hyperlink ref="AY91" r:id="rId1010" display="https://twitter.com/janinakugel"/>
    <hyperlink ref="AY92" r:id="rId1011" display="https://twitter.com/hanjo_gergs"/>
    <hyperlink ref="AY93" r:id="rId1012" display="https://twitter.com/facebook"/>
    <hyperlink ref="AY94" r:id="rId1013" display="https://twitter.com/ard"/>
    <hyperlink ref="AY95" r:id="rId1014" display="https://twitter.com/faznet"/>
    <hyperlink ref="AY96" r:id="rId1015" display="https://twitter.com/sherylsandberg"/>
    <hyperlink ref="AY97" r:id="rId1016" display="https://twitter.com/andreasboes"/>
    <hyperlink ref="AY98" r:id="rId1017" display="https://twitter.com/judithmwilliams"/>
    <hyperlink ref="AY99" r:id="rId1018" display="https://twitter.com/rodoprawo"/>
    <hyperlink ref="AY100" r:id="rId1019" display="https://twitter.com/meinmittelstand"/>
    <hyperlink ref="AY101" r:id="rId1020" display="https://twitter.com/syakirharis25"/>
    <hyperlink ref="AY102" r:id="rId1021" display="https://twitter.com/hansamann"/>
    <hyperlink ref="AY103" r:id="rId1022" display="https://twitter.com/burtonlee"/>
    <hyperlink ref="AY104" r:id="rId1023" display="https://twitter.com/jamierusso"/>
    <hyperlink ref="AY105" r:id="rId1024" display="https://twitter.com/baldoitaly"/>
    <hyperlink ref="AY106" r:id="rId1025" display="https://twitter.com/scribit_design"/>
    <hyperlink ref="AY107" r:id="rId1026" display="https://twitter.com/jhernanper"/>
    <hyperlink ref="AY108" r:id="rId1027" display="https://twitter.com/seproh"/>
    <hyperlink ref="AY109" r:id="rId1028" display="https://twitter.com/ramezi"/>
    <hyperlink ref="AY110" r:id="rId1029" display="https://twitter.com/sharmars003"/>
    <hyperlink ref="AY111" r:id="rId1030" display="https://twitter.com/ajkeen"/>
    <hyperlink ref="AY112" r:id="rId1031" display="https://twitter.com/paragkhanna"/>
    <hyperlink ref="AY113" r:id="rId1032" display="https://twitter.com/mw_readwrite"/>
    <hyperlink ref="AY114" r:id="rId1033" display="https://twitter.com/ikarabasz"/>
    <hyperlink ref="AY115" r:id="rId1034" display="https://twitter.com/duncancmartin"/>
    <hyperlink ref="AY116" r:id="rId1035" display="https://twitter.com/artuskg"/>
    <hyperlink ref="AY117" r:id="rId1036" display="https://twitter.com/kaibaumgartner"/>
    <hyperlink ref="AY118" r:id="rId1037" display="https://twitter.com/ersinsny"/>
    <hyperlink ref="AY119" r:id="rId1038" display="https://twitter.com/expertpeer"/>
    <hyperlink ref="AY120" r:id="rId1039" display="https://twitter.com/drnic1"/>
    <hyperlink ref="AY121" r:id="rId1040" display="https://twitter.com/aagave"/>
    <hyperlink ref="AY122" r:id="rId1041" display="https://twitter.com/dellis52426813"/>
    <hyperlink ref="AY123" r:id="rId1042" display="https://twitter.com/quizbold"/>
    <hyperlink ref="AY124" r:id="rId1043" display="https://twitter.com/tontxita"/>
    <hyperlink ref="AY125" r:id="rId1044" display="https://twitter.com/johannaxmaria"/>
    <hyperlink ref="AY126" r:id="rId1045" display="https://twitter.com/ankitib"/>
    <hyperlink ref="AY127" r:id="rId1046" display="https://twitter.com/ameliatigg"/>
    <hyperlink ref="AY128" r:id="rId1047" display="https://twitter.com/abdiomartv"/>
    <hyperlink ref="AY129" r:id="rId1048" display="https://twitter.com/_hilonet"/>
    <hyperlink ref="AY130" r:id="rId1049" display="https://twitter.com/wfpinnovation"/>
    <hyperlink ref="AY131" r:id="rId1050" display="https://twitter.com/opheliaderoy"/>
    <hyperlink ref="AY132" r:id="rId1051" display="https://twitter.com/infoeco"/>
    <hyperlink ref="AY133" r:id="rId1052" display="https://twitter.com/biotopiamuseum"/>
    <hyperlink ref="AY134" r:id="rId1053" display="https://twitter.com/ninamoellers"/>
    <hyperlink ref="AY135" r:id="rId1054" display="https://twitter.com/andrewmorrisuk"/>
    <hyperlink ref="AY136" r:id="rId1055" display="https://twitter.com/cabdeplage"/>
    <hyperlink ref="AY137" r:id="rId1056" display="https://twitter.com/akumamon2"/>
    <hyperlink ref="AY138" r:id="rId1057" display="https://twitter.com/kroker"/>
    <hyperlink ref="AY139" r:id="rId1058" display="https://twitter.com/osk_germany"/>
    <hyperlink ref="AY140" r:id="rId1059" display="https://twitter.com/kimjs_coffee"/>
    <hyperlink ref="AY141" r:id="rId1060" display="https://twitter.com/alles_anna"/>
    <hyperlink ref="AY142" r:id="rId1061" display="https://twitter.com/dendrola_gue"/>
    <hyperlink ref="AY143" r:id="rId1062" display="https://twitter.com/openexchange"/>
    <hyperlink ref="AY144" r:id="rId1063" display="https://twitter.com/id4me_org"/>
    <hyperlink ref="AY145" r:id="rId1064" display="https://twitter.com/inspiringfifty"/>
    <hyperlink ref="AY146" r:id="rId1065" display="https://twitter.com/hrfortmann"/>
    <hyperlink ref="AY147" r:id="rId1066" display="https://twitter.com/binita_mp"/>
    <hyperlink ref="AY148" r:id="rId1067" display="https://twitter.com/robertoagodinez"/>
    <hyperlink ref="AY149" r:id="rId1068" display="https://twitter.com/evanspiegel"/>
    <hyperlink ref="AY150" r:id="rId1069" display="https://twitter.com/babun1515"/>
    <hyperlink ref="AY151" r:id="rId1070" display="https://twitter.com/reginakoerner"/>
    <hyperlink ref="AY152" r:id="rId1071" display="https://twitter.com/edu_spano"/>
    <hyperlink ref="AY153" r:id="rId1072" display="https://twitter.com/bcn_digital"/>
    <hyperlink ref="AY154" r:id="rId1073" display="https://twitter.com/francesca_bria"/>
    <hyperlink ref="AY155" r:id="rId1074" display="https://twitter.com/nothing_to_add"/>
    <hyperlink ref="AY156" r:id="rId1075" display="https://twitter.com/digitalnaiv"/>
    <hyperlink ref="AY157" r:id="rId1076" display="https://twitter.com/siamacalexander"/>
    <hyperlink ref="AY158" r:id="rId1077" display="https://twitter.com/mpenae_2"/>
    <hyperlink ref="AY159" r:id="rId1078" display="https://twitter.com/mkdirecto"/>
    <hyperlink ref="AY160" r:id="rId1079" display="https://twitter.com/r1b1vraevgogir3"/>
    <hyperlink ref="AY161" r:id="rId1080" display="https://twitter.com/jpiedrahita"/>
    <hyperlink ref="AY162" r:id="rId1081" display="https://twitter.com/deutschepostdhl"/>
    <hyperlink ref="AY163" r:id="rId1082" display="https://twitter.com/dhlglobal"/>
    <hyperlink ref="AY164" r:id="rId1083" display="https://twitter.com/medien360g"/>
    <hyperlink ref="AY165" r:id="rId1084" display="https://twitter.com/mdrpresse"/>
    <hyperlink ref="AY166" r:id="rId1085" display="https://twitter.com/andreasliebl"/>
    <hyperlink ref="AY167" r:id="rId1086" display="https://twitter.com/geo4cast"/>
    <hyperlink ref="AY168" r:id="rId1087" display="https://twitter.com/bodin_ludovic"/>
    <hyperlink ref="AY169" r:id="rId1088" display="https://twitter.com/mikebutcher"/>
    <hyperlink ref="AY170" r:id="rId1089" display="https://twitter.com/tabithagold"/>
    <hyperlink ref="AY171" r:id="rId1090" display="https://twitter.com/annemarthine"/>
    <hyperlink ref="AY172" r:id="rId1091" display="https://twitter.com/jarvja"/>
    <hyperlink ref="AY173" r:id="rId1092" display="https://twitter.com/bjornhovstadius"/>
    <hyperlink ref="AY174" r:id="rId1093" display="https://twitter.com/gditom"/>
    <hyperlink ref="AY175" r:id="rId1094" display="https://twitter.com/diegopia"/>
    <hyperlink ref="AY176" r:id="rId1095" display="https://twitter.com/ioggstream"/>
    <hyperlink ref="AY177" r:id="rId1096" display="https://twitter.com/pramakrishna"/>
    <hyperlink ref="AY178" r:id="rId1097" display="https://twitter.com/bweddeling"/>
    <hyperlink ref="AY179" r:id="rId1098" display="https://twitter.com/dalbrecht389"/>
    <hyperlink ref="AY180" r:id="rId1099" display="https://twitter.com/snsadvtg"/>
    <hyperlink ref="AY181" r:id="rId1100" display="https://twitter.com/mediennetzwerkb"/>
    <hyperlink ref="AY182" r:id="rId1101" display="https://twitter.com/aaalee"/>
    <hyperlink ref="AY183" r:id="rId1102" display="https://twitter.com/eastofaden"/>
    <hyperlink ref="AY184" r:id="rId1103" display="https://twitter.com/michaeljohng"/>
    <hyperlink ref="AY185" r:id="rId1104" display="https://twitter.com/mpaunzrif"/>
    <hyperlink ref="AY186" r:id="rId1105" display="https://twitter.com/glennr1809"/>
    <hyperlink ref="AY187" r:id="rId1106" display="https://twitter.com/fortiss"/>
    <hyperlink ref="AY188" r:id="rId1107" display="https://twitter.com/mpfaff82"/>
    <hyperlink ref="AY189" r:id="rId1108" display="https://twitter.com/ludovicbodin"/>
    <hyperlink ref="AY190" r:id="rId1109" display="https://twitter.com/utum_muc"/>
    <hyperlink ref="AY191" r:id="rId1110" display="https://twitter.com/raquellezuzarte"/>
    <hyperlink ref="AY192" r:id="rId1111" display="https://twitter.com/thecreactivist"/>
    <hyperlink ref="AY193" r:id="rId1112" display="https://twitter.com/datenoekonomie"/>
    <hyperlink ref="AY194" r:id="rId1113" display="https://twitter.com/rkeuper"/>
    <hyperlink ref="AY195" r:id="rId1114" display="https://twitter.com/kfw"/>
    <hyperlink ref="AY196" r:id="rId1115" display="https://twitter.com/martingaedt"/>
    <hyperlink ref="AY197" r:id="rId1116" display="https://twitter.com/tmuellerdouglas"/>
    <hyperlink ref="AY198" r:id="rId1117" display="https://twitter.com/ciokurator"/>
    <hyperlink ref="AY199" r:id="rId1118" display="https://twitter.com/veusdas"/>
    <hyperlink ref="AY200" r:id="rId1119" display="https://twitter.com/doggonegiirl"/>
    <hyperlink ref="AY201" r:id="rId1120" display="https://twitter.com/gnispen"/>
    <hyperlink ref="AY202" r:id="rId1121" display="https://twitter.com/n26"/>
    <hyperlink ref="AY203" r:id="rId1122" display="https://twitter.com/valentinstalf"/>
    <hyperlink ref="AY204" r:id="rId1123" display="https://twitter.com/oxmartinschool"/>
    <hyperlink ref="AY205" r:id="rId1124" display="https://twitter.com/ian_goldin"/>
    <hyperlink ref="AY206" r:id="rId1125" display="https://twitter.com/albertwenger"/>
    <hyperlink ref="AY207" r:id="rId1126" display="https://twitter.com/stephanscherzer"/>
    <hyperlink ref="AY208" r:id="rId1127" display="https://twitter.com/annmettler"/>
    <hyperlink ref="AY209" r:id="rId1128" display="https://twitter.com/konikutech"/>
    <hyperlink ref="AY210" r:id="rId1129" display="https://twitter.com/ismailzain"/>
    <hyperlink ref="AY211" r:id="rId1130" display="https://twitter.com/markon56"/>
    <hyperlink ref="AY212" r:id="rId1131" display="https://twitter.com/befani"/>
    <hyperlink ref="AY213" r:id="rId1132" display="https://twitter.com/kaidiekmann"/>
    <hyperlink ref="AY214" r:id="rId1133" display="https://twitter.com/mrblazingsaddle"/>
    <hyperlink ref="AY215" r:id="rId1134" display="https://twitter.com/robf1uk"/>
    <hyperlink ref="AY216" r:id="rId1135" display="https://twitter.com/alexkopelyan"/>
    <hyperlink ref="AY217" r:id="rId1136" display="https://twitter.com/onikuo"/>
    <hyperlink ref="AY218" r:id="rId1137" display="https://twitter.com/ryanbethencourt"/>
    <hyperlink ref="AY219" r:id="rId1138" display="https://twitter.com/d_elms"/>
    <hyperlink ref="AY220" r:id="rId1139" display="https://twitter.com/noodyabdelnour"/>
    <hyperlink ref="AY221" r:id="rId1140" display="https://twitter.com/veryoddrequest"/>
    <hyperlink ref="AY222" r:id="rId1141" display="https://twitter.com/pinterest"/>
    <hyperlink ref="AY223" r:id="rId1142" display="https://twitter.com/alaarmbruster"/>
    <hyperlink ref="AY224" r:id="rId1143" display="https://twitter.com/crackr"/>
    <hyperlink ref="AY225" r:id="rId1144" display="https://twitter.com/chartwell_ideas"/>
    <hyperlink ref="AY226" r:id="rId1145" display="https://twitter.com/aaronburke6"/>
    <hyperlink ref="AY227" r:id="rId1146" display="https://twitter.com/redkitesmoney"/>
    <hyperlink ref="AY228" r:id="rId1147" display="https://twitter.com/eargollo"/>
    <hyperlink ref="AY229" r:id="rId1148" display="https://twitter.com/usv"/>
    <hyperlink ref="AY230" r:id="rId1149" display="https://twitter.com/faridmk"/>
    <hyperlink ref="AY231" r:id="rId1150" display="https://twitter.com/de_kinemathek"/>
    <hyperlink ref="AY232" r:id="rId1151" display="https://twitter.com/gsohn"/>
    <hyperlink ref="AY233" r:id="rId1152" display="https://twitter.com/multi_streaming"/>
    <hyperlink ref="AY234" r:id="rId1153" display="https://twitter.com/roopeshdhara"/>
    <hyperlink ref="AY235" r:id="rId1154" display="https://twitter.com/liberalemoderne"/>
    <hyperlink ref="AY236" r:id="rId1155" display="https://twitter.com/minimalstaat"/>
    <hyperlink ref="AY237" r:id="rId1156" display="https://twitter.com/leumius"/>
    <hyperlink ref="AY238" r:id="rId1157" display="https://twitter.com/digitaltransf11"/>
    <hyperlink ref="AY239" r:id="rId1158" display="https://twitter.com/ferran_aznar"/>
    <hyperlink ref="AY240" r:id="rId1159" display="https://twitter.com/traiandoc"/>
    <hyperlink ref="AY241" r:id="rId1160" display="https://twitter.com/thierry_kame"/>
    <hyperlink ref="AY242" r:id="rId1161" display="https://twitter.com/joannashields"/>
    <hyperlink ref="AY243" r:id="rId1162" display="https://twitter.com/katharinagr"/>
    <hyperlink ref="AY244" r:id="rId1163" display="https://twitter.com/stefficzerny"/>
    <hyperlink ref="AY245" r:id="rId1164" display="https://twitter.com/heikeriel"/>
    <hyperlink ref="AY246" r:id="rId1165" display="https://twitter.com/rosemarymutunke"/>
    <hyperlink ref="AY247" r:id="rId1166" display="https://twitter.com/angelopolotto"/>
    <hyperlink ref="AY248" r:id="rId1167" display="https://twitter.com/sharetrustb2b"/>
    <hyperlink ref="AY249" r:id="rId1168" display="https://twitter.com/woodgillian"/>
    <hyperlink ref="AY250" r:id="rId1169" display="https://twitter.com/eitdigitalaccel"/>
    <hyperlink ref="AY251" r:id="rId1170" display="https://twitter.com/wearekonux"/>
    <hyperlink ref="AY252" r:id="rId1171" display="https://twitter.com/mesosphere"/>
    <hyperlink ref="AY253" r:id="rId1172" display="https://twitter.com/zuperpie"/>
    <hyperlink ref="AY254" r:id="rId1173" display="https://twitter.com/farbodsaraf"/>
    <hyperlink ref="AY255" r:id="rId1174" display="https://twitter.com/fararizky15"/>
    <hyperlink ref="AY256" r:id="rId1175" display="https://twitter.com/brainlab"/>
    <hyperlink ref="AY257" r:id="rId1176" display="https://twitter.com/benevolent_ai"/>
    <hyperlink ref="AY258" r:id="rId1177" display="https://twitter.com/drfluorine"/>
    <hyperlink ref="AY259" r:id="rId1178" display="https://twitter.com/socialalex"/>
    <hyperlink ref="AY260" r:id="rId1179" display="https://twitter.com/langenegger"/>
    <hyperlink ref="AY261" r:id="rId1180" display="https://twitter.com/bonnerblogs"/>
    <hyperlink ref="AY262" r:id="rId1181" display="https://twitter.com/emekaokoye"/>
    <hyperlink ref="AY263" r:id="rId1182" display="https://twitter.com/casteandres93"/>
    <hyperlink ref="AY264" r:id="rId1183" display="https://twitter.com/idealab"/>
    <hyperlink ref="AY265" r:id="rId1184" display="https://twitter.com/imagine_garden"/>
    <hyperlink ref="AY266" r:id="rId1185" display="https://twitter.com/sturodnick"/>
    <hyperlink ref="AY267" r:id="rId1186" display="https://twitter.com/vc_watcher"/>
    <hyperlink ref="AY268" r:id="rId1187" display="https://twitter.com/bruskosky"/>
    <hyperlink ref="AY269" r:id="rId1188" display="https://twitter.com/jungesforum"/>
    <hyperlink ref="AY270" r:id="rId1189" display="https://twitter.com/isc"/>
    <hyperlink ref="AY271" r:id="rId1190" display="https://twitter.com/sean_lyons"/>
    <hyperlink ref="AY272" r:id="rId1191" display="https://twitter.com/ludgerkm"/>
    <hyperlink ref="AY273" r:id="rId1192" display="https://twitter.com/ibmresearch"/>
    <hyperlink ref="AY274" r:id="rId1193" display="https://twitter.com/lynnkesterson"/>
    <hyperlink ref="AY275" r:id="rId1194" display="https://twitter.com/wabm7"/>
  </hyperlinks>
  <printOptions/>
  <pageMargins left="0.7" right="0.7" top="0.75" bottom="0.75" header="0.3" footer="0.3"/>
  <pageSetup horizontalDpi="600" verticalDpi="600" orientation="portrait" r:id="rId1199"/>
  <drawing r:id="rId1198"/>
  <legacyDrawing r:id="rId1196"/>
  <tableParts>
    <tablePart r:id="rId11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3428</v>
      </c>
      <c r="Z2" s="13" t="s">
        <v>3447</v>
      </c>
      <c r="AA2" s="13" t="s">
        <v>3509</v>
      </c>
      <c r="AB2" s="13" t="s">
        <v>3586</v>
      </c>
      <c r="AC2" s="13" t="s">
        <v>3709</v>
      </c>
      <c r="AD2" s="13" t="s">
        <v>3758</v>
      </c>
      <c r="AE2" s="13" t="s">
        <v>3759</v>
      </c>
      <c r="AF2" s="13" t="s">
        <v>3788</v>
      </c>
      <c r="AG2" s="118" t="s">
        <v>4622</v>
      </c>
      <c r="AH2" s="118" t="s">
        <v>4623</v>
      </c>
      <c r="AI2" s="118" t="s">
        <v>4624</v>
      </c>
      <c r="AJ2" s="118" t="s">
        <v>4625</v>
      </c>
      <c r="AK2" s="118" t="s">
        <v>4626</v>
      </c>
      <c r="AL2" s="118" t="s">
        <v>4627</v>
      </c>
      <c r="AM2" s="118" t="s">
        <v>4628</v>
      </c>
      <c r="AN2" s="118" t="s">
        <v>4629</v>
      </c>
      <c r="AO2" s="118" t="s">
        <v>4632</v>
      </c>
    </row>
    <row r="3" spans="1:41" ht="15">
      <c r="A3" s="87" t="s">
        <v>3352</v>
      </c>
      <c r="B3" s="65" t="s">
        <v>3382</v>
      </c>
      <c r="C3" s="65" t="s">
        <v>56</v>
      </c>
      <c r="D3" s="104"/>
      <c r="E3" s="103"/>
      <c r="F3" s="105" t="s">
        <v>4639</v>
      </c>
      <c r="G3" s="106"/>
      <c r="H3" s="106"/>
      <c r="I3" s="107">
        <v>3</v>
      </c>
      <c r="J3" s="108"/>
      <c r="K3" s="48">
        <v>51</v>
      </c>
      <c r="L3" s="48">
        <v>50</v>
      </c>
      <c r="M3" s="48">
        <v>11</v>
      </c>
      <c r="N3" s="48">
        <v>61</v>
      </c>
      <c r="O3" s="48">
        <v>9</v>
      </c>
      <c r="P3" s="49">
        <v>0</v>
      </c>
      <c r="Q3" s="49">
        <v>0</v>
      </c>
      <c r="R3" s="48">
        <v>1</v>
      </c>
      <c r="S3" s="48">
        <v>0</v>
      </c>
      <c r="T3" s="48">
        <v>51</v>
      </c>
      <c r="U3" s="48">
        <v>61</v>
      </c>
      <c r="V3" s="48">
        <v>2</v>
      </c>
      <c r="W3" s="49">
        <v>1.921569</v>
      </c>
      <c r="X3" s="49">
        <v>0.02</v>
      </c>
      <c r="Y3" s="78" t="s">
        <v>3429</v>
      </c>
      <c r="Z3" s="78" t="s">
        <v>3448</v>
      </c>
      <c r="AA3" s="78" t="s">
        <v>3510</v>
      </c>
      <c r="AB3" s="84" t="s">
        <v>3587</v>
      </c>
      <c r="AC3" s="84" t="s">
        <v>3710</v>
      </c>
      <c r="AD3" s="84" t="s">
        <v>410</v>
      </c>
      <c r="AE3" s="84" t="s">
        <v>3760</v>
      </c>
      <c r="AF3" s="84" t="s">
        <v>3789</v>
      </c>
      <c r="AG3" s="121">
        <v>30</v>
      </c>
      <c r="AH3" s="124">
        <v>1.937984496124031</v>
      </c>
      <c r="AI3" s="121">
        <v>5</v>
      </c>
      <c r="AJ3" s="124">
        <v>0.32299741602067183</v>
      </c>
      <c r="AK3" s="121">
        <v>0</v>
      </c>
      <c r="AL3" s="124">
        <v>0</v>
      </c>
      <c r="AM3" s="121">
        <v>1513</v>
      </c>
      <c r="AN3" s="124">
        <v>97.7390180878553</v>
      </c>
      <c r="AO3" s="121">
        <v>1548</v>
      </c>
    </row>
    <row r="4" spans="1:41" ht="15">
      <c r="A4" s="87" t="s">
        <v>3353</v>
      </c>
      <c r="B4" s="65" t="s">
        <v>3383</v>
      </c>
      <c r="C4" s="65" t="s">
        <v>56</v>
      </c>
      <c r="D4" s="110"/>
      <c r="E4" s="109"/>
      <c r="F4" s="111" t="s">
        <v>4640</v>
      </c>
      <c r="G4" s="112"/>
      <c r="H4" s="112"/>
      <c r="I4" s="113">
        <v>4</v>
      </c>
      <c r="J4" s="114"/>
      <c r="K4" s="48">
        <v>39</v>
      </c>
      <c r="L4" s="48">
        <v>58</v>
      </c>
      <c r="M4" s="48">
        <v>2</v>
      </c>
      <c r="N4" s="48">
        <v>60</v>
      </c>
      <c r="O4" s="48">
        <v>0</v>
      </c>
      <c r="P4" s="49">
        <v>0.03508771929824561</v>
      </c>
      <c r="Q4" s="49">
        <v>0.06779661016949153</v>
      </c>
      <c r="R4" s="48">
        <v>1</v>
      </c>
      <c r="S4" s="48">
        <v>0</v>
      </c>
      <c r="T4" s="48">
        <v>39</v>
      </c>
      <c r="U4" s="48">
        <v>60</v>
      </c>
      <c r="V4" s="48">
        <v>4</v>
      </c>
      <c r="W4" s="49">
        <v>2.099934</v>
      </c>
      <c r="X4" s="49">
        <v>0.0398110661268556</v>
      </c>
      <c r="Y4" s="78" t="s">
        <v>3430</v>
      </c>
      <c r="Z4" s="78" t="s">
        <v>3449</v>
      </c>
      <c r="AA4" s="78" t="s">
        <v>3511</v>
      </c>
      <c r="AB4" s="84" t="s">
        <v>3588</v>
      </c>
      <c r="AC4" s="84" t="s">
        <v>3711</v>
      </c>
      <c r="AD4" s="84"/>
      <c r="AE4" s="84" t="s">
        <v>3761</v>
      </c>
      <c r="AF4" s="84" t="s">
        <v>3790</v>
      </c>
      <c r="AG4" s="121">
        <v>27</v>
      </c>
      <c r="AH4" s="124">
        <v>3.515625</v>
      </c>
      <c r="AI4" s="121">
        <v>10</v>
      </c>
      <c r="AJ4" s="124">
        <v>1.3020833333333333</v>
      </c>
      <c r="AK4" s="121">
        <v>0</v>
      </c>
      <c r="AL4" s="124">
        <v>0</v>
      </c>
      <c r="AM4" s="121">
        <v>731</v>
      </c>
      <c r="AN4" s="124">
        <v>95.18229166666667</v>
      </c>
      <c r="AO4" s="121">
        <v>768</v>
      </c>
    </row>
    <row r="5" spans="1:41" ht="15">
      <c r="A5" s="87" t="s">
        <v>3354</v>
      </c>
      <c r="B5" s="65" t="s">
        <v>3384</v>
      </c>
      <c r="C5" s="65" t="s">
        <v>56</v>
      </c>
      <c r="D5" s="110"/>
      <c r="E5" s="109"/>
      <c r="F5" s="111" t="s">
        <v>4641</v>
      </c>
      <c r="G5" s="112"/>
      <c r="H5" s="112"/>
      <c r="I5" s="113">
        <v>5</v>
      </c>
      <c r="J5" s="114"/>
      <c r="K5" s="48">
        <v>30</v>
      </c>
      <c r="L5" s="48">
        <v>42</v>
      </c>
      <c r="M5" s="48">
        <v>2</v>
      </c>
      <c r="N5" s="48">
        <v>44</v>
      </c>
      <c r="O5" s="48">
        <v>2</v>
      </c>
      <c r="P5" s="49">
        <v>0</v>
      </c>
      <c r="Q5" s="49">
        <v>0</v>
      </c>
      <c r="R5" s="48">
        <v>1</v>
      </c>
      <c r="S5" s="48">
        <v>0</v>
      </c>
      <c r="T5" s="48">
        <v>30</v>
      </c>
      <c r="U5" s="48">
        <v>44</v>
      </c>
      <c r="V5" s="48">
        <v>7</v>
      </c>
      <c r="W5" s="49">
        <v>3.017778</v>
      </c>
      <c r="X5" s="49">
        <v>0.047126436781609195</v>
      </c>
      <c r="Y5" s="78" t="s">
        <v>3431</v>
      </c>
      <c r="Z5" s="78" t="s">
        <v>3450</v>
      </c>
      <c r="AA5" s="78" t="s">
        <v>3512</v>
      </c>
      <c r="AB5" s="84" t="s">
        <v>3589</v>
      </c>
      <c r="AC5" s="84" t="s">
        <v>3712</v>
      </c>
      <c r="AD5" s="84"/>
      <c r="AE5" s="84" t="s">
        <v>3762</v>
      </c>
      <c r="AF5" s="84" t="s">
        <v>3791</v>
      </c>
      <c r="AG5" s="121">
        <v>23</v>
      </c>
      <c r="AH5" s="124">
        <v>5.4245283018867925</v>
      </c>
      <c r="AI5" s="121">
        <v>9</v>
      </c>
      <c r="AJ5" s="124">
        <v>2.1226415094339623</v>
      </c>
      <c r="AK5" s="121">
        <v>0</v>
      </c>
      <c r="AL5" s="124">
        <v>0</v>
      </c>
      <c r="AM5" s="121">
        <v>392</v>
      </c>
      <c r="AN5" s="124">
        <v>92.45283018867924</v>
      </c>
      <c r="AO5" s="121">
        <v>424</v>
      </c>
    </row>
    <row r="6" spans="1:41" ht="15">
      <c r="A6" s="87" t="s">
        <v>3355</v>
      </c>
      <c r="B6" s="65" t="s">
        <v>3385</v>
      </c>
      <c r="C6" s="65" t="s">
        <v>56</v>
      </c>
      <c r="D6" s="110"/>
      <c r="E6" s="109"/>
      <c r="F6" s="111" t="s">
        <v>4642</v>
      </c>
      <c r="G6" s="112"/>
      <c r="H6" s="112"/>
      <c r="I6" s="113">
        <v>6</v>
      </c>
      <c r="J6" s="114"/>
      <c r="K6" s="48">
        <v>24</v>
      </c>
      <c r="L6" s="48">
        <v>37</v>
      </c>
      <c r="M6" s="48">
        <v>7</v>
      </c>
      <c r="N6" s="48">
        <v>44</v>
      </c>
      <c r="O6" s="48">
        <v>3</v>
      </c>
      <c r="P6" s="49">
        <v>0.027777777777777776</v>
      </c>
      <c r="Q6" s="49">
        <v>0.05405405405405406</v>
      </c>
      <c r="R6" s="48">
        <v>1</v>
      </c>
      <c r="S6" s="48">
        <v>0</v>
      </c>
      <c r="T6" s="48">
        <v>24</v>
      </c>
      <c r="U6" s="48">
        <v>44</v>
      </c>
      <c r="V6" s="48">
        <v>5</v>
      </c>
      <c r="W6" s="49">
        <v>2.361111</v>
      </c>
      <c r="X6" s="49">
        <v>0.06702898550724638</v>
      </c>
      <c r="Y6" s="78" t="s">
        <v>3432</v>
      </c>
      <c r="Z6" s="78" t="s">
        <v>3451</v>
      </c>
      <c r="AA6" s="78" t="s">
        <v>3513</v>
      </c>
      <c r="AB6" s="84" t="s">
        <v>3590</v>
      </c>
      <c r="AC6" s="84" t="s">
        <v>3713</v>
      </c>
      <c r="AD6" s="84"/>
      <c r="AE6" s="84" t="s">
        <v>3763</v>
      </c>
      <c r="AF6" s="84" t="s">
        <v>3792</v>
      </c>
      <c r="AG6" s="121">
        <v>1</v>
      </c>
      <c r="AH6" s="124">
        <v>0.15220700152207</v>
      </c>
      <c r="AI6" s="121">
        <v>8</v>
      </c>
      <c r="AJ6" s="124">
        <v>1.21765601217656</v>
      </c>
      <c r="AK6" s="121">
        <v>0</v>
      </c>
      <c r="AL6" s="124">
        <v>0</v>
      </c>
      <c r="AM6" s="121">
        <v>648</v>
      </c>
      <c r="AN6" s="124">
        <v>98.63013698630137</v>
      </c>
      <c r="AO6" s="121">
        <v>657</v>
      </c>
    </row>
    <row r="7" spans="1:41" ht="15">
      <c r="A7" s="87" t="s">
        <v>3356</v>
      </c>
      <c r="B7" s="65" t="s">
        <v>3386</v>
      </c>
      <c r="C7" s="65" t="s">
        <v>56</v>
      </c>
      <c r="D7" s="110"/>
      <c r="E7" s="109"/>
      <c r="F7" s="111" t="s">
        <v>4643</v>
      </c>
      <c r="G7" s="112"/>
      <c r="H7" s="112"/>
      <c r="I7" s="113">
        <v>7</v>
      </c>
      <c r="J7" s="114"/>
      <c r="K7" s="48">
        <v>20</v>
      </c>
      <c r="L7" s="48">
        <v>28</v>
      </c>
      <c r="M7" s="48">
        <v>0</v>
      </c>
      <c r="N7" s="48">
        <v>28</v>
      </c>
      <c r="O7" s="48">
        <v>0</v>
      </c>
      <c r="P7" s="49">
        <v>0.07692307692307693</v>
      </c>
      <c r="Q7" s="49">
        <v>0.14285714285714285</v>
      </c>
      <c r="R7" s="48">
        <v>1</v>
      </c>
      <c r="S7" s="48">
        <v>0</v>
      </c>
      <c r="T7" s="48">
        <v>20</v>
      </c>
      <c r="U7" s="48">
        <v>28</v>
      </c>
      <c r="V7" s="48">
        <v>5</v>
      </c>
      <c r="W7" s="49">
        <v>2.88</v>
      </c>
      <c r="X7" s="49">
        <v>0.07368421052631578</v>
      </c>
      <c r="Y7" s="78"/>
      <c r="Z7" s="78"/>
      <c r="AA7" s="78" t="s">
        <v>3514</v>
      </c>
      <c r="AB7" s="84" t="s">
        <v>3591</v>
      </c>
      <c r="AC7" s="84" t="s">
        <v>3714</v>
      </c>
      <c r="AD7" s="84"/>
      <c r="AE7" s="84" t="s">
        <v>3764</v>
      </c>
      <c r="AF7" s="84" t="s">
        <v>3793</v>
      </c>
      <c r="AG7" s="121">
        <v>12</v>
      </c>
      <c r="AH7" s="124">
        <v>3.7383177570093458</v>
      </c>
      <c r="AI7" s="121">
        <v>0</v>
      </c>
      <c r="AJ7" s="124">
        <v>0</v>
      </c>
      <c r="AK7" s="121">
        <v>0</v>
      </c>
      <c r="AL7" s="124">
        <v>0</v>
      </c>
      <c r="AM7" s="121">
        <v>309</v>
      </c>
      <c r="AN7" s="124">
        <v>96.26168224299066</v>
      </c>
      <c r="AO7" s="121">
        <v>321</v>
      </c>
    </row>
    <row r="8" spans="1:41" ht="15">
      <c r="A8" s="87" t="s">
        <v>3357</v>
      </c>
      <c r="B8" s="65" t="s">
        <v>3387</v>
      </c>
      <c r="C8" s="65" t="s">
        <v>56</v>
      </c>
      <c r="D8" s="110"/>
      <c r="E8" s="109"/>
      <c r="F8" s="111" t="s">
        <v>4644</v>
      </c>
      <c r="G8" s="112"/>
      <c r="H8" s="112"/>
      <c r="I8" s="113">
        <v>8</v>
      </c>
      <c r="J8" s="114"/>
      <c r="K8" s="48">
        <v>11</v>
      </c>
      <c r="L8" s="48">
        <v>10</v>
      </c>
      <c r="M8" s="48">
        <v>2</v>
      </c>
      <c r="N8" s="48">
        <v>12</v>
      </c>
      <c r="O8" s="48">
        <v>12</v>
      </c>
      <c r="P8" s="49" t="s">
        <v>4633</v>
      </c>
      <c r="Q8" s="49" t="s">
        <v>4633</v>
      </c>
      <c r="R8" s="48">
        <v>11</v>
      </c>
      <c r="S8" s="48">
        <v>11</v>
      </c>
      <c r="T8" s="48">
        <v>1</v>
      </c>
      <c r="U8" s="48">
        <v>2</v>
      </c>
      <c r="V8" s="48">
        <v>0</v>
      </c>
      <c r="W8" s="49">
        <v>0</v>
      </c>
      <c r="X8" s="49">
        <v>0</v>
      </c>
      <c r="Y8" s="78" t="s">
        <v>3433</v>
      </c>
      <c r="Z8" s="78" t="s">
        <v>3452</v>
      </c>
      <c r="AA8" s="78" t="s">
        <v>3515</v>
      </c>
      <c r="AB8" s="84" t="s">
        <v>3592</v>
      </c>
      <c r="AC8" s="84" t="s">
        <v>3674</v>
      </c>
      <c r="AD8" s="84"/>
      <c r="AE8" s="84"/>
      <c r="AF8" s="84" t="s">
        <v>3794</v>
      </c>
      <c r="AG8" s="121">
        <v>5</v>
      </c>
      <c r="AH8" s="124">
        <v>2.5</v>
      </c>
      <c r="AI8" s="121">
        <v>6</v>
      </c>
      <c r="AJ8" s="124">
        <v>3</v>
      </c>
      <c r="AK8" s="121">
        <v>0</v>
      </c>
      <c r="AL8" s="124">
        <v>0</v>
      </c>
      <c r="AM8" s="121">
        <v>189</v>
      </c>
      <c r="AN8" s="124">
        <v>94.5</v>
      </c>
      <c r="AO8" s="121">
        <v>200</v>
      </c>
    </row>
    <row r="9" spans="1:41" ht="15">
      <c r="A9" s="87" t="s">
        <v>3358</v>
      </c>
      <c r="B9" s="65" t="s">
        <v>3388</v>
      </c>
      <c r="C9" s="65" t="s">
        <v>56</v>
      </c>
      <c r="D9" s="110"/>
      <c r="E9" s="109"/>
      <c r="F9" s="111" t="s">
        <v>4645</v>
      </c>
      <c r="G9" s="112"/>
      <c r="H9" s="112"/>
      <c r="I9" s="113">
        <v>9</v>
      </c>
      <c r="J9" s="114"/>
      <c r="K9" s="48">
        <v>10</v>
      </c>
      <c r="L9" s="48">
        <v>14</v>
      </c>
      <c r="M9" s="48">
        <v>0</v>
      </c>
      <c r="N9" s="48">
        <v>14</v>
      </c>
      <c r="O9" s="48">
        <v>0</v>
      </c>
      <c r="P9" s="49">
        <v>0.07692307692307693</v>
      </c>
      <c r="Q9" s="49">
        <v>0.14285714285714285</v>
      </c>
      <c r="R9" s="48">
        <v>1</v>
      </c>
      <c r="S9" s="48">
        <v>0</v>
      </c>
      <c r="T9" s="48">
        <v>10</v>
      </c>
      <c r="U9" s="48">
        <v>14</v>
      </c>
      <c r="V9" s="48">
        <v>4</v>
      </c>
      <c r="W9" s="49">
        <v>1.92</v>
      </c>
      <c r="X9" s="49">
        <v>0.15555555555555556</v>
      </c>
      <c r="Y9" s="78" t="s">
        <v>3434</v>
      </c>
      <c r="Z9" s="78" t="s">
        <v>3453</v>
      </c>
      <c r="AA9" s="78" t="s">
        <v>3516</v>
      </c>
      <c r="AB9" s="84" t="s">
        <v>3593</v>
      </c>
      <c r="AC9" s="84" t="s">
        <v>3715</v>
      </c>
      <c r="AD9" s="84"/>
      <c r="AE9" s="84" t="s">
        <v>3765</v>
      </c>
      <c r="AF9" s="84" t="s">
        <v>3795</v>
      </c>
      <c r="AG9" s="121">
        <v>8</v>
      </c>
      <c r="AH9" s="124">
        <v>7.920792079207921</v>
      </c>
      <c r="AI9" s="121">
        <v>0</v>
      </c>
      <c r="AJ9" s="124">
        <v>0</v>
      </c>
      <c r="AK9" s="121">
        <v>0</v>
      </c>
      <c r="AL9" s="124">
        <v>0</v>
      </c>
      <c r="AM9" s="121">
        <v>93</v>
      </c>
      <c r="AN9" s="124">
        <v>92.07920792079207</v>
      </c>
      <c r="AO9" s="121">
        <v>101</v>
      </c>
    </row>
    <row r="10" spans="1:41" ht="14.25" customHeight="1">
      <c r="A10" s="87" t="s">
        <v>3359</v>
      </c>
      <c r="B10" s="65" t="s">
        <v>3389</v>
      </c>
      <c r="C10" s="65" t="s">
        <v>56</v>
      </c>
      <c r="D10" s="110"/>
      <c r="E10" s="109"/>
      <c r="F10" s="111" t="s">
        <v>4646</v>
      </c>
      <c r="G10" s="112"/>
      <c r="H10" s="112"/>
      <c r="I10" s="113">
        <v>10</v>
      </c>
      <c r="J10" s="114"/>
      <c r="K10" s="48">
        <v>8</v>
      </c>
      <c r="L10" s="48">
        <v>12</v>
      </c>
      <c r="M10" s="48">
        <v>2</v>
      </c>
      <c r="N10" s="48">
        <v>14</v>
      </c>
      <c r="O10" s="48">
        <v>1</v>
      </c>
      <c r="P10" s="49">
        <v>0.3333333333333333</v>
      </c>
      <c r="Q10" s="49">
        <v>0.5</v>
      </c>
      <c r="R10" s="48">
        <v>1</v>
      </c>
      <c r="S10" s="48">
        <v>0</v>
      </c>
      <c r="T10" s="48">
        <v>8</v>
      </c>
      <c r="U10" s="48">
        <v>14</v>
      </c>
      <c r="V10" s="48">
        <v>4</v>
      </c>
      <c r="W10" s="49">
        <v>1.90625</v>
      </c>
      <c r="X10" s="49">
        <v>0.21428571428571427</v>
      </c>
      <c r="Y10" s="78"/>
      <c r="Z10" s="78"/>
      <c r="AA10" s="78" t="s">
        <v>3517</v>
      </c>
      <c r="AB10" s="84" t="s">
        <v>3594</v>
      </c>
      <c r="AC10" s="84" t="s">
        <v>3716</v>
      </c>
      <c r="AD10" s="84"/>
      <c r="AE10" s="84" t="s">
        <v>3766</v>
      </c>
      <c r="AF10" s="84" t="s">
        <v>3796</v>
      </c>
      <c r="AG10" s="121">
        <v>0</v>
      </c>
      <c r="AH10" s="124">
        <v>0</v>
      </c>
      <c r="AI10" s="121">
        <v>4</v>
      </c>
      <c r="AJ10" s="124">
        <v>1.8018018018018018</v>
      </c>
      <c r="AK10" s="121">
        <v>0</v>
      </c>
      <c r="AL10" s="124">
        <v>0</v>
      </c>
      <c r="AM10" s="121">
        <v>218</v>
      </c>
      <c r="AN10" s="124">
        <v>98.1981981981982</v>
      </c>
      <c r="AO10" s="121">
        <v>222</v>
      </c>
    </row>
    <row r="11" spans="1:41" ht="15">
      <c r="A11" s="87" t="s">
        <v>3360</v>
      </c>
      <c r="B11" s="65" t="s">
        <v>3390</v>
      </c>
      <c r="C11" s="65" t="s">
        <v>56</v>
      </c>
      <c r="D11" s="110"/>
      <c r="E11" s="109"/>
      <c r="F11" s="111" t="s">
        <v>4647</v>
      </c>
      <c r="G11" s="112"/>
      <c r="H11" s="112"/>
      <c r="I11" s="113">
        <v>11</v>
      </c>
      <c r="J11" s="114"/>
      <c r="K11" s="48">
        <v>7</v>
      </c>
      <c r="L11" s="48">
        <v>7</v>
      </c>
      <c r="M11" s="48">
        <v>0</v>
      </c>
      <c r="N11" s="48">
        <v>7</v>
      </c>
      <c r="O11" s="48">
        <v>0</v>
      </c>
      <c r="P11" s="49">
        <v>0.16666666666666666</v>
      </c>
      <c r="Q11" s="49">
        <v>0.2857142857142857</v>
      </c>
      <c r="R11" s="48">
        <v>1</v>
      </c>
      <c r="S11" s="48">
        <v>0</v>
      </c>
      <c r="T11" s="48">
        <v>7</v>
      </c>
      <c r="U11" s="48">
        <v>7</v>
      </c>
      <c r="V11" s="48">
        <v>2</v>
      </c>
      <c r="W11" s="49">
        <v>1.469388</v>
      </c>
      <c r="X11" s="49">
        <v>0.16666666666666666</v>
      </c>
      <c r="Y11" s="78" t="s">
        <v>671</v>
      </c>
      <c r="Z11" s="78" t="s">
        <v>718</v>
      </c>
      <c r="AA11" s="78" t="s">
        <v>758</v>
      </c>
      <c r="AB11" s="84" t="s">
        <v>3595</v>
      </c>
      <c r="AC11" s="84" t="s">
        <v>3717</v>
      </c>
      <c r="AD11" s="84"/>
      <c r="AE11" s="84" t="s">
        <v>3767</v>
      </c>
      <c r="AF11" s="84" t="s">
        <v>3797</v>
      </c>
      <c r="AG11" s="121">
        <v>0</v>
      </c>
      <c r="AH11" s="124">
        <v>0</v>
      </c>
      <c r="AI11" s="121">
        <v>8</v>
      </c>
      <c r="AJ11" s="124">
        <v>4.848484848484849</v>
      </c>
      <c r="AK11" s="121">
        <v>0</v>
      </c>
      <c r="AL11" s="124">
        <v>0</v>
      </c>
      <c r="AM11" s="121">
        <v>157</v>
      </c>
      <c r="AN11" s="124">
        <v>95.15151515151516</v>
      </c>
      <c r="AO11" s="121">
        <v>165</v>
      </c>
    </row>
    <row r="12" spans="1:41" ht="15">
      <c r="A12" s="87" t="s">
        <v>3361</v>
      </c>
      <c r="B12" s="65" t="s">
        <v>3391</v>
      </c>
      <c r="C12" s="65" t="s">
        <v>56</v>
      </c>
      <c r="D12" s="110"/>
      <c r="E12" s="109"/>
      <c r="F12" s="111" t="s">
        <v>3361</v>
      </c>
      <c r="G12" s="112"/>
      <c r="H12" s="112"/>
      <c r="I12" s="113">
        <v>12</v>
      </c>
      <c r="J12" s="114"/>
      <c r="K12" s="48">
        <v>6</v>
      </c>
      <c r="L12" s="48">
        <v>5</v>
      </c>
      <c r="M12" s="48">
        <v>0</v>
      </c>
      <c r="N12" s="48">
        <v>5</v>
      </c>
      <c r="O12" s="48">
        <v>0</v>
      </c>
      <c r="P12" s="49">
        <v>0</v>
      </c>
      <c r="Q12" s="49">
        <v>0</v>
      </c>
      <c r="R12" s="48">
        <v>1</v>
      </c>
      <c r="S12" s="48">
        <v>0</v>
      </c>
      <c r="T12" s="48">
        <v>6</v>
      </c>
      <c r="U12" s="48">
        <v>5</v>
      </c>
      <c r="V12" s="48">
        <v>2</v>
      </c>
      <c r="W12" s="49">
        <v>1.388889</v>
      </c>
      <c r="X12" s="49">
        <v>0.16666666666666666</v>
      </c>
      <c r="Y12" s="78" t="s">
        <v>675</v>
      </c>
      <c r="Z12" s="78" t="s">
        <v>711</v>
      </c>
      <c r="AA12" s="78" t="s">
        <v>764</v>
      </c>
      <c r="AB12" s="84" t="s">
        <v>1513</v>
      </c>
      <c r="AC12" s="84" t="s">
        <v>1513</v>
      </c>
      <c r="AD12" s="84"/>
      <c r="AE12" s="84" t="s">
        <v>3768</v>
      </c>
      <c r="AF12" s="84" t="s">
        <v>3798</v>
      </c>
      <c r="AG12" s="121">
        <v>0</v>
      </c>
      <c r="AH12" s="124">
        <v>0</v>
      </c>
      <c r="AI12" s="121">
        <v>0</v>
      </c>
      <c r="AJ12" s="124">
        <v>0</v>
      </c>
      <c r="AK12" s="121">
        <v>0</v>
      </c>
      <c r="AL12" s="124">
        <v>0</v>
      </c>
      <c r="AM12" s="121">
        <v>19</v>
      </c>
      <c r="AN12" s="124">
        <v>100</v>
      </c>
      <c r="AO12" s="121">
        <v>19</v>
      </c>
    </row>
    <row r="13" spans="1:41" ht="15">
      <c r="A13" s="87" t="s">
        <v>3362</v>
      </c>
      <c r="B13" s="65" t="s">
        <v>3392</v>
      </c>
      <c r="C13" s="65" t="s">
        <v>56</v>
      </c>
      <c r="D13" s="110"/>
      <c r="E13" s="109"/>
      <c r="F13" s="111" t="s">
        <v>4648</v>
      </c>
      <c r="G13" s="112"/>
      <c r="H13" s="112"/>
      <c r="I13" s="113">
        <v>13</v>
      </c>
      <c r="J13" s="114"/>
      <c r="K13" s="48">
        <v>6</v>
      </c>
      <c r="L13" s="48">
        <v>6</v>
      </c>
      <c r="M13" s="48">
        <v>0</v>
      </c>
      <c r="N13" s="48">
        <v>6</v>
      </c>
      <c r="O13" s="48">
        <v>0</v>
      </c>
      <c r="P13" s="49">
        <v>0</v>
      </c>
      <c r="Q13" s="49">
        <v>0</v>
      </c>
      <c r="R13" s="48">
        <v>1</v>
      </c>
      <c r="S13" s="48">
        <v>0</v>
      </c>
      <c r="T13" s="48">
        <v>6</v>
      </c>
      <c r="U13" s="48">
        <v>6</v>
      </c>
      <c r="V13" s="48">
        <v>3</v>
      </c>
      <c r="W13" s="49">
        <v>1.444444</v>
      </c>
      <c r="X13" s="49">
        <v>0.2</v>
      </c>
      <c r="Y13" s="78" t="s">
        <v>653</v>
      </c>
      <c r="Z13" s="78" t="s">
        <v>706</v>
      </c>
      <c r="AA13" s="78" t="s">
        <v>736</v>
      </c>
      <c r="AB13" s="84" t="s">
        <v>3596</v>
      </c>
      <c r="AC13" s="84" t="s">
        <v>3718</v>
      </c>
      <c r="AD13" s="84"/>
      <c r="AE13" s="84" t="s">
        <v>3769</v>
      </c>
      <c r="AF13" s="84" t="s">
        <v>3799</v>
      </c>
      <c r="AG13" s="121">
        <v>2</v>
      </c>
      <c r="AH13" s="124">
        <v>3.389830508474576</v>
      </c>
      <c r="AI13" s="121">
        <v>0</v>
      </c>
      <c r="AJ13" s="124">
        <v>0</v>
      </c>
      <c r="AK13" s="121">
        <v>0</v>
      </c>
      <c r="AL13" s="124">
        <v>0</v>
      </c>
      <c r="AM13" s="121">
        <v>57</v>
      </c>
      <c r="AN13" s="124">
        <v>96.61016949152543</v>
      </c>
      <c r="AO13" s="121">
        <v>59</v>
      </c>
    </row>
    <row r="14" spans="1:41" ht="15">
      <c r="A14" s="87" t="s">
        <v>3363</v>
      </c>
      <c r="B14" s="65" t="s">
        <v>3393</v>
      </c>
      <c r="C14" s="65" t="s">
        <v>56</v>
      </c>
      <c r="D14" s="110"/>
      <c r="E14" s="109"/>
      <c r="F14" s="111" t="s">
        <v>4649</v>
      </c>
      <c r="G14" s="112"/>
      <c r="H14" s="112"/>
      <c r="I14" s="113">
        <v>14</v>
      </c>
      <c r="J14" s="114"/>
      <c r="K14" s="48">
        <v>5</v>
      </c>
      <c r="L14" s="48">
        <v>4</v>
      </c>
      <c r="M14" s="48">
        <v>0</v>
      </c>
      <c r="N14" s="48">
        <v>4</v>
      </c>
      <c r="O14" s="48">
        <v>0</v>
      </c>
      <c r="P14" s="49">
        <v>0</v>
      </c>
      <c r="Q14" s="49">
        <v>0</v>
      </c>
      <c r="R14" s="48">
        <v>1</v>
      </c>
      <c r="S14" s="48">
        <v>0</v>
      </c>
      <c r="T14" s="48">
        <v>5</v>
      </c>
      <c r="U14" s="48">
        <v>4</v>
      </c>
      <c r="V14" s="48">
        <v>3</v>
      </c>
      <c r="W14" s="49">
        <v>1.44</v>
      </c>
      <c r="X14" s="49">
        <v>0.2</v>
      </c>
      <c r="Y14" s="78" t="s">
        <v>655</v>
      </c>
      <c r="Z14" s="78" t="s">
        <v>708</v>
      </c>
      <c r="AA14" s="78" t="s">
        <v>738</v>
      </c>
      <c r="AB14" s="84" t="s">
        <v>3597</v>
      </c>
      <c r="AC14" s="84" t="s">
        <v>3719</v>
      </c>
      <c r="AD14" s="84"/>
      <c r="AE14" s="84" t="s">
        <v>3770</v>
      </c>
      <c r="AF14" s="84" t="s">
        <v>3800</v>
      </c>
      <c r="AG14" s="121">
        <v>2</v>
      </c>
      <c r="AH14" s="124">
        <v>3.389830508474576</v>
      </c>
      <c r="AI14" s="121">
        <v>4</v>
      </c>
      <c r="AJ14" s="124">
        <v>6.779661016949152</v>
      </c>
      <c r="AK14" s="121">
        <v>0</v>
      </c>
      <c r="AL14" s="124">
        <v>0</v>
      </c>
      <c r="AM14" s="121">
        <v>53</v>
      </c>
      <c r="AN14" s="124">
        <v>89.83050847457628</v>
      </c>
      <c r="AO14" s="121">
        <v>59</v>
      </c>
    </row>
    <row r="15" spans="1:41" ht="15">
      <c r="A15" s="87" t="s">
        <v>3364</v>
      </c>
      <c r="B15" s="65" t="s">
        <v>3382</v>
      </c>
      <c r="C15" s="65" t="s">
        <v>59</v>
      </c>
      <c r="D15" s="110"/>
      <c r="E15" s="109"/>
      <c r="F15" s="111" t="s">
        <v>4650</v>
      </c>
      <c r="G15" s="112"/>
      <c r="H15" s="112"/>
      <c r="I15" s="113">
        <v>15</v>
      </c>
      <c r="J15" s="114"/>
      <c r="K15" s="48">
        <v>5</v>
      </c>
      <c r="L15" s="48">
        <v>5</v>
      </c>
      <c r="M15" s="48">
        <v>0</v>
      </c>
      <c r="N15" s="48">
        <v>5</v>
      </c>
      <c r="O15" s="48">
        <v>1</v>
      </c>
      <c r="P15" s="49">
        <v>0</v>
      </c>
      <c r="Q15" s="49">
        <v>0</v>
      </c>
      <c r="R15" s="48">
        <v>1</v>
      </c>
      <c r="S15" s="48">
        <v>0</v>
      </c>
      <c r="T15" s="48">
        <v>5</v>
      </c>
      <c r="U15" s="48">
        <v>5</v>
      </c>
      <c r="V15" s="48">
        <v>2</v>
      </c>
      <c r="W15" s="49">
        <v>1.28</v>
      </c>
      <c r="X15" s="49">
        <v>0.2</v>
      </c>
      <c r="Y15" s="78" t="s">
        <v>687</v>
      </c>
      <c r="Z15" s="78" t="s">
        <v>718</v>
      </c>
      <c r="AA15" s="78" t="s">
        <v>777</v>
      </c>
      <c r="AB15" s="84" t="s">
        <v>3598</v>
      </c>
      <c r="AC15" s="84" t="s">
        <v>3720</v>
      </c>
      <c r="AD15" s="84"/>
      <c r="AE15" s="84" t="s">
        <v>333</v>
      </c>
      <c r="AF15" s="84" t="s">
        <v>3801</v>
      </c>
      <c r="AG15" s="121">
        <v>0</v>
      </c>
      <c r="AH15" s="124">
        <v>0</v>
      </c>
      <c r="AI15" s="121">
        <v>0</v>
      </c>
      <c r="AJ15" s="124">
        <v>0</v>
      </c>
      <c r="AK15" s="121">
        <v>0</v>
      </c>
      <c r="AL15" s="124">
        <v>0</v>
      </c>
      <c r="AM15" s="121">
        <v>98</v>
      </c>
      <c r="AN15" s="124">
        <v>100</v>
      </c>
      <c r="AO15" s="121">
        <v>98</v>
      </c>
    </row>
    <row r="16" spans="1:41" ht="15">
      <c r="A16" s="87" t="s">
        <v>3365</v>
      </c>
      <c r="B16" s="65" t="s">
        <v>3383</v>
      </c>
      <c r="C16" s="65" t="s">
        <v>59</v>
      </c>
      <c r="D16" s="110"/>
      <c r="E16" s="109"/>
      <c r="F16" s="111" t="s">
        <v>4651</v>
      </c>
      <c r="G16" s="112"/>
      <c r="H16" s="112"/>
      <c r="I16" s="113">
        <v>16</v>
      </c>
      <c r="J16" s="114"/>
      <c r="K16" s="48">
        <v>5</v>
      </c>
      <c r="L16" s="48">
        <v>6</v>
      </c>
      <c r="M16" s="48">
        <v>0</v>
      </c>
      <c r="N16" s="48">
        <v>6</v>
      </c>
      <c r="O16" s="48">
        <v>0</v>
      </c>
      <c r="P16" s="49">
        <v>0</v>
      </c>
      <c r="Q16" s="49">
        <v>0</v>
      </c>
      <c r="R16" s="48">
        <v>1</v>
      </c>
      <c r="S16" s="48">
        <v>0</v>
      </c>
      <c r="T16" s="48">
        <v>5</v>
      </c>
      <c r="U16" s="48">
        <v>6</v>
      </c>
      <c r="V16" s="48">
        <v>2</v>
      </c>
      <c r="W16" s="49">
        <v>1.12</v>
      </c>
      <c r="X16" s="49">
        <v>0.3</v>
      </c>
      <c r="Y16" s="78" t="s">
        <v>659</v>
      </c>
      <c r="Z16" s="78" t="s">
        <v>712</v>
      </c>
      <c r="AA16" s="78" t="s">
        <v>750</v>
      </c>
      <c r="AB16" s="84" t="s">
        <v>3599</v>
      </c>
      <c r="AC16" s="84" t="s">
        <v>3721</v>
      </c>
      <c r="AD16" s="84"/>
      <c r="AE16" s="84" t="s">
        <v>3771</v>
      </c>
      <c r="AF16" s="84" t="s">
        <v>3802</v>
      </c>
      <c r="AG16" s="121">
        <v>0</v>
      </c>
      <c r="AH16" s="124">
        <v>0</v>
      </c>
      <c r="AI16" s="121">
        <v>0</v>
      </c>
      <c r="AJ16" s="124">
        <v>0</v>
      </c>
      <c r="AK16" s="121">
        <v>0</v>
      </c>
      <c r="AL16" s="124">
        <v>0</v>
      </c>
      <c r="AM16" s="121">
        <v>72</v>
      </c>
      <c r="AN16" s="124">
        <v>100</v>
      </c>
      <c r="AO16" s="121">
        <v>72</v>
      </c>
    </row>
    <row r="17" spans="1:41" ht="15">
      <c r="A17" s="87" t="s">
        <v>3366</v>
      </c>
      <c r="B17" s="65" t="s">
        <v>3384</v>
      </c>
      <c r="C17" s="65" t="s">
        <v>59</v>
      </c>
      <c r="D17" s="110"/>
      <c r="E17" s="109"/>
      <c r="F17" s="111" t="s">
        <v>4652</v>
      </c>
      <c r="G17" s="112"/>
      <c r="H17" s="112"/>
      <c r="I17" s="113">
        <v>17</v>
      </c>
      <c r="J17" s="114"/>
      <c r="K17" s="48">
        <v>4</v>
      </c>
      <c r="L17" s="48">
        <v>4</v>
      </c>
      <c r="M17" s="48">
        <v>0</v>
      </c>
      <c r="N17" s="48">
        <v>4</v>
      </c>
      <c r="O17" s="48">
        <v>0</v>
      </c>
      <c r="P17" s="49">
        <v>0</v>
      </c>
      <c r="Q17" s="49">
        <v>0</v>
      </c>
      <c r="R17" s="48">
        <v>1</v>
      </c>
      <c r="S17" s="48">
        <v>0</v>
      </c>
      <c r="T17" s="48">
        <v>4</v>
      </c>
      <c r="U17" s="48">
        <v>4</v>
      </c>
      <c r="V17" s="48">
        <v>2</v>
      </c>
      <c r="W17" s="49">
        <v>1</v>
      </c>
      <c r="X17" s="49">
        <v>0.3333333333333333</v>
      </c>
      <c r="Y17" s="78" t="s">
        <v>656</v>
      </c>
      <c r="Z17" s="78" t="s">
        <v>709</v>
      </c>
      <c r="AA17" s="78" t="s">
        <v>738</v>
      </c>
      <c r="AB17" s="84" t="s">
        <v>3600</v>
      </c>
      <c r="AC17" s="84" t="s">
        <v>3722</v>
      </c>
      <c r="AD17" s="84"/>
      <c r="AE17" s="84" t="s">
        <v>3772</v>
      </c>
      <c r="AF17" s="84" t="s">
        <v>3803</v>
      </c>
      <c r="AG17" s="121">
        <v>0</v>
      </c>
      <c r="AH17" s="124">
        <v>0</v>
      </c>
      <c r="AI17" s="121">
        <v>0</v>
      </c>
      <c r="AJ17" s="124">
        <v>0</v>
      </c>
      <c r="AK17" s="121">
        <v>0</v>
      </c>
      <c r="AL17" s="124">
        <v>0</v>
      </c>
      <c r="AM17" s="121">
        <v>47</v>
      </c>
      <c r="AN17" s="124">
        <v>100</v>
      </c>
      <c r="AO17" s="121">
        <v>47</v>
      </c>
    </row>
    <row r="18" spans="1:41" ht="15">
      <c r="A18" s="87" t="s">
        <v>3367</v>
      </c>
      <c r="B18" s="65" t="s">
        <v>3385</v>
      </c>
      <c r="C18" s="65" t="s">
        <v>59</v>
      </c>
      <c r="D18" s="110"/>
      <c r="E18" s="109"/>
      <c r="F18" s="111" t="s">
        <v>4653</v>
      </c>
      <c r="G18" s="112"/>
      <c r="H18" s="112"/>
      <c r="I18" s="113">
        <v>18</v>
      </c>
      <c r="J18" s="114"/>
      <c r="K18" s="48">
        <v>4</v>
      </c>
      <c r="L18" s="48">
        <v>4</v>
      </c>
      <c r="M18" s="48">
        <v>0</v>
      </c>
      <c r="N18" s="48">
        <v>4</v>
      </c>
      <c r="O18" s="48">
        <v>1</v>
      </c>
      <c r="P18" s="49">
        <v>0</v>
      </c>
      <c r="Q18" s="49">
        <v>0</v>
      </c>
      <c r="R18" s="48">
        <v>1</v>
      </c>
      <c r="S18" s="48">
        <v>0</v>
      </c>
      <c r="T18" s="48">
        <v>4</v>
      </c>
      <c r="U18" s="48">
        <v>4</v>
      </c>
      <c r="V18" s="48">
        <v>2</v>
      </c>
      <c r="W18" s="49">
        <v>1.125</v>
      </c>
      <c r="X18" s="49">
        <v>0.25</v>
      </c>
      <c r="Y18" s="78"/>
      <c r="Z18" s="78"/>
      <c r="AA18" s="78" t="s">
        <v>3518</v>
      </c>
      <c r="AB18" s="84" t="s">
        <v>3601</v>
      </c>
      <c r="AC18" s="84" t="s">
        <v>3723</v>
      </c>
      <c r="AD18" s="84"/>
      <c r="AE18" s="84" t="s">
        <v>296</v>
      </c>
      <c r="AF18" s="84" t="s">
        <v>3804</v>
      </c>
      <c r="AG18" s="121">
        <v>0</v>
      </c>
      <c r="AH18" s="124">
        <v>0</v>
      </c>
      <c r="AI18" s="121">
        <v>0</v>
      </c>
      <c r="AJ18" s="124">
        <v>0</v>
      </c>
      <c r="AK18" s="121">
        <v>0</v>
      </c>
      <c r="AL18" s="124">
        <v>0</v>
      </c>
      <c r="AM18" s="121">
        <v>49</v>
      </c>
      <c r="AN18" s="124">
        <v>100</v>
      </c>
      <c r="AO18" s="121">
        <v>49</v>
      </c>
    </row>
    <row r="19" spans="1:41" ht="15">
      <c r="A19" s="87" t="s">
        <v>3368</v>
      </c>
      <c r="B19" s="65" t="s">
        <v>3386</v>
      </c>
      <c r="C19" s="65" t="s">
        <v>59</v>
      </c>
      <c r="D19" s="110"/>
      <c r="E19" s="109"/>
      <c r="F19" s="111" t="s">
        <v>4654</v>
      </c>
      <c r="G19" s="112"/>
      <c r="H19" s="112"/>
      <c r="I19" s="113">
        <v>19</v>
      </c>
      <c r="J19" s="114"/>
      <c r="K19" s="48">
        <v>4</v>
      </c>
      <c r="L19" s="48">
        <v>4</v>
      </c>
      <c r="M19" s="48">
        <v>0</v>
      </c>
      <c r="N19" s="48">
        <v>4</v>
      </c>
      <c r="O19" s="48">
        <v>1</v>
      </c>
      <c r="P19" s="49">
        <v>0</v>
      </c>
      <c r="Q19" s="49">
        <v>0</v>
      </c>
      <c r="R19" s="48">
        <v>1</v>
      </c>
      <c r="S19" s="48">
        <v>0</v>
      </c>
      <c r="T19" s="48">
        <v>4</v>
      </c>
      <c r="U19" s="48">
        <v>4</v>
      </c>
      <c r="V19" s="48">
        <v>2</v>
      </c>
      <c r="W19" s="49">
        <v>1.125</v>
      </c>
      <c r="X19" s="49">
        <v>0.25</v>
      </c>
      <c r="Y19" s="78"/>
      <c r="Z19" s="78"/>
      <c r="AA19" s="78" t="s">
        <v>742</v>
      </c>
      <c r="AB19" s="84" t="s">
        <v>3602</v>
      </c>
      <c r="AC19" s="84" t="s">
        <v>3724</v>
      </c>
      <c r="AD19" s="84"/>
      <c r="AE19" s="84" t="s">
        <v>289</v>
      </c>
      <c r="AF19" s="84" t="s">
        <v>3805</v>
      </c>
      <c r="AG19" s="121">
        <v>5</v>
      </c>
      <c r="AH19" s="124">
        <v>5.208333333333333</v>
      </c>
      <c r="AI19" s="121">
        <v>0</v>
      </c>
      <c r="AJ19" s="124">
        <v>0</v>
      </c>
      <c r="AK19" s="121">
        <v>0</v>
      </c>
      <c r="AL19" s="124">
        <v>0</v>
      </c>
      <c r="AM19" s="121">
        <v>91</v>
      </c>
      <c r="AN19" s="124">
        <v>94.79166666666667</v>
      </c>
      <c r="AO19" s="121">
        <v>96</v>
      </c>
    </row>
    <row r="20" spans="1:41" ht="15">
      <c r="A20" s="87" t="s">
        <v>3369</v>
      </c>
      <c r="B20" s="65" t="s">
        <v>3387</v>
      </c>
      <c r="C20" s="65" t="s">
        <v>59</v>
      </c>
      <c r="D20" s="110"/>
      <c r="E20" s="109"/>
      <c r="F20" s="111" t="s">
        <v>4655</v>
      </c>
      <c r="G20" s="112"/>
      <c r="H20" s="112"/>
      <c r="I20" s="113">
        <v>20</v>
      </c>
      <c r="J20" s="114"/>
      <c r="K20" s="48">
        <v>4</v>
      </c>
      <c r="L20" s="48">
        <v>4</v>
      </c>
      <c r="M20" s="48">
        <v>0</v>
      </c>
      <c r="N20" s="48">
        <v>4</v>
      </c>
      <c r="O20" s="48">
        <v>1</v>
      </c>
      <c r="P20" s="49">
        <v>0</v>
      </c>
      <c r="Q20" s="49">
        <v>0</v>
      </c>
      <c r="R20" s="48">
        <v>1</v>
      </c>
      <c r="S20" s="48">
        <v>0</v>
      </c>
      <c r="T20" s="48">
        <v>4</v>
      </c>
      <c r="U20" s="48">
        <v>4</v>
      </c>
      <c r="V20" s="48">
        <v>2</v>
      </c>
      <c r="W20" s="49">
        <v>1.125</v>
      </c>
      <c r="X20" s="49">
        <v>0.25</v>
      </c>
      <c r="Y20" s="78" t="s">
        <v>664</v>
      </c>
      <c r="Z20" s="78" t="s">
        <v>711</v>
      </c>
      <c r="AA20" s="78" t="s">
        <v>753</v>
      </c>
      <c r="AB20" s="84" t="s">
        <v>3603</v>
      </c>
      <c r="AC20" s="84" t="s">
        <v>3725</v>
      </c>
      <c r="AD20" s="84"/>
      <c r="AE20" s="84" t="s">
        <v>269</v>
      </c>
      <c r="AF20" s="84" t="s">
        <v>3806</v>
      </c>
      <c r="AG20" s="121">
        <v>1</v>
      </c>
      <c r="AH20" s="124">
        <v>1.0204081632653061</v>
      </c>
      <c r="AI20" s="121">
        <v>0</v>
      </c>
      <c r="AJ20" s="124">
        <v>0</v>
      </c>
      <c r="AK20" s="121">
        <v>0</v>
      </c>
      <c r="AL20" s="124">
        <v>0</v>
      </c>
      <c r="AM20" s="121">
        <v>97</v>
      </c>
      <c r="AN20" s="124">
        <v>98.9795918367347</v>
      </c>
      <c r="AO20" s="121">
        <v>98</v>
      </c>
    </row>
    <row r="21" spans="1:41" ht="15">
      <c r="A21" s="87" t="s">
        <v>3370</v>
      </c>
      <c r="B21" s="65" t="s">
        <v>3388</v>
      </c>
      <c r="C21" s="65" t="s">
        <v>59</v>
      </c>
      <c r="D21" s="110"/>
      <c r="E21" s="109"/>
      <c r="F21" s="111" t="s">
        <v>4656</v>
      </c>
      <c r="G21" s="112"/>
      <c r="H21" s="112"/>
      <c r="I21" s="113">
        <v>21</v>
      </c>
      <c r="J21" s="114"/>
      <c r="K21" s="48">
        <v>3</v>
      </c>
      <c r="L21" s="48">
        <v>4</v>
      </c>
      <c r="M21" s="48">
        <v>0</v>
      </c>
      <c r="N21" s="48">
        <v>4</v>
      </c>
      <c r="O21" s="48">
        <v>0</v>
      </c>
      <c r="P21" s="49">
        <v>0.3333333333333333</v>
      </c>
      <c r="Q21" s="49">
        <v>0.5</v>
      </c>
      <c r="R21" s="48">
        <v>1</v>
      </c>
      <c r="S21" s="48">
        <v>0</v>
      </c>
      <c r="T21" s="48">
        <v>3</v>
      </c>
      <c r="U21" s="48">
        <v>4</v>
      </c>
      <c r="V21" s="48">
        <v>1</v>
      </c>
      <c r="W21" s="49">
        <v>0.666667</v>
      </c>
      <c r="X21" s="49">
        <v>0.6666666666666666</v>
      </c>
      <c r="Y21" s="78" t="s">
        <v>700</v>
      </c>
      <c r="Z21" s="78" t="s">
        <v>732</v>
      </c>
      <c r="AA21" s="78" t="s">
        <v>743</v>
      </c>
      <c r="AB21" s="84" t="s">
        <v>3604</v>
      </c>
      <c r="AC21" s="84" t="s">
        <v>3726</v>
      </c>
      <c r="AD21" s="84"/>
      <c r="AE21" s="84" t="s">
        <v>3773</v>
      </c>
      <c r="AF21" s="84" t="s">
        <v>3807</v>
      </c>
      <c r="AG21" s="121">
        <v>0</v>
      </c>
      <c r="AH21" s="124">
        <v>0</v>
      </c>
      <c r="AI21" s="121">
        <v>0</v>
      </c>
      <c r="AJ21" s="124">
        <v>0</v>
      </c>
      <c r="AK21" s="121">
        <v>0</v>
      </c>
      <c r="AL21" s="124">
        <v>0</v>
      </c>
      <c r="AM21" s="121">
        <v>52</v>
      </c>
      <c r="AN21" s="124">
        <v>100</v>
      </c>
      <c r="AO21" s="121">
        <v>52</v>
      </c>
    </row>
    <row r="22" spans="1:41" ht="15">
      <c r="A22" s="87" t="s">
        <v>3371</v>
      </c>
      <c r="B22" s="65" t="s">
        <v>3389</v>
      </c>
      <c r="C22" s="65" t="s">
        <v>59</v>
      </c>
      <c r="D22" s="110"/>
      <c r="E22" s="109"/>
      <c r="F22" s="111" t="s">
        <v>4657</v>
      </c>
      <c r="G22" s="112"/>
      <c r="H22" s="112"/>
      <c r="I22" s="113">
        <v>22</v>
      </c>
      <c r="J22" s="114"/>
      <c r="K22" s="48">
        <v>3</v>
      </c>
      <c r="L22" s="48">
        <v>2</v>
      </c>
      <c r="M22" s="48">
        <v>0</v>
      </c>
      <c r="N22" s="48">
        <v>2</v>
      </c>
      <c r="O22" s="48">
        <v>0</v>
      </c>
      <c r="P22" s="49">
        <v>0</v>
      </c>
      <c r="Q22" s="49">
        <v>0</v>
      </c>
      <c r="R22" s="48">
        <v>1</v>
      </c>
      <c r="S22" s="48">
        <v>0</v>
      </c>
      <c r="T22" s="48">
        <v>3</v>
      </c>
      <c r="U22" s="48">
        <v>2</v>
      </c>
      <c r="V22" s="48">
        <v>2</v>
      </c>
      <c r="W22" s="49">
        <v>0.888889</v>
      </c>
      <c r="X22" s="49">
        <v>0.3333333333333333</v>
      </c>
      <c r="Y22" s="78"/>
      <c r="Z22" s="78"/>
      <c r="AA22" s="78" t="s">
        <v>740</v>
      </c>
      <c r="AB22" s="84" t="s">
        <v>3605</v>
      </c>
      <c r="AC22" s="84" t="s">
        <v>3727</v>
      </c>
      <c r="AD22" s="84"/>
      <c r="AE22" s="84" t="s">
        <v>3774</v>
      </c>
      <c r="AF22" s="84" t="s">
        <v>3808</v>
      </c>
      <c r="AG22" s="121">
        <v>2</v>
      </c>
      <c r="AH22" s="124">
        <v>2.985074626865672</v>
      </c>
      <c r="AI22" s="121">
        <v>0</v>
      </c>
      <c r="AJ22" s="124">
        <v>0</v>
      </c>
      <c r="AK22" s="121">
        <v>0</v>
      </c>
      <c r="AL22" s="124">
        <v>0</v>
      </c>
      <c r="AM22" s="121">
        <v>65</v>
      </c>
      <c r="AN22" s="124">
        <v>97.01492537313433</v>
      </c>
      <c r="AO22" s="121">
        <v>67</v>
      </c>
    </row>
    <row r="23" spans="1:41" ht="15">
      <c r="A23" s="87" t="s">
        <v>3372</v>
      </c>
      <c r="B23" s="65" t="s">
        <v>3390</v>
      </c>
      <c r="C23" s="65" t="s">
        <v>59</v>
      </c>
      <c r="D23" s="110"/>
      <c r="E23" s="109"/>
      <c r="F23" s="111" t="s">
        <v>4658</v>
      </c>
      <c r="G23" s="112"/>
      <c r="H23" s="112"/>
      <c r="I23" s="113">
        <v>23</v>
      </c>
      <c r="J23" s="114"/>
      <c r="K23" s="48">
        <v>3</v>
      </c>
      <c r="L23" s="48">
        <v>3</v>
      </c>
      <c r="M23" s="48">
        <v>0</v>
      </c>
      <c r="N23" s="48">
        <v>3</v>
      </c>
      <c r="O23" s="48">
        <v>0</v>
      </c>
      <c r="P23" s="49">
        <v>0</v>
      </c>
      <c r="Q23" s="49">
        <v>0</v>
      </c>
      <c r="R23" s="48">
        <v>1</v>
      </c>
      <c r="S23" s="48">
        <v>0</v>
      </c>
      <c r="T23" s="48">
        <v>3</v>
      </c>
      <c r="U23" s="48">
        <v>3</v>
      </c>
      <c r="V23" s="48">
        <v>1</v>
      </c>
      <c r="W23" s="49">
        <v>0.666667</v>
      </c>
      <c r="X23" s="49">
        <v>0.5</v>
      </c>
      <c r="Y23" s="78"/>
      <c r="Z23" s="78"/>
      <c r="AA23" s="78" t="s">
        <v>738</v>
      </c>
      <c r="AB23" s="84" t="s">
        <v>3606</v>
      </c>
      <c r="AC23" s="84" t="s">
        <v>3728</v>
      </c>
      <c r="AD23" s="84"/>
      <c r="AE23" s="84" t="s">
        <v>3775</v>
      </c>
      <c r="AF23" s="84" t="s">
        <v>3809</v>
      </c>
      <c r="AG23" s="121">
        <v>0</v>
      </c>
      <c r="AH23" s="124">
        <v>0</v>
      </c>
      <c r="AI23" s="121">
        <v>0</v>
      </c>
      <c r="AJ23" s="124">
        <v>0</v>
      </c>
      <c r="AK23" s="121">
        <v>0</v>
      </c>
      <c r="AL23" s="124">
        <v>0</v>
      </c>
      <c r="AM23" s="121">
        <v>50</v>
      </c>
      <c r="AN23" s="124">
        <v>100</v>
      </c>
      <c r="AO23" s="121">
        <v>50</v>
      </c>
    </row>
    <row r="24" spans="1:41" ht="15">
      <c r="A24" s="87" t="s">
        <v>3373</v>
      </c>
      <c r="B24" s="65" t="s">
        <v>3391</v>
      </c>
      <c r="C24" s="65" t="s">
        <v>59</v>
      </c>
      <c r="D24" s="110"/>
      <c r="E24" s="109"/>
      <c r="F24" s="111" t="s">
        <v>4659</v>
      </c>
      <c r="G24" s="112"/>
      <c r="H24" s="112"/>
      <c r="I24" s="113">
        <v>24</v>
      </c>
      <c r="J24" s="114"/>
      <c r="K24" s="48">
        <v>3</v>
      </c>
      <c r="L24" s="48">
        <v>1</v>
      </c>
      <c r="M24" s="48">
        <v>6</v>
      </c>
      <c r="N24" s="48">
        <v>7</v>
      </c>
      <c r="O24" s="48">
        <v>4</v>
      </c>
      <c r="P24" s="49">
        <v>0</v>
      </c>
      <c r="Q24" s="49">
        <v>0</v>
      </c>
      <c r="R24" s="48">
        <v>1</v>
      </c>
      <c r="S24" s="48">
        <v>0</v>
      </c>
      <c r="T24" s="48">
        <v>3</v>
      </c>
      <c r="U24" s="48">
        <v>7</v>
      </c>
      <c r="V24" s="48">
        <v>2</v>
      </c>
      <c r="W24" s="49">
        <v>0.888889</v>
      </c>
      <c r="X24" s="49">
        <v>0.3333333333333333</v>
      </c>
      <c r="Y24" s="78" t="s">
        <v>3435</v>
      </c>
      <c r="Z24" s="78" t="s">
        <v>3454</v>
      </c>
      <c r="AA24" s="78" t="s">
        <v>770</v>
      </c>
      <c r="AB24" s="84" t="s">
        <v>3607</v>
      </c>
      <c r="AC24" s="84" t="s">
        <v>3729</v>
      </c>
      <c r="AD24" s="84"/>
      <c r="AE24" s="84" t="s">
        <v>317</v>
      </c>
      <c r="AF24" s="84" t="s">
        <v>3810</v>
      </c>
      <c r="AG24" s="121">
        <v>0</v>
      </c>
      <c r="AH24" s="124">
        <v>0</v>
      </c>
      <c r="AI24" s="121">
        <v>0</v>
      </c>
      <c r="AJ24" s="124">
        <v>0</v>
      </c>
      <c r="AK24" s="121">
        <v>0</v>
      </c>
      <c r="AL24" s="124">
        <v>0</v>
      </c>
      <c r="AM24" s="121">
        <v>122</v>
      </c>
      <c r="AN24" s="124">
        <v>100</v>
      </c>
      <c r="AO24" s="121">
        <v>122</v>
      </c>
    </row>
    <row r="25" spans="1:41" ht="15">
      <c r="A25" s="87" t="s">
        <v>3374</v>
      </c>
      <c r="B25" s="65" t="s">
        <v>3392</v>
      </c>
      <c r="C25" s="65" t="s">
        <v>59</v>
      </c>
      <c r="D25" s="110"/>
      <c r="E25" s="109"/>
      <c r="F25" s="111" t="s">
        <v>4660</v>
      </c>
      <c r="G25" s="112"/>
      <c r="H25" s="112"/>
      <c r="I25" s="113">
        <v>25</v>
      </c>
      <c r="J25" s="114"/>
      <c r="K25" s="48">
        <v>3</v>
      </c>
      <c r="L25" s="48">
        <v>3</v>
      </c>
      <c r="M25" s="48">
        <v>0</v>
      </c>
      <c r="N25" s="48">
        <v>3</v>
      </c>
      <c r="O25" s="48">
        <v>0</v>
      </c>
      <c r="P25" s="49">
        <v>0</v>
      </c>
      <c r="Q25" s="49">
        <v>0</v>
      </c>
      <c r="R25" s="48">
        <v>1</v>
      </c>
      <c r="S25" s="48">
        <v>0</v>
      </c>
      <c r="T25" s="48">
        <v>3</v>
      </c>
      <c r="U25" s="48">
        <v>3</v>
      </c>
      <c r="V25" s="48">
        <v>1</v>
      </c>
      <c r="W25" s="49">
        <v>0.666667</v>
      </c>
      <c r="X25" s="49">
        <v>0.5</v>
      </c>
      <c r="Y25" s="78"/>
      <c r="Z25" s="78"/>
      <c r="AA25" s="78" t="s">
        <v>763</v>
      </c>
      <c r="AB25" s="84" t="s">
        <v>3608</v>
      </c>
      <c r="AC25" s="84" t="s">
        <v>3730</v>
      </c>
      <c r="AD25" s="84"/>
      <c r="AE25" s="84" t="s">
        <v>3776</v>
      </c>
      <c r="AF25" s="84" t="s">
        <v>3811</v>
      </c>
      <c r="AG25" s="121">
        <v>4</v>
      </c>
      <c r="AH25" s="124">
        <v>9.75609756097561</v>
      </c>
      <c r="AI25" s="121">
        <v>2</v>
      </c>
      <c r="AJ25" s="124">
        <v>4.878048780487805</v>
      </c>
      <c r="AK25" s="121">
        <v>0</v>
      </c>
      <c r="AL25" s="124">
        <v>0</v>
      </c>
      <c r="AM25" s="121">
        <v>35</v>
      </c>
      <c r="AN25" s="124">
        <v>85.36585365853658</v>
      </c>
      <c r="AO25" s="121">
        <v>41</v>
      </c>
    </row>
    <row r="26" spans="1:41" ht="15">
      <c r="A26" s="87" t="s">
        <v>3375</v>
      </c>
      <c r="B26" s="65" t="s">
        <v>3393</v>
      </c>
      <c r="C26" s="65" t="s">
        <v>59</v>
      </c>
      <c r="D26" s="110"/>
      <c r="E26" s="109"/>
      <c r="F26" s="111" t="s">
        <v>4661</v>
      </c>
      <c r="G26" s="112"/>
      <c r="H26" s="112"/>
      <c r="I26" s="113">
        <v>26</v>
      </c>
      <c r="J26" s="114"/>
      <c r="K26" s="48">
        <v>3</v>
      </c>
      <c r="L26" s="48">
        <v>2</v>
      </c>
      <c r="M26" s="48">
        <v>0</v>
      </c>
      <c r="N26" s="48">
        <v>2</v>
      </c>
      <c r="O26" s="48">
        <v>0</v>
      </c>
      <c r="P26" s="49">
        <v>0</v>
      </c>
      <c r="Q26" s="49">
        <v>0</v>
      </c>
      <c r="R26" s="48">
        <v>1</v>
      </c>
      <c r="S26" s="48">
        <v>0</v>
      </c>
      <c r="T26" s="48">
        <v>3</v>
      </c>
      <c r="U26" s="48">
        <v>2</v>
      </c>
      <c r="V26" s="48">
        <v>2</v>
      </c>
      <c r="W26" s="49">
        <v>0.888889</v>
      </c>
      <c r="X26" s="49">
        <v>0.3333333333333333</v>
      </c>
      <c r="Y26" s="78" t="s">
        <v>658</v>
      </c>
      <c r="Z26" s="78" t="s">
        <v>711</v>
      </c>
      <c r="AA26" s="78" t="s">
        <v>3519</v>
      </c>
      <c r="AB26" s="84" t="s">
        <v>3609</v>
      </c>
      <c r="AC26" s="84" t="s">
        <v>3731</v>
      </c>
      <c r="AD26" s="84" t="s">
        <v>431</v>
      </c>
      <c r="AE26" s="84" t="s">
        <v>432</v>
      </c>
      <c r="AF26" s="84" t="s">
        <v>3812</v>
      </c>
      <c r="AG26" s="121">
        <v>1</v>
      </c>
      <c r="AH26" s="124">
        <v>1.4492753623188406</v>
      </c>
      <c r="AI26" s="121">
        <v>2</v>
      </c>
      <c r="AJ26" s="124">
        <v>2.898550724637681</v>
      </c>
      <c r="AK26" s="121">
        <v>0</v>
      </c>
      <c r="AL26" s="124">
        <v>0</v>
      </c>
      <c r="AM26" s="121">
        <v>66</v>
      </c>
      <c r="AN26" s="124">
        <v>95.65217391304348</v>
      </c>
      <c r="AO26" s="121">
        <v>69</v>
      </c>
    </row>
    <row r="27" spans="1:41" ht="15">
      <c r="A27" s="87" t="s">
        <v>3376</v>
      </c>
      <c r="B27" s="65" t="s">
        <v>3382</v>
      </c>
      <c r="C27" s="65" t="s">
        <v>61</v>
      </c>
      <c r="D27" s="110"/>
      <c r="E27" s="109"/>
      <c r="F27" s="111" t="s">
        <v>4662</v>
      </c>
      <c r="G27" s="112"/>
      <c r="H27" s="112"/>
      <c r="I27" s="113">
        <v>27</v>
      </c>
      <c r="J27" s="114"/>
      <c r="K27" s="48">
        <v>2</v>
      </c>
      <c r="L27" s="48">
        <v>2</v>
      </c>
      <c r="M27" s="48">
        <v>0</v>
      </c>
      <c r="N27" s="48">
        <v>2</v>
      </c>
      <c r="O27" s="48">
        <v>1</v>
      </c>
      <c r="P27" s="49">
        <v>0</v>
      </c>
      <c r="Q27" s="49">
        <v>0</v>
      </c>
      <c r="R27" s="48">
        <v>1</v>
      </c>
      <c r="S27" s="48">
        <v>0</v>
      </c>
      <c r="T27" s="48">
        <v>2</v>
      </c>
      <c r="U27" s="48">
        <v>2</v>
      </c>
      <c r="V27" s="48">
        <v>1</v>
      </c>
      <c r="W27" s="49">
        <v>0.5</v>
      </c>
      <c r="X27" s="49">
        <v>0.5</v>
      </c>
      <c r="Y27" s="78"/>
      <c r="Z27" s="78"/>
      <c r="AA27" s="78" t="s">
        <v>738</v>
      </c>
      <c r="AB27" s="84" t="s">
        <v>3610</v>
      </c>
      <c r="AC27" s="84" t="s">
        <v>3732</v>
      </c>
      <c r="AD27" s="84"/>
      <c r="AE27" s="84" t="s">
        <v>392</v>
      </c>
      <c r="AF27" s="84" t="s">
        <v>3813</v>
      </c>
      <c r="AG27" s="121">
        <v>2</v>
      </c>
      <c r="AH27" s="124">
        <v>3.076923076923077</v>
      </c>
      <c r="AI27" s="121">
        <v>0</v>
      </c>
      <c r="AJ27" s="124">
        <v>0</v>
      </c>
      <c r="AK27" s="121">
        <v>0</v>
      </c>
      <c r="AL27" s="124">
        <v>0</v>
      </c>
      <c r="AM27" s="121">
        <v>63</v>
      </c>
      <c r="AN27" s="124">
        <v>96.92307692307692</v>
      </c>
      <c r="AO27" s="121">
        <v>65</v>
      </c>
    </row>
    <row r="28" spans="1:41" ht="15">
      <c r="A28" s="87" t="s">
        <v>3377</v>
      </c>
      <c r="B28" s="65" t="s">
        <v>3383</v>
      </c>
      <c r="C28" s="65" t="s">
        <v>61</v>
      </c>
      <c r="D28" s="110"/>
      <c r="E28" s="109"/>
      <c r="F28" s="111" t="s">
        <v>4663</v>
      </c>
      <c r="G28" s="112"/>
      <c r="H28" s="112"/>
      <c r="I28" s="113">
        <v>28</v>
      </c>
      <c r="J28" s="114"/>
      <c r="K28" s="48">
        <v>2</v>
      </c>
      <c r="L28" s="48">
        <v>2</v>
      </c>
      <c r="M28" s="48">
        <v>0</v>
      </c>
      <c r="N28" s="48">
        <v>2</v>
      </c>
      <c r="O28" s="48">
        <v>1</v>
      </c>
      <c r="P28" s="49">
        <v>0</v>
      </c>
      <c r="Q28" s="49">
        <v>0</v>
      </c>
      <c r="R28" s="48">
        <v>1</v>
      </c>
      <c r="S28" s="48">
        <v>0</v>
      </c>
      <c r="T28" s="48">
        <v>2</v>
      </c>
      <c r="U28" s="48">
        <v>2</v>
      </c>
      <c r="V28" s="48">
        <v>1</v>
      </c>
      <c r="W28" s="49">
        <v>0.5</v>
      </c>
      <c r="X28" s="49">
        <v>0.5</v>
      </c>
      <c r="Y28" s="78"/>
      <c r="Z28" s="78"/>
      <c r="AA28" s="78" t="s">
        <v>738</v>
      </c>
      <c r="AB28" s="84" t="s">
        <v>3611</v>
      </c>
      <c r="AC28" s="84" t="s">
        <v>3733</v>
      </c>
      <c r="AD28" s="84"/>
      <c r="AE28" s="84" t="s">
        <v>355</v>
      </c>
      <c r="AF28" s="84" t="s">
        <v>3814</v>
      </c>
      <c r="AG28" s="121">
        <v>1</v>
      </c>
      <c r="AH28" s="124">
        <v>1.9230769230769231</v>
      </c>
      <c r="AI28" s="121">
        <v>0</v>
      </c>
      <c r="AJ28" s="124">
        <v>0</v>
      </c>
      <c r="AK28" s="121">
        <v>0</v>
      </c>
      <c r="AL28" s="124">
        <v>0</v>
      </c>
      <c r="AM28" s="121">
        <v>51</v>
      </c>
      <c r="AN28" s="124">
        <v>98.07692307692308</v>
      </c>
      <c r="AO28" s="121">
        <v>52</v>
      </c>
    </row>
    <row r="29" spans="1:41" ht="15">
      <c r="A29" s="87" t="s">
        <v>3378</v>
      </c>
      <c r="B29" s="65" t="s">
        <v>3384</v>
      </c>
      <c r="C29" s="65" t="s">
        <v>61</v>
      </c>
      <c r="D29" s="110"/>
      <c r="E29" s="109"/>
      <c r="F29" s="111" t="s">
        <v>4664</v>
      </c>
      <c r="G29" s="112"/>
      <c r="H29" s="112"/>
      <c r="I29" s="113">
        <v>29</v>
      </c>
      <c r="J29" s="114"/>
      <c r="K29" s="48">
        <v>2</v>
      </c>
      <c r="L29" s="48">
        <v>2</v>
      </c>
      <c r="M29" s="48">
        <v>0</v>
      </c>
      <c r="N29" s="48">
        <v>2</v>
      </c>
      <c r="O29" s="48">
        <v>1</v>
      </c>
      <c r="P29" s="49">
        <v>0</v>
      </c>
      <c r="Q29" s="49">
        <v>0</v>
      </c>
      <c r="R29" s="48">
        <v>1</v>
      </c>
      <c r="S29" s="48">
        <v>0</v>
      </c>
      <c r="T29" s="48">
        <v>2</v>
      </c>
      <c r="U29" s="48">
        <v>2</v>
      </c>
      <c r="V29" s="48">
        <v>1</v>
      </c>
      <c r="W29" s="49">
        <v>0.5</v>
      </c>
      <c r="X29" s="49">
        <v>0.5</v>
      </c>
      <c r="Y29" s="78" t="s">
        <v>684</v>
      </c>
      <c r="Z29" s="78" t="s">
        <v>718</v>
      </c>
      <c r="AA29" s="78" t="s">
        <v>775</v>
      </c>
      <c r="AB29" s="84" t="s">
        <v>3612</v>
      </c>
      <c r="AC29" s="84" t="s">
        <v>3734</v>
      </c>
      <c r="AD29" s="84"/>
      <c r="AE29" s="84" t="s">
        <v>326</v>
      </c>
      <c r="AF29" s="84" t="s">
        <v>3815</v>
      </c>
      <c r="AG29" s="121">
        <v>0</v>
      </c>
      <c r="AH29" s="124">
        <v>0</v>
      </c>
      <c r="AI29" s="121">
        <v>0</v>
      </c>
      <c r="AJ29" s="124">
        <v>0</v>
      </c>
      <c r="AK29" s="121">
        <v>0</v>
      </c>
      <c r="AL29" s="124">
        <v>0</v>
      </c>
      <c r="AM29" s="121">
        <v>57</v>
      </c>
      <c r="AN29" s="124">
        <v>100</v>
      </c>
      <c r="AO29" s="121">
        <v>57</v>
      </c>
    </row>
    <row r="30" spans="1:41" ht="15">
      <c r="A30" s="87" t="s">
        <v>3379</v>
      </c>
      <c r="B30" s="65" t="s">
        <v>3385</v>
      </c>
      <c r="C30" s="65" t="s">
        <v>61</v>
      </c>
      <c r="D30" s="110"/>
      <c r="E30" s="109"/>
      <c r="F30" s="111" t="s">
        <v>4665</v>
      </c>
      <c r="G30" s="112"/>
      <c r="H30" s="112"/>
      <c r="I30" s="113">
        <v>30</v>
      </c>
      <c r="J30" s="114"/>
      <c r="K30" s="48">
        <v>2</v>
      </c>
      <c r="L30" s="48">
        <v>2</v>
      </c>
      <c r="M30" s="48">
        <v>0</v>
      </c>
      <c r="N30" s="48">
        <v>2</v>
      </c>
      <c r="O30" s="48">
        <v>1</v>
      </c>
      <c r="P30" s="49">
        <v>0</v>
      </c>
      <c r="Q30" s="49">
        <v>0</v>
      </c>
      <c r="R30" s="48">
        <v>1</v>
      </c>
      <c r="S30" s="48">
        <v>0</v>
      </c>
      <c r="T30" s="48">
        <v>2</v>
      </c>
      <c r="U30" s="48">
        <v>2</v>
      </c>
      <c r="V30" s="48">
        <v>1</v>
      </c>
      <c r="W30" s="49">
        <v>0.5</v>
      </c>
      <c r="X30" s="49">
        <v>0.5</v>
      </c>
      <c r="Y30" s="78" t="s">
        <v>676</v>
      </c>
      <c r="Z30" s="78" t="s">
        <v>720</v>
      </c>
      <c r="AA30" s="78" t="s">
        <v>766</v>
      </c>
      <c r="AB30" s="84" t="s">
        <v>3613</v>
      </c>
      <c r="AC30" s="84" t="s">
        <v>3735</v>
      </c>
      <c r="AD30" s="84"/>
      <c r="AE30" s="84" t="s">
        <v>301</v>
      </c>
      <c r="AF30" s="84" t="s">
        <v>3816</v>
      </c>
      <c r="AG30" s="121">
        <v>0</v>
      </c>
      <c r="AH30" s="124">
        <v>0</v>
      </c>
      <c r="AI30" s="121">
        <v>0</v>
      </c>
      <c r="AJ30" s="124">
        <v>0</v>
      </c>
      <c r="AK30" s="121">
        <v>0</v>
      </c>
      <c r="AL30" s="124">
        <v>0</v>
      </c>
      <c r="AM30" s="121">
        <v>37</v>
      </c>
      <c r="AN30" s="124">
        <v>100</v>
      </c>
      <c r="AO30" s="121">
        <v>37</v>
      </c>
    </row>
    <row r="31" spans="1:41" ht="15">
      <c r="A31" s="87" t="s">
        <v>3380</v>
      </c>
      <c r="B31" s="65" t="s">
        <v>3386</v>
      </c>
      <c r="C31" s="65" t="s">
        <v>61</v>
      </c>
      <c r="D31" s="110"/>
      <c r="E31" s="109"/>
      <c r="F31" s="111" t="s">
        <v>4666</v>
      </c>
      <c r="G31" s="112"/>
      <c r="H31" s="112"/>
      <c r="I31" s="113">
        <v>31</v>
      </c>
      <c r="J31" s="114"/>
      <c r="K31" s="48">
        <v>2</v>
      </c>
      <c r="L31" s="48">
        <v>1</v>
      </c>
      <c r="M31" s="48">
        <v>0</v>
      </c>
      <c r="N31" s="48">
        <v>1</v>
      </c>
      <c r="O31" s="48">
        <v>0</v>
      </c>
      <c r="P31" s="49">
        <v>0</v>
      </c>
      <c r="Q31" s="49">
        <v>0</v>
      </c>
      <c r="R31" s="48">
        <v>1</v>
      </c>
      <c r="S31" s="48">
        <v>0</v>
      </c>
      <c r="T31" s="48">
        <v>2</v>
      </c>
      <c r="U31" s="48">
        <v>1</v>
      </c>
      <c r="V31" s="48">
        <v>1</v>
      </c>
      <c r="W31" s="49">
        <v>0.5</v>
      </c>
      <c r="X31" s="49">
        <v>0.5</v>
      </c>
      <c r="Y31" s="78" t="s">
        <v>663</v>
      </c>
      <c r="Z31" s="78" t="s">
        <v>715</v>
      </c>
      <c r="AA31" s="78" t="s">
        <v>738</v>
      </c>
      <c r="AB31" s="84" t="s">
        <v>3614</v>
      </c>
      <c r="AC31" s="84" t="s">
        <v>1513</v>
      </c>
      <c r="AD31" s="84" t="s">
        <v>437</v>
      </c>
      <c r="AE31" s="84"/>
      <c r="AF31" s="84" t="s">
        <v>3817</v>
      </c>
      <c r="AG31" s="121">
        <v>2</v>
      </c>
      <c r="AH31" s="124">
        <v>5.882352941176471</v>
      </c>
      <c r="AI31" s="121">
        <v>1</v>
      </c>
      <c r="AJ31" s="124">
        <v>2.9411764705882355</v>
      </c>
      <c r="AK31" s="121">
        <v>0</v>
      </c>
      <c r="AL31" s="124">
        <v>0</v>
      </c>
      <c r="AM31" s="121">
        <v>31</v>
      </c>
      <c r="AN31" s="124">
        <v>91.17647058823529</v>
      </c>
      <c r="AO31" s="121">
        <v>34</v>
      </c>
    </row>
    <row r="32" spans="1:41" ht="15">
      <c r="A32" s="87" t="s">
        <v>3381</v>
      </c>
      <c r="B32" s="65" t="s">
        <v>3387</v>
      </c>
      <c r="C32" s="65" t="s">
        <v>61</v>
      </c>
      <c r="D32" s="110"/>
      <c r="E32" s="109"/>
      <c r="F32" s="111" t="s">
        <v>4667</v>
      </c>
      <c r="G32" s="112"/>
      <c r="H32" s="112"/>
      <c r="I32" s="113">
        <v>32</v>
      </c>
      <c r="J32" s="114"/>
      <c r="K32" s="48">
        <v>2</v>
      </c>
      <c r="L32" s="48">
        <v>1</v>
      </c>
      <c r="M32" s="48">
        <v>0</v>
      </c>
      <c r="N32" s="48">
        <v>1</v>
      </c>
      <c r="O32" s="48">
        <v>0</v>
      </c>
      <c r="P32" s="49">
        <v>0</v>
      </c>
      <c r="Q32" s="49">
        <v>0</v>
      </c>
      <c r="R32" s="48">
        <v>1</v>
      </c>
      <c r="S32" s="48">
        <v>0</v>
      </c>
      <c r="T32" s="48">
        <v>2</v>
      </c>
      <c r="U32" s="48">
        <v>1</v>
      </c>
      <c r="V32" s="48">
        <v>1</v>
      </c>
      <c r="W32" s="49">
        <v>0.5</v>
      </c>
      <c r="X32" s="49">
        <v>0.5</v>
      </c>
      <c r="Y32" s="78" t="s">
        <v>657</v>
      </c>
      <c r="Z32" s="78" t="s">
        <v>710</v>
      </c>
      <c r="AA32" s="78" t="s">
        <v>744</v>
      </c>
      <c r="AB32" s="84" t="s">
        <v>3615</v>
      </c>
      <c r="AC32" s="84" t="s">
        <v>1513</v>
      </c>
      <c r="AD32" s="84"/>
      <c r="AE32" s="84" t="s">
        <v>425</v>
      </c>
      <c r="AF32" s="84" t="s">
        <v>3818</v>
      </c>
      <c r="AG32" s="121">
        <v>0</v>
      </c>
      <c r="AH32" s="124">
        <v>0</v>
      </c>
      <c r="AI32" s="121">
        <v>5</v>
      </c>
      <c r="AJ32" s="124">
        <v>12.820512820512821</v>
      </c>
      <c r="AK32" s="121">
        <v>0</v>
      </c>
      <c r="AL32" s="124">
        <v>0</v>
      </c>
      <c r="AM32" s="121">
        <v>34</v>
      </c>
      <c r="AN32" s="124">
        <v>87.17948717948718</v>
      </c>
      <c r="AO32" s="121">
        <v>39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3352</v>
      </c>
      <c r="B2" s="84" t="s">
        <v>411</v>
      </c>
      <c r="C2" s="78">
        <f>VLOOKUP(GroupVertices[[#This Row],[Vertex]],Vertices[],MATCH("ID",Vertices[[#Headers],[Vertex]:[Vertex Content Word Count]],0),FALSE)</f>
        <v>275</v>
      </c>
    </row>
    <row r="3" spans="1:3" ht="15">
      <c r="A3" s="78" t="s">
        <v>3352</v>
      </c>
      <c r="B3" s="84" t="s">
        <v>410</v>
      </c>
      <c r="C3" s="78">
        <f>VLOOKUP(GroupVertices[[#This Row],[Vertex]],Vertices[],MATCH("ID",Vertices[[#Headers],[Vertex]:[Vertex Content Word Count]],0),FALSE)</f>
        <v>21</v>
      </c>
    </row>
    <row r="4" spans="1:3" ht="15">
      <c r="A4" s="78" t="s">
        <v>3352</v>
      </c>
      <c r="B4" s="84" t="s">
        <v>406</v>
      </c>
      <c r="C4" s="78">
        <f>VLOOKUP(GroupVertices[[#This Row],[Vertex]],Vertices[],MATCH("ID",Vertices[[#Headers],[Vertex]:[Vertex Content Word Count]],0),FALSE)</f>
        <v>268</v>
      </c>
    </row>
    <row r="5" spans="1:3" ht="15">
      <c r="A5" s="78" t="s">
        <v>3352</v>
      </c>
      <c r="B5" s="84" t="s">
        <v>405</v>
      </c>
      <c r="C5" s="78">
        <f>VLOOKUP(GroupVertices[[#This Row],[Vertex]],Vertices[],MATCH("ID",Vertices[[#Headers],[Vertex]:[Vertex Content Word Count]],0),FALSE)</f>
        <v>267</v>
      </c>
    </row>
    <row r="6" spans="1:3" ht="15">
      <c r="A6" s="78" t="s">
        <v>3352</v>
      </c>
      <c r="B6" s="84" t="s">
        <v>404</v>
      </c>
      <c r="C6" s="78">
        <f>VLOOKUP(GroupVertices[[#This Row],[Vertex]],Vertices[],MATCH("ID",Vertices[[#Headers],[Vertex]:[Vertex Content Word Count]],0),FALSE)</f>
        <v>266</v>
      </c>
    </row>
    <row r="7" spans="1:3" ht="15">
      <c r="A7" s="78" t="s">
        <v>3352</v>
      </c>
      <c r="B7" s="84" t="s">
        <v>403</v>
      </c>
      <c r="C7" s="78">
        <f>VLOOKUP(GroupVertices[[#This Row],[Vertex]],Vertices[],MATCH("ID",Vertices[[#Headers],[Vertex]:[Vertex Content Word Count]],0),FALSE)</f>
        <v>265</v>
      </c>
    </row>
    <row r="8" spans="1:3" ht="15">
      <c r="A8" s="78" t="s">
        <v>3352</v>
      </c>
      <c r="B8" s="84" t="s">
        <v>402</v>
      </c>
      <c r="C8" s="78">
        <f>VLOOKUP(GroupVertices[[#This Row],[Vertex]],Vertices[],MATCH("ID",Vertices[[#Headers],[Vertex]:[Vertex Content Word Count]],0),FALSE)</f>
        <v>264</v>
      </c>
    </row>
    <row r="9" spans="1:3" ht="15">
      <c r="A9" s="78" t="s">
        <v>3352</v>
      </c>
      <c r="B9" s="84" t="s">
        <v>401</v>
      </c>
      <c r="C9" s="78">
        <f>VLOOKUP(GroupVertices[[#This Row],[Vertex]],Vertices[],MATCH("ID",Vertices[[#Headers],[Vertex]:[Vertex Content Word Count]],0),FALSE)</f>
        <v>263</v>
      </c>
    </row>
    <row r="10" spans="1:3" ht="15">
      <c r="A10" s="78" t="s">
        <v>3352</v>
      </c>
      <c r="B10" s="84" t="s">
        <v>391</v>
      </c>
      <c r="C10" s="78">
        <f>VLOOKUP(GroupVertices[[#This Row],[Vertex]],Vertices[],MATCH("ID",Vertices[[#Headers],[Vertex]:[Vertex Content Word Count]],0),FALSE)</f>
        <v>253</v>
      </c>
    </row>
    <row r="11" spans="1:3" ht="15">
      <c r="A11" s="78" t="s">
        <v>3352</v>
      </c>
      <c r="B11" s="84" t="s">
        <v>388</v>
      </c>
      <c r="C11" s="78">
        <f>VLOOKUP(GroupVertices[[#This Row],[Vertex]],Vertices[],MATCH("ID",Vertices[[#Headers],[Vertex]:[Vertex Content Word Count]],0),FALSE)</f>
        <v>249</v>
      </c>
    </row>
    <row r="12" spans="1:3" ht="15">
      <c r="A12" s="78" t="s">
        <v>3352</v>
      </c>
      <c r="B12" s="84" t="s">
        <v>385</v>
      </c>
      <c r="C12" s="78">
        <f>VLOOKUP(GroupVertices[[#This Row],[Vertex]],Vertices[],MATCH("ID",Vertices[[#Headers],[Vertex]:[Vertex Content Word Count]],0),FALSE)</f>
        <v>247</v>
      </c>
    </row>
    <row r="13" spans="1:3" ht="15">
      <c r="A13" s="78" t="s">
        <v>3352</v>
      </c>
      <c r="B13" s="84" t="s">
        <v>382</v>
      </c>
      <c r="C13" s="78">
        <f>VLOOKUP(GroupVertices[[#This Row],[Vertex]],Vertices[],MATCH("ID",Vertices[[#Headers],[Vertex]:[Vertex Content Word Count]],0),FALSE)</f>
        <v>241</v>
      </c>
    </row>
    <row r="14" spans="1:3" ht="15">
      <c r="A14" s="78" t="s">
        <v>3352</v>
      </c>
      <c r="B14" s="84" t="s">
        <v>381</v>
      </c>
      <c r="C14" s="78">
        <f>VLOOKUP(GroupVertices[[#This Row],[Vertex]],Vertices[],MATCH("ID",Vertices[[#Headers],[Vertex]:[Vertex Content Word Count]],0),FALSE)</f>
        <v>240</v>
      </c>
    </row>
    <row r="15" spans="1:3" ht="15">
      <c r="A15" s="78" t="s">
        <v>3352</v>
      </c>
      <c r="B15" s="84" t="s">
        <v>380</v>
      </c>
      <c r="C15" s="78">
        <f>VLOOKUP(GroupVertices[[#This Row],[Vertex]],Vertices[],MATCH("ID",Vertices[[#Headers],[Vertex]:[Vertex Content Word Count]],0),FALSE)</f>
        <v>239</v>
      </c>
    </row>
    <row r="16" spans="1:3" ht="15">
      <c r="A16" s="78" t="s">
        <v>3352</v>
      </c>
      <c r="B16" s="84" t="s">
        <v>377</v>
      </c>
      <c r="C16" s="78">
        <f>VLOOKUP(GroupVertices[[#This Row],[Vertex]],Vertices[],MATCH("ID",Vertices[[#Headers],[Vertex]:[Vertex Content Word Count]],0),FALSE)</f>
        <v>236</v>
      </c>
    </row>
    <row r="17" spans="1:3" ht="15">
      <c r="A17" s="78" t="s">
        <v>3352</v>
      </c>
      <c r="B17" s="84" t="s">
        <v>376</v>
      </c>
      <c r="C17" s="78">
        <f>VLOOKUP(GroupVertices[[#This Row],[Vertex]],Vertices[],MATCH("ID",Vertices[[#Headers],[Vertex]:[Vertex Content Word Count]],0),FALSE)</f>
        <v>235</v>
      </c>
    </row>
    <row r="18" spans="1:3" ht="15">
      <c r="A18" s="78" t="s">
        <v>3352</v>
      </c>
      <c r="B18" s="84" t="s">
        <v>375</v>
      </c>
      <c r="C18" s="78">
        <f>VLOOKUP(GroupVertices[[#This Row],[Vertex]],Vertices[],MATCH("ID",Vertices[[#Headers],[Vertex]:[Vertex Content Word Count]],0),FALSE)</f>
        <v>234</v>
      </c>
    </row>
    <row r="19" spans="1:3" ht="15">
      <c r="A19" s="78" t="s">
        <v>3352</v>
      </c>
      <c r="B19" s="84" t="s">
        <v>371</v>
      </c>
      <c r="C19" s="78">
        <f>VLOOKUP(GroupVertices[[#This Row],[Vertex]],Vertices[],MATCH("ID",Vertices[[#Headers],[Vertex]:[Vertex Content Word Count]],0),FALSE)</f>
        <v>230</v>
      </c>
    </row>
    <row r="20" spans="1:3" ht="15">
      <c r="A20" s="78" t="s">
        <v>3352</v>
      </c>
      <c r="B20" s="84" t="s">
        <v>369</v>
      </c>
      <c r="C20" s="78">
        <f>VLOOKUP(GroupVertices[[#This Row],[Vertex]],Vertices[],MATCH("ID",Vertices[[#Headers],[Vertex]:[Vertex Content Word Count]],0),FALSE)</f>
        <v>228</v>
      </c>
    </row>
    <row r="21" spans="1:3" ht="15">
      <c r="A21" s="78" t="s">
        <v>3352</v>
      </c>
      <c r="B21" s="84" t="s">
        <v>367</v>
      </c>
      <c r="C21" s="78">
        <f>VLOOKUP(GroupVertices[[#This Row],[Vertex]],Vertices[],MATCH("ID",Vertices[[#Headers],[Vertex]:[Vertex Content Word Count]],0),FALSE)</f>
        <v>226</v>
      </c>
    </row>
    <row r="22" spans="1:3" ht="15">
      <c r="A22" s="78" t="s">
        <v>3352</v>
      </c>
      <c r="B22" s="84" t="s">
        <v>363</v>
      </c>
      <c r="C22" s="78">
        <f>VLOOKUP(GroupVertices[[#This Row],[Vertex]],Vertices[],MATCH("ID",Vertices[[#Headers],[Vertex]:[Vertex Content Word Count]],0),FALSE)</f>
        <v>221</v>
      </c>
    </row>
    <row r="23" spans="1:3" ht="15">
      <c r="A23" s="78" t="s">
        <v>3352</v>
      </c>
      <c r="B23" s="84" t="s">
        <v>362</v>
      </c>
      <c r="C23" s="78">
        <f>VLOOKUP(GroupVertices[[#This Row],[Vertex]],Vertices[],MATCH("ID",Vertices[[#Headers],[Vertex]:[Vertex Content Word Count]],0),FALSE)</f>
        <v>220</v>
      </c>
    </row>
    <row r="24" spans="1:3" ht="15">
      <c r="A24" s="78" t="s">
        <v>3352</v>
      </c>
      <c r="B24" s="84" t="s">
        <v>361</v>
      </c>
      <c r="C24" s="78">
        <f>VLOOKUP(GroupVertices[[#This Row],[Vertex]],Vertices[],MATCH("ID",Vertices[[#Headers],[Vertex]:[Vertex Content Word Count]],0),FALSE)</f>
        <v>219</v>
      </c>
    </row>
    <row r="25" spans="1:3" ht="15">
      <c r="A25" s="78" t="s">
        <v>3352</v>
      </c>
      <c r="B25" s="84" t="s">
        <v>357</v>
      </c>
      <c r="C25" s="78">
        <f>VLOOKUP(GroupVertices[[#This Row],[Vertex]],Vertices[],MATCH("ID",Vertices[[#Headers],[Vertex]:[Vertex Content Word Count]],0),FALSE)</f>
        <v>215</v>
      </c>
    </row>
    <row r="26" spans="1:3" ht="15">
      <c r="A26" s="78" t="s">
        <v>3352</v>
      </c>
      <c r="B26" s="84" t="s">
        <v>354</v>
      </c>
      <c r="C26" s="78">
        <f>VLOOKUP(GroupVertices[[#This Row],[Vertex]],Vertices[],MATCH("ID",Vertices[[#Headers],[Vertex]:[Vertex Content Word Count]],0),FALSE)</f>
        <v>212</v>
      </c>
    </row>
    <row r="27" spans="1:3" ht="15">
      <c r="A27" s="78" t="s">
        <v>3352</v>
      </c>
      <c r="B27" s="84" t="s">
        <v>353</v>
      </c>
      <c r="C27" s="78">
        <f>VLOOKUP(GroupVertices[[#This Row],[Vertex]],Vertices[],MATCH("ID",Vertices[[#Headers],[Vertex]:[Vertex Content Word Count]],0),FALSE)</f>
        <v>211</v>
      </c>
    </row>
    <row r="28" spans="1:3" ht="15">
      <c r="A28" s="78" t="s">
        <v>3352</v>
      </c>
      <c r="B28" s="84" t="s">
        <v>346</v>
      </c>
      <c r="C28" s="78">
        <f>VLOOKUP(GroupVertices[[#This Row],[Vertex]],Vertices[],MATCH("ID",Vertices[[#Headers],[Vertex]:[Vertex Content Word Count]],0),FALSE)</f>
        <v>200</v>
      </c>
    </row>
    <row r="29" spans="1:3" ht="15">
      <c r="A29" s="78" t="s">
        <v>3352</v>
      </c>
      <c r="B29" s="84" t="s">
        <v>345</v>
      </c>
      <c r="C29" s="78">
        <f>VLOOKUP(GroupVertices[[#This Row],[Vertex]],Vertices[],MATCH("ID",Vertices[[#Headers],[Vertex]:[Vertex Content Word Count]],0),FALSE)</f>
        <v>199</v>
      </c>
    </row>
    <row r="30" spans="1:3" ht="15">
      <c r="A30" s="78" t="s">
        <v>3352</v>
      </c>
      <c r="B30" s="84" t="s">
        <v>338</v>
      </c>
      <c r="C30" s="78">
        <f>VLOOKUP(GroupVertices[[#This Row],[Vertex]],Vertices[],MATCH("ID",Vertices[[#Headers],[Vertex]:[Vertex Content Word Count]],0),FALSE)</f>
        <v>192</v>
      </c>
    </row>
    <row r="31" spans="1:3" ht="15">
      <c r="A31" s="78" t="s">
        <v>3352</v>
      </c>
      <c r="B31" s="84" t="s">
        <v>337</v>
      </c>
      <c r="C31" s="78">
        <f>VLOOKUP(GroupVertices[[#This Row],[Vertex]],Vertices[],MATCH("ID",Vertices[[#Headers],[Vertex]:[Vertex Content Word Count]],0),FALSE)</f>
        <v>191</v>
      </c>
    </row>
    <row r="32" spans="1:3" ht="15">
      <c r="A32" s="78" t="s">
        <v>3352</v>
      </c>
      <c r="B32" s="84" t="s">
        <v>331</v>
      </c>
      <c r="C32" s="78">
        <f>VLOOKUP(GroupVertices[[#This Row],[Vertex]],Vertices[],MATCH("ID",Vertices[[#Headers],[Vertex]:[Vertex Content Word Count]],0),FALSE)</f>
        <v>182</v>
      </c>
    </row>
    <row r="33" spans="1:3" ht="15">
      <c r="A33" s="78" t="s">
        <v>3352</v>
      </c>
      <c r="B33" s="84" t="s">
        <v>308</v>
      </c>
      <c r="C33" s="78">
        <f>VLOOKUP(GroupVertices[[#This Row],[Vertex]],Vertices[],MATCH("ID",Vertices[[#Headers],[Vertex]:[Vertex Content Word Count]],0),FALSE)</f>
        <v>147</v>
      </c>
    </row>
    <row r="34" spans="1:3" ht="15">
      <c r="A34" s="78" t="s">
        <v>3352</v>
      </c>
      <c r="B34" s="84" t="s">
        <v>303</v>
      </c>
      <c r="C34" s="78">
        <f>VLOOKUP(GroupVertices[[#This Row],[Vertex]],Vertices[],MATCH("ID",Vertices[[#Headers],[Vertex]:[Vertex Content Word Count]],0),FALSE)</f>
        <v>140</v>
      </c>
    </row>
    <row r="35" spans="1:3" ht="15">
      <c r="A35" s="78" t="s">
        <v>3352</v>
      </c>
      <c r="B35" s="84" t="s">
        <v>286</v>
      </c>
      <c r="C35" s="78">
        <f>VLOOKUP(GroupVertices[[#This Row],[Vertex]],Vertices[],MATCH("ID",Vertices[[#Headers],[Vertex]:[Vertex Content Word Count]],0),FALSE)</f>
        <v>120</v>
      </c>
    </row>
    <row r="36" spans="1:3" ht="15">
      <c r="A36" s="78" t="s">
        <v>3352</v>
      </c>
      <c r="B36" s="84" t="s">
        <v>283</v>
      </c>
      <c r="C36" s="78">
        <f>VLOOKUP(GroupVertices[[#This Row],[Vertex]],Vertices[],MATCH("ID",Vertices[[#Headers],[Vertex]:[Vertex Content Word Count]],0),FALSE)</f>
        <v>115</v>
      </c>
    </row>
    <row r="37" spans="1:3" ht="15">
      <c r="A37" s="78" t="s">
        <v>3352</v>
      </c>
      <c r="B37" s="84" t="s">
        <v>274</v>
      </c>
      <c r="C37" s="78">
        <f>VLOOKUP(GroupVertices[[#This Row],[Vertex]],Vertices[],MATCH("ID",Vertices[[#Headers],[Vertex]:[Vertex Content Word Count]],0),FALSE)</f>
        <v>104</v>
      </c>
    </row>
    <row r="38" spans="1:3" ht="15">
      <c r="A38" s="78" t="s">
        <v>3352</v>
      </c>
      <c r="B38" s="84" t="s">
        <v>271</v>
      </c>
      <c r="C38" s="78">
        <f>VLOOKUP(GroupVertices[[#This Row],[Vertex]],Vertices[],MATCH("ID",Vertices[[#Headers],[Vertex]:[Vertex Content Word Count]],0),FALSE)</f>
        <v>101</v>
      </c>
    </row>
    <row r="39" spans="1:3" ht="15">
      <c r="A39" s="78" t="s">
        <v>3352</v>
      </c>
      <c r="B39" s="84" t="s">
        <v>268</v>
      </c>
      <c r="C39" s="78">
        <f>VLOOKUP(GroupVertices[[#This Row],[Vertex]],Vertices[],MATCH("ID",Vertices[[#Headers],[Vertex]:[Vertex Content Word Count]],0),FALSE)</f>
        <v>99</v>
      </c>
    </row>
    <row r="40" spans="1:3" ht="15">
      <c r="A40" s="78" t="s">
        <v>3352</v>
      </c>
      <c r="B40" s="84" t="s">
        <v>267</v>
      </c>
      <c r="C40" s="78">
        <f>VLOOKUP(GroupVertices[[#This Row],[Vertex]],Vertices[],MATCH("ID",Vertices[[#Headers],[Vertex]:[Vertex Content Word Count]],0),FALSE)</f>
        <v>98</v>
      </c>
    </row>
    <row r="41" spans="1:3" ht="15">
      <c r="A41" s="78" t="s">
        <v>3352</v>
      </c>
      <c r="B41" s="84" t="s">
        <v>260</v>
      </c>
      <c r="C41" s="78">
        <f>VLOOKUP(GroupVertices[[#This Row],[Vertex]],Vertices[],MATCH("ID",Vertices[[#Headers],[Vertex]:[Vertex Content Word Count]],0),FALSE)</f>
        <v>84</v>
      </c>
    </row>
    <row r="42" spans="1:3" ht="15">
      <c r="A42" s="78" t="s">
        <v>3352</v>
      </c>
      <c r="B42" s="84" t="s">
        <v>258</v>
      </c>
      <c r="C42" s="78">
        <f>VLOOKUP(GroupVertices[[#This Row],[Vertex]],Vertices[],MATCH("ID",Vertices[[#Headers],[Vertex]:[Vertex Content Word Count]],0),FALSE)</f>
        <v>82</v>
      </c>
    </row>
    <row r="43" spans="1:3" ht="15">
      <c r="A43" s="78" t="s">
        <v>3352</v>
      </c>
      <c r="B43" s="84" t="s">
        <v>245</v>
      </c>
      <c r="C43" s="78">
        <f>VLOOKUP(GroupVertices[[#This Row],[Vertex]],Vertices[],MATCH("ID",Vertices[[#Headers],[Vertex]:[Vertex Content Word Count]],0),FALSE)</f>
        <v>61</v>
      </c>
    </row>
    <row r="44" spans="1:3" ht="15">
      <c r="A44" s="78" t="s">
        <v>3352</v>
      </c>
      <c r="B44" s="84" t="s">
        <v>243</v>
      </c>
      <c r="C44" s="78">
        <f>VLOOKUP(GroupVertices[[#This Row],[Vertex]],Vertices[],MATCH("ID",Vertices[[#Headers],[Vertex]:[Vertex Content Word Count]],0),FALSE)</f>
        <v>58</v>
      </c>
    </row>
    <row r="45" spans="1:3" ht="15">
      <c r="A45" s="78" t="s">
        <v>3352</v>
      </c>
      <c r="B45" s="84" t="s">
        <v>242</v>
      </c>
      <c r="C45" s="78">
        <f>VLOOKUP(GroupVertices[[#This Row],[Vertex]],Vertices[],MATCH("ID",Vertices[[#Headers],[Vertex]:[Vertex Content Word Count]],0),FALSE)</f>
        <v>57</v>
      </c>
    </row>
    <row r="46" spans="1:3" ht="15">
      <c r="A46" s="78" t="s">
        <v>3352</v>
      </c>
      <c r="B46" s="84" t="s">
        <v>240</v>
      </c>
      <c r="C46" s="78">
        <f>VLOOKUP(GroupVertices[[#This Row],[Vertex]],Vertices[],MATCH("ID",Vertices[[#Headers],[Vertex]:[Vertex Content Word Count]],0),FALSE)</f>
        <v>55</v>
      </c>
    </row>
    <row r="47" spans="1:3" ht="15">
      <c r="A47" s="78" t="s">
        <v>3352</v>
      </c>
      <c r="B47" s="84" t="s">
        <v>234</v>
      </c>
      <c r="C47" s="78">
        <f>VLOOKUP(GroupVertices[[#This Row],[Vertex]],Vertices[],MATCH("ID",Vertices[[#Headers],[Vertex]:[Vertex Content Word Count]],0),FALSE)</f>
        <v>46</v>
      </c>
    </row>
    <row r="48" spans="1:3" ht="15">
      <c r="A48" s="78" t="s">
        <v>3352</v>
      </c>
      <c r="B48" s="84" t="s">
        <v>230</v>
      </c>
      <c r="C48" s="78">
        <f>VLOOKUP(GroupVertices[[#This Row],[Vertex]],Vertices[],MATCH("ID",Vertices[[#Headers],[Vertex]:[Vertex Content Word Count]],0),FALSE)</f>
        <v>38</v>
      </c>
    </row>
    <row r="49" spans="1:3" ht="15">
      <c r="A49" s="78" t="s">
        <v>3352</v>
      </c>
      <c r="B49" s="84" t="s">
        <v>229</v>
      </c>
      <c r="C49" s="78">
        <f>VLOOKUP(GroupVertices[[#This Row],[Vertex]],Vertices[],MATCH("ID",Vertices[[#Headers],[Vertex]:[Vertex Content Word Count]],0),FALSE)</f>
        <v>37</v>
      </c>
    </row>
    <row r="50" spans="1:3" ht="15">
      <c r="A50" s="78" t="s">
        <v>3352</v>
      </c>
      <c r="B50" s="84" t="s">
        <v>228</v>
      </c>
      <c r="C50" s="78">
        <f>VLOOKUP(GroupVertices[[#This Row],[Vertex]],Vertices[],MATCH("ID",Vertices[[#Headers],[Vertex]:[Vertex Content Word Count]],0),FALSE)</f>
        <v>36</v>
      </c>
    </row>
    <row r="51" spans="1:3" ht="15">
      <c r="A51" s="78" t="s">
        <v>3352</v>
      </c>
      <c r="B51" s="84" t="s">
        <v>224</v>
      </c>
      <c r="C51" s="78">
        <f>VLOOKUP(GroupVertices[[#This Row],[Vertex]],Vertices[],MATCH("ID",Vertices[[#Headers],[Vertex]:[Vertex Content Word Count]],0),FALSE)</f>
        <v>29</v>
      </c>
    </row>
    <row r="52" spans="1:3" ht="15">
      <c r="A52" s="78" t="s">
        <v>3352</v>
      </c>
      <c r="B52" s="84" t="s">
        <v>219</v>
      </c>
      <c r="C52" s="78">
        <f>VLOOKUP(GroupVertices[[#This Row],[Vertex]],Vertices[],MATCH("ID",Vertices[[#Headers],[Vertex]:[Vertex Content Word Count]],0),FALSE)</f>
        <v>20</v>
      </c>
    </row>
    <row r="53" spans="1:3" ht="15">
      <c r="A53" s="78" t="s">
        <v>3353</v>
      </c>
      <c r="B53" s="84" t="s">
        <v>348</v>
      </c>
      <c r="C53" s="78">
        <f>VLOOKUP(GroupVertices[[#This Row],[Vertex]],Vertices[],MATCH("ID",Vertices[[#Headers],[Vertex]:[Vertex Content Word Count]],0),FALSE)</f>
        <v>50</v>
      </c>
    </row>
    <row r="54" spans="1:3" ht="15">
      <c r="A54" s="78" t="s">
        <v>3353</v>
      </c>
      <c r="B54" s="84" t="s">
        <v>396</v>
      </c>
      <c r="C54" s="78">
        <f>VLOOKUP(GroupVertices[[#This Row],[Vertex]],Vertices[],MATCH("ID",Vertices[[#Headers],[Vertex]:[Vertex Content Word Count]],0),FALSE)</f>
        <v>259</v>
      </c>
    </row>
    <row r="55" spans="1:3" ht="15">
      <c r="A55" s="78" t="s">
        <v>3353</v>
      </c>
      <c r="B55" s="84" t="s">
        <v>379</v>
      </c>
      <c r="C55" s="78">
        <f>VLOOKUP(GroupVertices[[#This Row],[Vertex]],Vertices[],MATCH("ID",Vertices[[#Headers],[Vertex]:[Vertex Content Word Count]],0),FALSE)</f>
        <v>238</v>
      </c>
    </row>
    <row r="56" spans="1:3" ht="15">
      <c r="A56" s="78" t="s">
        <v>3353</v>
      </c>
      <c r="B56" s="84" t="s">
        <v>378</v>
      </c>
      <c r="C56" s="78">
        <f>VLOOKUP(GroupVertices[[#This Row],[Vertex]],Vertices[],MATCH("ID",Vertices[[#Headers],[Vertex]:[Vertex Content Word Count]],0),FALSE)</f>
        <v>237</v>
      </c>
    </row>
    <row r="57" spans="1:3" ht="15">
      <c r="A57" s="78" t="s">
        <v>3353</v>
      </c>
      <c r="B57" s="84" t="s">
        <v>370</v>
      </c>
      <c r="C57" s="78">
        <f>VLOOKUP(GroupVertices[[#This Row],[Vertex]],Vertices[],MATCH("ID",Vertices[[#Headers],[Vertex]:[Vertex Content Word Count]],0),FALSE)</f>
        <v>229</v>
      </c>
    </row>
    <row r="58" spans="1:3" ht="15">
      <c r="A58" s="78" t="s">
        <v>3353</v>
      </c>
      <c r="B58" s="84" t="s">
        <v>473</v>
      </c>
      <c r="C58" s="78">
        <f>VLOOKUP(GroupVertices[[#This Row],[Vertex]],Vertices[],MATCH("ID",Vertices[[#Headers],[Vertex]:[Vertex Content Word Count]],0),FALSE)</f>
        <v>208</v>
      </c>
    </row>
    <row r="59" spans="1:3" ht="15">
      <c r="A59" s="78" t="s">
        <v>3353</v>
      </c>
      <c r="B59" s="84" t="s">
        <v>349</v>
      </c>
      <c r="C59" s="78">
        <f>VLOOKUP(GroupVertices[[#This Row],[Vertex]],Vertices[],MATCH("ID",Vertices[[#Headers],[Vertex]:[Vertex Content Word Count]],0),FALSE)</f>
        <v>207</v>
      </c>
    </row>
    <row r="60" spans="1:3" ht="15">
      <c r="A60" s="78" t="s">
        <v>3353</v>
      </c>
      <c r="B60" s="84" t="s">
        <v>472</v>
      </c>
      <c r="C60" s="78">
        <f>VLOOKUP(GroupVertices[[#This Row],[Vertex]],Vertices[],MATCH("ID",Vertices[[#Headers],[Vertex]:[Vertex Content Word Count]],0),FALSE)</f>
        <v>206</v>
      </c>
    </row>
    <row r="61" spans="1:3" ht="15">
      <c r="A61" s="78" t="s">
        <v>3353</v>
      </c>
      <c r="B61" s="84" t="s">
        <v>471</v>
      </c>
      <c r="C61" s="78">
        <f>VLOOKUP(GroupVertices[[#This Row],[Vertex]],Vertices[],MATCH("ID",Vertices[[#Headers],[Vertex]:[Vertex Content Word Count]],0),FALSE)</f>
        <v>205</v>
      </c>
    </row>
    <row r="62" spans="1:3" ht="15">
      <c r="A62" s="78" t="s">
        <v>3353</v>
      </c>
      <c r="B62" s="84" t="s">
        <v>470</v>
      </c>
      <c r="C62" s="78">
        <f>VLOOKUP(GroupVertices[[#This Row],[Vertex]],Vertices[],MATCH("ID",Vertices[[#Headers],[Vertex]:[Vertex Content Word Count]],0),FALSE)</f>
        <v>204</v>
      </c>
    </row>
    <row r="63" spans="1:3" ht="15">
      <c r="A63" s="78" t="s">
        <v>3353</v>
      </c>
      <c r="B63" s="84" t="s">
        <v>469</v>
      </c>
      <c r="C63" s="78">
        <f>VLOOKUP(GroupVertices[[#This Row],[Vertex]],Vertices[],MATCH("ID",Vertices[[#Headers],[Vertex]:[Vertex Content Word Count]],0),FALSE)</f>
        <v>203</v>
      </c>
    </row>
    <row r="64" spans="1:3" ht="15">
      <c r="A64" s="78" t="s">
        <v>3353</v>
      </c>
      <c r="B64" s="84" t="s">
        <v>468</v>
      </c>
      <c r="C64" s="78">
        <f>VLOOKUP(GroupVertices[[#This Row],[Vertex]],Vertices[],MATCH("ID",Vertices[[#Headers],[Vertex]:[Vertex Content Word Count]],0),FALSE)</f>
        <v>202</v>
      </c>
    </row>
    <row r="65" spans="1:3" ht="15">
      <c r="A65" s="78" t="s">
        <v>3353</v>
      </c>
      <c r="B65" s="84" t="s">
        <v>329</v>
      </c>
      <c r="C65" s="78">
        <f>VLOOKUP(GroupVertices[[#This Row],[Vertex]],Vertices[],MATCH("ID",Vertices[[#Headers],[Vertex]:[Vertex Content Word Count]],0),FALSE)</f>
        <v>180</v>
      </c>
    </row>
    <row r="66" spans="1:3" ht="15">
      <c r="A66" s="78" t="s">
        <v>3353</v>
      </c>
      <c r="B66" s="84" t="s">
        <v>328</v>
      </c>
      <c r="C66" s="78">
        <f>VLOOKUP(GroupVertices[[#This Row],[Vertex]],Vertices[],MATCH("ID",Vertices[[#Headers],[Vertex]:[Vertex Content Word Count]],0),FALSE)</f>
        <v>112</v>
      </c>
    </row>
    <row r="67" spans="1:3" ht="15">
      <c r="A67" s="78" t="s">
        <v>3353</v>
      </c>
      <c r="B67" s="84" t="s">
        <v>443</v>
      </c>
      <c r="C67" s="78">
        <f>VLOOKUP(GroupVertices[[#This Row],[Vertex]],Vertices[],MATCH("ID",Vertices[[#Headers],[Vertex]:[Vertex Content Word Count]],0),FALSE)</f>
        <v>111</v>
      </c>
    </row>
    <row r="68" spans="1:3" ht="15">
      <c r="A68" s="78" t="s">
        <v>3353</v>
      </c>
      <c r="B68" s="84" t="s">
        <v>321</v>
      </c>
      <c r="C68" s="78">
        <f>VLOOKUP(GroupVertices[[#This Row],[Vertex]],Vertices[],MATCH("ID",Vertices[[#Headers],[Vertex]:[Vertex Content Word Count]],0),FALSE)</f>
        <v>164</v>
      </c>
    </row>
    <row r="69" spans="1:3" ht="15">
      <c r="A69" s="78" t="s">
        <v>3353</v>
      </c>
      <c r="B69" s="84" t="s">
        <v>455</v>
      </c>
      <c r="C69" s="78">
        <f>VLOOKUP(GroupVertices[[#This Row],[Vertex]],Vertices[],MATCH("ID",Vertices[[#Headers],[Vertex]:[Vertex Content Word Count]],0),FALSE)</f>
        <v>165</v>
      </c>
    </row>
    <row r="70" spans="1:3" ht="15">
      <c r="A70" s="78" t="s">
        <v>3353</v>
      </c>
      <c r="B70" s="84" t="s">
        <v>441</v>
      </c>
      <c r="C70" s="78">
        <f>VLOOKUP(GroupVertices[[#This Row],[Vertex]],Vertices[],MATCH("ID",Vertices[[#Headers],[Vertex]:[Vertex Content Word Count]],0),FALSE)</f>
        <v>96</v>
      </c>
    </row>
    <row r="71" spans="1:3" ht="15">
      <c r="A71" s="78" t="s">
        <v>3353</v>
      </c>
      <c r="B71" s="84" t="s">
        <v>320</v>
      </c>
      <c r="C71" s="78">
        <f>VLOOKUP(GroupVertices[[#This Row],[Vertex]],Vertices[],MATCH("ID",Vertices[[#Headers],[Vertex]:[Vertex Content Word Count]],0),FALSE)</f>
        <v>163</v>
      </c>
    </row>
    <row r="72" spans="1:3" ht="15">
      <c r="A72" s="78" t="s">
        <v>3353</v>
      </c>
      <c r="B72" s="84" t="s">
        <v>319</v>
      </c>
      <c r="C72" s="78">
        <f>VLOOKUP(GroupVertices[[#This Row],[Vertex]],Vertices[],MATCH("ID",Vertices[[#Headers],[Vertex]:[Vertex Content Word Count]],0),FALSE)</f>
        <v>162</v>
      </c>
    </row>
    <row r="73" spans="1:3" ht="15">
      <c r="A73" s="78" t="s">
        <v>3353</v>
      </c>
      <c r="B73" s="84" t="s">
        <v>316</v>
      </c>
      <c r="C73" s="78">
        <f>VLOOKUP(GroupVertices[[#This Row],[Vertex]],Vertices[],MATCH("ID",Vertices[[#Headers],[Vertex]:[Vertex Content Word Count]],0),FALSE)</f>
        <v>160</v>
      </c>
    </row>
    <row r="74" spans="1:3" ht="15">
      <c r="A74" s="78" t="s">
        <v>3353</v>
      </c>
      <c r="B74" s="84" t="s">
        <v>454</v>
      </c>
      <c r="C74" s="78">
        <f>VLOOKUP(GroupVertices[[#This Row],[Vertex]],Vertices[],MATCH("ID",Vertices[[#Headers],[Vertex]:[Vertex Content Word Count]],0),FALSE)</f>
        <v>154</v>
      </c>
    </row>
    <row r="75" spans="1:3" ht="15">
      <c r="A75" s="78" t="s">
        <v>3353</v>
      </c>
      <c r="B75" s="84" t="s">
        <v>312</v>
      </c>
      <c r="C75" s="78">
        <f>VLOOKUP(GroupVertices[[#This Row],[Vertex]],Vertices[],MATCH("ID",Vertices[[#Headers],[Vertex]:[Vertex Content Word Count]],0),FALSE)</f>
        <v>152</v>
      </c>
    </row>
    <row r="76" spans="1:3" ht="15">
      <c r="A76" s="78" t="s">
        <v>3353</v>
      </c>
      <c r="B76" s="84" t="s">
        <v>453</v>
      </c>
      <c r="C76" s="78">
        <f>VLOOKUP(GroupVertices[[#This Row],[Vertex]],Vertices[],MATCH("ID",Vertices[[#Headers],[Vertex]:[Vertex Content Word Count]],0),FALSE)</f>
        <v>153</v>
      </c>
    </row>
    <row r="77" spans="1:3" ht="15">
      <c r="A77" s="78" t="s">
        <v>3353</v>
      </c>
      <c r="B77" s="84" t="s">
        <v>310</v>
      </c>
      <c r="C77" s="78">
        <f>VLOOKUP(GroupVertices[[#This Row],[Vertex]],Vertices[],MATCH("ID",Vertices[[#Headers],[Vertex]:[Vertex Content Word Count]],0),FALSE)</f>
        <v>150</v>
      </c>
    </row>
    <row r="78" spans="1:3" ht="15">
      <c r="A78" s="78" t="s">
        <v>3353</v>
      </c>
      <c r="B78" s="84" t="s">
        <v>452</v>
      </c>
      <c r="C78" s="78">
        <f>VLOOKUP(GroupVertices[[#This Row],[Vertex]],Vertices[],MATCH("ID",Vertices[[#Headers],[Vertex]:[Vertex Content Word Count]],0),FALSE)</f>
        <v>149</v>
      </c>
    </row>
    <row r="79" spans="1:3" ht="15">
      <c r="A79" s="78" t="s">
        <v>3353</v>
      </c>
      <c r="B79" s="84" t="s">
        <v>309</v>
      </c>
      <c r="C79" s="78">
        <f>VLOOKUP(GroupVertices[[#This Row],[Vertex]],Vertices[],MATCH("ID",Vertices[[#Headers],[Vertex]:[Vertex Content Word Count]],0),FALSE)</f>
        <v>148</v>
      </c>
    </row>
    <row r="80" spans="1:3" ht="15">
      <c r="A80" s="78" t="s">
        <v>3353</v>
      </c>
      <c r="B80" s="84" t="s">
        <v>304</v>
      </c>
      <c r="C80" s="78">
        <f>VLOOKUP(GroupVertices[[#This Row],[Vertex]],Vertices[],MATCH("ID",Vertices[[#Headers],[Vertex]:[Vertex Content Word Count]],0),FALSE)</f>
        <v>141</v>
      </c>
    </row>
    <row r="81" spans="1:3" ht="15">
      <c r="A81" s="78" t="s">
        <v>3353</v>
      </c>
      <c r="B81" s="84" t="s">
        <v>300</v>
      </c>
      <c r="C81" s="78">
        <f>VLOOKUP(GroupVertices[[#This Row],[Vertex]],Vertices[],MATCH("ID",Vertices[[#Headers],[Vertex]:[Vertex Content Word Count]],0),FALSE)</f>
        <v>137</v>
      </c>
    </row>
    <row r="82" spans="1:3" ht="15">
      <c r="A82" s="78" t="s">
        <v>3353</v>
      </c>
      <c r="B82" s="84" t="s">
        <v>280</v>
      </c>
      <c r="C82" s="78">
        <f>VLOOKUP(GroupVertices[[#This Row],[Vertex]],Vertices[],MATCH("ID",Vertices[[#Headers],[Vertex]:[Vertex Content Word Count]],0),FALSE)</f>
        <v>113</v>
      </c>
    </row>
    <row r="83" spans="1:3" ht="15">
      <c r="A83" s="78" t="s">
        <v>3353</v>
      </c>
      <c r="B83" s="84" t="s">
        <v>213</v>
      </c>
      <c r="C83" s="78">
        <f>VLOOKUP(GroupVertices[[#This Row],[Vertex]],Vertices[],MATCH("ID",Vertices[[#Headers],[Vertex]:[Vertex Content Word Count]],0),FALSE)</f>
        <v>6</v>
      </c>
    </row>
    <row r="84" spans="1:3" ht="15">
      <c r="A84" s="78" t="s">
        <v>3353</v>
      </c>
      <c r="B84" s="84" t="s">
        <v>279</v>
      </c>
      <c r="C84" s="78">
        <f>VLOOKUP(GroupVertices[[#This Row],[Vertex]],Vertices[],MATCH("ID",Vertices[[#Headers],[Vertex]:[Vertex Content Word Count]],0),FALSE)</f>
        <v>110</v>
      </c>
    </row>
    <row r="85" spans="1:3" ht="15">
      <c r="A85" s="78" t="s">
        <v>3353</v>
      </c>
      <c r="B85" s="84" t="s">
        <v>275</v>
      </c>
      <c r="C85" s="78">
        <f>VLOOKUP(GroupVertices[[#This Row],[Vertex]],Vertices[],MATCH("ID",Vertices[[#Headers],[Vertex]:[Vertex Content Word Count]],0),FALSE)</f>
        <v>105</v>
      </c>
    </row>
    <row r="86" spans="1:3" ht="15">
      <c r="A86" s="78" t="s">
        <v>3353</v>
      </c>
      <c r="B86" s="84" t="s">
        <v>442</v>
      </c>
      <c r="C86" s="78">
        <f>VLOOKUP(GroupVertices[[#This Row],[Vertex]],Vertices[],MATCH("ID",Vertices[[#Headers],[Vertex]:[Vertex Content Word Count]],0),FALSE)</f>
        <v>106</v>
      </c>
    </row>
    <row r="87" spans="1:3" ht="15">
      <c r="A87" s="78" t="s">
        <v>3353</v>
      </c>
      <c r="B87" s="84" t="s">
        <v>272</v>
      </c>
      <c r="C87" s="78">
        <f>VLOOKUP(GroupVertices[[#This Row],[Vertex]],Vertices[],MATCH("ID",Vertices[[#Headers],[Vertex]:[Vertex Content Word Count]],0),FALSE)</f>
        <v>102</v>
      </c>
    </row>
    <row r="88" spans="1:3" ht="15">
      <c r="A88" s="78" t="s">
        <v>3353</v>
      </c>
      <c r="B88" s="84" t="s">
        <v>436</v>
      </c>
      <c r="C88" s="78">
        <f>VLOOKUP(GroupVertices[[#This Row],[Vertex]],Vertices[],MATCH("ID",Vertices[[#Headers],[Vertex]:[Vertex Content Word Count]],0),FALSE)</f>
        <v>80</v>
      </c>
    </row>
    <row r="89" spans="1:3" ht="15">
      <c r="A89" s="78" t="s">
        <v>3353</v>
      </c>
      <c r="B89" s="84" t="s">
        <v>256</v>
      </c>
      <c r="C89" s="78">
        <f>VLOOKUP(GroupVertices[[#This Row],[Vertex]],Vertices[],MATCH("ID",Vertices[[#Headers],[Vertex]:[Vertex Content Word Count]],0),FALSE)</f>
        <v>79</v>
      </c>
    </row>
    <row r="90" spans="1:3" ht="15">
      <c r="A90" s="78" t="s">
        <v>3353</v>
      </c>
      <c r="B90" s="84" t="s">
        <v>236</v>
      </c>
      <c r="C90" s="78">
        <f>VLOOKUP(GroupVertices[[#This Row],[Vertex]],Vertices[],MATCH("ID",Vertices[[#Headers],[Vertex]:[Vertex Content Word Count]],0),FALSE)</f>
        <v>49</v>
      </c>
    </row>
    <row r="91" spans="1:3" ht="15">
      <c r="A91" s="78" t="s">
        <v>3353</v>
      </c>
      <c r="B91" s="84" t="s">
        <v>414</v>
      </c>
      <c r="C91" s="78">
        <f>VLOOKUP(GroupVertices[[#This Row],[Vertex]],Vertices[],MATCH("ID",Vertices[[#Headers],[Vertex]:[Vertex Content Word Count]],0),FALSE)</f>
        <v>7</v>
      </c>
    </row>
    <row r="92" spans="1:3" ht="15">
      <c r="A92" s="78" t="s">
        <v>3354</v>
      </c>
      <c r="B92" s="84" t="s">
        <v>387</v>
      </c>
      <c r="C92" s="78">
        <f>VLOOKUP(GroupVertices[[#This Row],[Vertex]],Vertices[],MATCH("ID",Vertices[[#Headers],[Vertex]:[Vertex Content Word Count]],0),FALSE)</f>
        <v>248</v>
      </c>
    </row>
    <row r="93" spans="1:3" ht="15">
      <c r="A93" s="78" t="s">
        <v>3354</v>
      </c>
      <c r="B93" s="84" t="s">
        <v>386</v>
      </c>
      <c r="C93" s="78">
        <f>VLOOKUP(GroupVertices[[#This Row],[Vertex]],Vertices[],MATCH("ID",Vertices[[#Headers],[Vertex]:[Vertex Content Word Count]],0),FALSE)</f>
        <v>197</v>
      </c>
    </row>
    <row r="94" spans="1:3" ht="15">
      <c r="A94" s="78" t="s">
        <v>3354</v>
      </c>
      <c r="B94" s="84" t="s">
        <v>214</v>
      </c>
      <c r="C94" s="78">
        <f>VLOOKUP(GroupVertices[[#This Row],[Vertex]],Vertices[],MATCH("ID",Vertices[[#Headers],[Vertex]:[Vertex Content Word Count]],0),FALSE)</f>
        <v>8</v>
      </c>
    </row>
    <row r="95" spans="1:3" ht="15">
      <c r="A95" s="78" t="s">
        <v>3354</v>
      </c>
      <c r="B95" s="84" t="s">
        <v>368</v>
      </c>
      <c r="C95" s="78">
        <f>VLOOKUP(GroupVertices[[#This Row],[Vertex]],Vertices[],MATCH("ID",Vertices[[#Headers],[Vertex]:[Vertex Content Word Count]],0),FALSE)</f>
        <v>227</v>
      </c>
    </row>
    <row r="96" spans="1:3" ht="15">
      <c r="A96" s="78" t="s">
        <v>3354</v>
      </c>
      <c r="B96" s="84" t="s">
        <v>366</v>
      </c>
      <c r="C96" s="78">
        <f>VLOOKUP(GroupVertices[[#This Row],[Vertex]],Vertices[],MATCH("ID",Vertices[[#Headers],[Vertex]:[Vertex Content Word Count]],0),FALSE)</f>
        <v>225</v>
      </c>
    </row>
    <row r="97" spans="1:3" ht="15">
      <c r="A97" s="78" t="s">
        <v>3354</v>
      </c>
      <c r="B97" s="84" t="s">
        <v>343</v>
      </c>
      <c r="C97" s="78">
        <f>VLOOKUP(GroupVertices[[#This Row],[Vertex]],Vertices[],MATCH("ID",Vertices[[#Headers],[Vertex]:[Vertex Content Word Count]],0),FALSE)</f>
        <v>196</v>
      </c>
    </row>
    <row r="98" spans="1:3" ht="15">
      <c r="A98" s="78" t="s">
        <v>3354</v>
      </c>
      <c r="B98" s="84" t="s">
        <v>342</v>
      </c>
      <c r="C98" s="78">
        <f>VLOOKUP(GroupVertices[[#This Row],[Vertex]],Vertices[],MATCH("ID",Vertices[[#Headers],[Vertex]:[Vertex Content Word Count]],0),FALSE)</f>
        <v>60</v>
      </c>
    </row>
    <row r="99" spans="1:3" ht="15">
      <c r="A99" s="78" t="s">
        <v>3354</v>
      </c>
      <c r="B99" s="84" t="s">
        <v>340</v>
      </c>
      <c r="C99" s="78">
        <f>VLOOKUP(GroupVertices[[#This Row],[Vertex]],Vertices[],MATCH("ID",Vertices[[#Headers],[Vertex]:[Vertex Content Word Count]],0),FALSE)</f>
        <v>194</v>
      </c>
    </row>
    <row r="100" spans="1:3" ht="15">
      <c r="A100" s="78" t="s">
        <v>3354</v>
      </c>
      <c r="B100" s="84" t="s">
        <v>339</v>
      </c>
      <c r="C100" s="78">
        <f>VLOOKUP(GroupVertices[[#This Row],[Vertex]],Vertices[],MATCH("ID",Vertices[[#Headers],[Vertex]:[Vertex Content Word Count]],0),FALSE)</f>
        <v>193</v>
      </c>
    </row>
    <row r="101" spans="1:3" ht="15">
      <c r="A101" s="78" t="s">
        <v>3354</v>
      </c>
      <c r="B101" s="84" t="s">
        <v>336</v>
      </c>
      <c r="C101" s="78">
        <f>VLOOKUP(GroupVertices[[#This Row],[Vertex]],Vertices[],MATCH("ID",Vertices[[#Headers],[Vertex]:[Vertex Content Word Count]],0),FALSE)</f>
        <v>187</v>
      </c>
    </row>
    <row r="102" spans="1:3" ht="15">
      <c r="A102" s="78" t="s">
        <v>3354</v>
      </c>
      <c r="B102" s="84" t="s">
        <v>467</v>
      </c>
      <c r="C102" s="78">
        <f>VLOOKUP(GroupVertices[[#This Row],[Vertex]],Vertices[],MATCH("ID",Vertices[[#Headers],[Vertex]:[Vertex Content Word Count]],0),FALSE)</f>
        <v>190</v>
      </c>
    </row>
    <row r="103" spans="1:3" ht="15">
      <c r="A103" s="78" t="s">
        <v>3354</v>
      </c>
      <c r="B103" s="84" t="s">
        <v>466</v>
      </c>
      <c r="C103" s="78">
        <f>VLOOKUP(GroupVertices[[#This Row],[Vertex]],Vertices[],MATCH("ID",Vertices[[#Headers],[Vertex]:[Vertex Content Word Count]],0),FALSE)</f>
        <v>189</v>
      </c>
    </row>
    <row r="104" spans="1:3" ht="15">
      <c r="A104" s="78" t="s">
        <v>3354</v>
      </c>
      <c r="B104" s="84" t="s">
        <v>465</v>
      </c>
      <c r="C104" s="78">
        <f>VLOOKUP(GroupVertices[[#This Row],[Vertex]],Vertices[],MATCH("ID",Vertices[[#Headers],[Vertex]:[Vertex Content Word Count]],0),FALSE)</f>
        <v>188</v>
      </c>
    </row>
    <row r="105" spans="1:3" ht="15">
      <c r="A105" s="78" t="s">
        <v>3354</v>
      </c>
      <c r="B105" s="84" t="s">
        <v>460</v>
      </c>
      <c r="C105" s="78">
        <f>VLOOKUP(GroupVertices[[#This Row],[Vertex]],Vertices[],MATCH("ID",Vertices[[#Headers],[Vertex]:[Vertex Content Word Count]],0),FALSE)</f>
        <v>170</v>
      </c>
    </row>
    <row r="106" spans="1:3" ht="15">
      <c r="A106" s="78" t="s">
        <v>3354</v>
      </c>
      <c r="B106" s="84" t="s">
        <v>461</v>
      </c>
      <c r="C106" s="78">
        <f>VLOOKUP(GroupVertices[[#This Row],[Vertex]],Vertices[],MATCH("ID",Vertices[[#Headers],[Vertex]:[Vertex Content Word Count]],0),FALSE)</f>
        <v>171</v>
      </c>
    </row>
    <row r="107" spans="1:3" ht="15">
      <c r="A107" s="78" t="s">
        <v>3354</v>
      </c>
      <c r="B107" s="84" t="s">
        <v>463</v>
      </c>
      <c r="C107" s="78">
        <f>VLOOKUP(GroupVertices[[#This Row],[Vertex]],Vertices[],MATCH("ID",Vertices[[#Headers],[Vertex]:[Vertex Content Word Count]],0),FALSE)</f>
        <v>173</v>
      </c>
    </row>
    <row r="108" spans="1:3" ht="15">
      <c r="A108" s="78" t="s">
        <v>3354</v>
      </c>
      <c r="B108" s="84" t="s">
        <v>462</v>
      </c>
      <c r="C108" s="78">
        <f>VLOOKUP(GroupVertices[[#This Row],[Vertex]],Vertices[],MATCH("ID",Vertices[[#Headers],[Vertex]:[Vertex Content Word Count]],0),FALSE)</f>
        <v>172</v>
      </c>
    </row>
    <row r="109" spans="1:3" ht="15">
      <c r="A109" s="78" t="s">
        <v>3354</v>
      </c>
      <c r="B109" s="84" t="s">
        <v>322</v>
      </c>
      <c r="C109" s="78">
        <f>VLOOKUP(GroupVertices[[#This Row],[Vertex]],Vertices[],MATCH("ID",Vertices[[#Headers],[Vertex]:[Vertex Content Word Count]],0),FALSE)</f>
        <v>117</v>
      </c>
    </row>
    <row r="110" spans="1:3" ht="15">
      <c r="A110" s="78" t="s">
        <v>3354</v>
      </c>
      <c r="B110" s="84" t="s">
        <v>459</v>
      </c>
      <c r="C110" s="78">
        <f>VLOOKUP(GroupVertices[[#This Row],[Vertex]],Vertices[],MATCH("ID",Vertices[[#Headers],[Vertex]:[Vertex Content Word Count]],0),FALSE)</f>
        <v>169</v>
      </c>
    </row>
    <row r="111" spans="1:3" ht="15">
      <c r="A111" s="78" t="s">
        <v>3354</v>
      </c>
      <c r="B111" s="84" t="s">
        <v>458</v>
      </c>
      <c r="C111" s="78">
        <f>VLOOKUP(GroupVertices[[#This Row],[Vertex]],Vertices[],MATCH("ID",Vertices[[#Headers],[Vertex]:[Vertex Content Word Count]],0),FALSE)</f>
        <v>168</v>
      </c>
    </row>
    <row r="112" spans="1:3" ht="15">
      <c r="A112" s="78" t="s">
        <v>3354</v>
      </c>
      <c r="B112" s="84" t="s">
        <v>457</v>
      </c>
      <c r="C112" s="78">
        <f>VLOOKUP(GroupVertices[[#This Row],[Vertex]],Vertices[],MATCH("ID",Vertices[[#Headers],[Vertex]:[Vertex Content Word Count]],0),FALSE)</f>
        <v>167</v>
      </c>
    </row>
    <row r="113" spans="1:3" ht="15">
      <c r="A113" s="78" t="s">
        <v>3354</v>
      </c>
      <c r="B113" s="84" t="s">
        <v>456</v>
      </c>
      <c r="C113" s="78">
        <f>VLOOKUP(GroupVertices[[#This Row],[Vertex]],Vertices[],MATCH("ID",Vertices[[#Headers],[Vertex]:[Vertex Content Word Count]],0),FALSE)</f>
        <v>166</v>
      </c>
    </row>
    <row r="114" spans="1:3" ht="15">
      <c r="A114" s="78" t="s">
        <v>3354</v>
      </c>
      <c r="B114" s="84" t="s">
        <v>422</v>
      </c>
      <c r="C114" s="78">
        <f>VLOOKUP(GroupVertices[[#This Row],[Vertex]],Vertices[],MATCH("ID",Vertices[[#Headers],[Vertex]:[Vertex Content Word Count]],0),FALSE)</f>
        <v>23</v>
      </c>
    </row>
    <row r="115" spans="1:3" ht="15">
      <c r="A115" s="78" t="s">
        <v>3354</v>
      </c>
      <c r="B115" s="84" t="s">
        <v>284</v>
      </c>
      <c r="C115" s="78">
        <f>VLOOKUP(GroupVertices[[#This Row],[Vertex]],Vertices[],MATCH("ID",Vertices[[#Headers],[Vertex]:[Vertex Content Word Count]],0),FALSE)</f>
        <v>116</v>
      </c>
    </row>
    <row r="116" spans="1:3" ht="15">
      <c r="A116" s="78" t="s">
        <v>3354</v>
      </c>
      <c r="B116" s="84" t="s">
        <v>244</v>
      </c>
      <c r="C116" s="78">
        <f>VLOOKUP(GroupVertices[[#This Row],[Vertex]],Vertices[],MATCH("ID",Vertices[[#Headers],[Vertex]:[Vertex Content Word Count]],0),FALSE)</f>
        <v>59</v>
      </c>
    </row>
    <row r="117" spans="1:3" ht="15">
      <c r="A117" s="78" t="s">
        <v>3354</v>
      </c>
      <c r="B117" s="84" t="s">
        <v>235</v>
      </c>
      <c r="C117" s="78">
        <f>VLOOKUP(GroupVertices[[#This Row],[Vertex]],Vertices[],MATCH("ID",Vertices[[#Headers],[Vertex]:[Vertex Content Word Count]],0),FALSE)</f>
        <v>47</v>
      </c>
    </row>
    <row r="118" spans="1:3" ht="15">
      <c r="A118" s="78" t="s">
        <v>3354</v>
      </c>
      <c r="B118" s="84" t="s">
        <v>429</v>
      </c>
      <c r="C118" s="78">
        <f>VLOOKUP(GroupVertices[[#This Row],[Vertex]],Vertices[],MATCH("ID",Vertices[[#Headers],[Vertex]:[Vertex Content Word Count]],0),FALSE)</f>
        <v>48</v>
      </c>
    </row>
    <row r="119" spans="1:3" ht="15">
      <c r="A119" s="78" t="s">
        <v>3354</v>
      </c>
      <c r="B119" s="84" t="s">
        <v>221</v>
      </c>
      <c r="C119" s="78">
        <f>VLOOKUP(GroupVertices[[#This Row],[Vertex]],Vertices[],MATCH("ID",Vertices[[#Headers],[Vertex]:[Vertex Content Word Count]],0),FALSE)</f>
        <v>24</v>
      </c>
    </row>
    <row r="120" spans="1:3" ht="15">
      <c r="A120" s="78" t="s">
        <v>3354</v>
      </c>
      <c r="B120" s="84" t="s">
        <v>220</v>
      </c>
      <c r="C120" s="78">
        <f>VLOOKUP(GroupVertices[[#This Row],[Vertex]],Vertices[],MATCH("ID",Vertices[[#Headers],[Vertex]:[Vertex Content Word Count]],0),FALSE)</f>
        <v>22</v>
      </c>
    </row>
    <row r="121" spans="1:3" ht="15">
      <c r="A121" s="78" t="s">
        <v>3354</v>
      </c>
      <c r="B121" s="84" t="s">
        <v>415</v>
      </c>
      <c r="C121" s="78">
        <f>VLOOKUP(GroupVertices[[#This Row],[Vertex]],Vertices[],MATCH("ID",Vertices[[#Headers],[Vertex]:[Vertex Content Word Count]],0),FALSE)</f>
        <v>9</v>
      </c>
    </row>
    <row r="122" spans="1:3" ht="15">
      <c r="A122" s="78" t="s">
        <v>3355</v>
      </c>
      <c r="B122" s="84" t="s">
        <v>399</v>
      </c>
      <c r="C122" s="78">
        <f>VLOOKUP(GroupVertices[[#This Row],[Vertex]],Vertices[],MATCH("ID",Vertices[[#Headers],[Vertex]:[Vertex Content Word Count]],0),FALSE)</f>
        <v>261</v>
      </c>
    </row>
    <row r="123" spans="1:3" ht="15">
      <c r="A123" s="78" t="s">
        <v>3355</v>
      </c>
      <c r="B123" s="84" t="s">
        <v>365</v>
      </c>
      <c r="C123" s="78">
        <f>VLOOKUP(GroupVertices[[#This Row],[Vertex]],Vertices[],MATCH("ID",Vertices[[#Headers],[Vertex]:[Vertex Content Word Count]],0),FALSE)</f>
        <v>156</v>
      </c>
    </row>
    <row r="124" spans="1:3" ht="15">
      <c r="A124" s="78" t="s">
        <v>3355</v>
      </c>
      <c r="B124" s="84" t="s">
        <v>398</v>
      </c>
      <c r="C124" s="78">
        <f>VLOOKUP(GroupVertices[[#This Row],[Vertex]],Vertices[],MATCH("ID",Vertices[[#Headers],[Vertex]:[Vertex Content Word Count]],0),FALSE)</f>
        <v>28</v>
      </c>
    </row>
    <row r="125" spans="1:3" ht="15">
      <c r="A125" s="78" t="s">
        <v>3355</v>
      </c>
      <c r="B125" s="84" t="s">
        <v>397</v>
      </c>
      <c r="C125" s="78">
        <f>VLOOKUP(GroupVertices[[#This Row],[Vertex]],Vertices[],MATCH("ID",Vertices[[#Headers],[Vertex]:[Vertex Content Word Count]],0),FALSE)</f>
        <v>260</v>
      </c>
    </row>
    <row r="126" spans="1:3" ht="15">
      <c r="A126" s="78" t="s">
        <v>3355</v>
      </c>
      <c r="B126" s="84" t="s">
        <v>373</v>
      </c>
      <c r="C126" s="78">
        <f>VLOOKUP(GroupVertices[[#This Row],[Vertex]],Vertices[],MATCH("ID",Vertices[[#Headers],[Vertex]:[Vertex Content Word Count]],0),FALSE)</f>
        <v>232</v>
      </c>
    </row>
    <row r="127" spans="1:3" ht="15">
      <c r="A127" s="78" t="s">
        <v>3355</v>
      </c>
      <c r="B127" s="84" t="s">
        <v>476</v>
      </c>
      <c r="C127" s="78">
        <f>VLOOKUP(GroupVertices[[#This Row],[Vertex]],Vertices[],MATCH("ID",Vertices[[#Headers],[Vertex]:[Vertex Content Word Count]],0),FALSE)</f>
        <v>224</v>
      </c>
    </row>
    <row r="128" spans="1:3" ht="15">
      <c r="A128" s="78" t="s">
        <v>3355</v>
      </c>
      <c r="B128" s="84" t="s">
        <v>475</v>
      </c>
      <c r="C128" s="78">
        <f>VLOOKUP(GroupVertices[[#This Row],[Vertex]],Vertices[],MATCH("ID",Vertices[[#Headers],[Vertex]:[Vertex Content Word Count]],0),FALSE)</f>
        <v>223</v>
      </c>
    </row>
    <row r="129" spans="1:3" ht="15">
      <c r="A129" s="78" t="s">
        <v>3355</v>
      </c>
      <c r="B129" s="84" t="s">
        <v>474</v>
      </c>
      <c r="C129" s="78">
        <f>VLOOKUP(GroupVertices[[#This Row],[Vertex]],Vertices[],MATCH("ID",Vertices[[#Headers],[Vertex]:[Vertex Content Word Count]],0),FALSE)</f>
        <v>222</v>
      </c>
    </row>
    <row r="130" spans="1:3" ht="15">
      <c r="A130" s="78" t="s">
        <v>3355</v>
      </c>
      <c r="B130" s="84" t="s">
        <v>352</v>
      </c>
      <c r="C130" s="78">
        <f>VLOOKUP(GroupVertices[[#This Row],[Vertex]],Vertices[],MATCH("ID",Vertices[[#Headers],[Vertex]:[Vertex Content Word Count]],0),FALSE)</f>
        <v>210</v>
      </c>
    </row>
    <row r="131" spans="1:3" ht="15">
      <c r="A131" s="78" t="s">
        <v>3355</v>
      </c>
      <c r="B131" s="84" t="s">
        <v>344</v>
      </c>
      <c r="C131" s="78">
        <f>VLOOKUP(GroupVertices[[#This Row],[Vertex]],Vertices[],MATCH("ID",Vertices[[#Headers],[Vertex]:[Vertex Content Word Count]],0),FALSE)</f>
        <v>198</v>
      </c>
    </row>
    <row r="132" spans="1:3" ht="15">
      <c r="A132" s="78" t="s">
        <v>3355</v>
      </c>
      <c r="B132" s="84" t="s">
        <v>325</v>
      </c>
      <c r="C132" s="78">
        <f>VLOOKUP(GroupVertices[[#This Row],[Vertex]],Vertices[],MATCH("ID",Vertices[[#Headers],[Vertex]:[Vertex Content Word Count]],0),FALSE)</f>
        <v>177</v>
      </c>
    </row>
    <row r="133" spans="1:3" ht="15">
      <c r="A133" s="78" t="s">
        <v>3355</v>
      </c>
      <c r="B133" s="84" t="s">
        <v>364</v>
      </c>
      <c r="C133" s="78">
        <f>VLOOKUP(GroupVertices[[#This Row],[Vertex]],Vertices[],MATCH("ID",Vertices[[#Headers],[Vertex]:[Vertex Content Word Count]],0),FALSE)</f>
        <v>97</v>
      </c>
    </row>
    <row r="134" spans="1:3" ht="15">
      <c r="A134" s="78" t="s">
        <v>3355</v>
      </c>
      <c r="B134" s="84" t="s">
        <v>440</v>
      </c>
      <c r="C134" s="78">
        <f>VLOOKUP(GroupVertices[[#This Row],[Vertex]],Vertices[],MATCH("ID",Vertices[[#Headers],[Vertex]:[Vertex Content Word Count]],0),FALSE)</f>
        <v>95</v>
      </c>
    </row>
    <row r="135" spans="1:3" ht="15">
      <c r="A135" s="78" t="s">
        <v>3355</v>
      </c>
      <c r="B135" s="84" t="s">
        <v>439</v>
      </c>
      <c r="C135" s="78">
        <f>VLOOKUP(GroupVertices[[#This Row],[Vertex]],Vertices[],MATCH("ID",Vertices[[#Headers],[Vertex]:[Vertex Content Word Count]],0),FALSE)</f>
        <v>94</v>
      </c>
    </row>
    <row r="136" spans="1:3" ht="15">
      <c r="A136" s="78" t="s">
        <v>3355</v>
      </c>
      <c r="B136" s="84" t="s">
        <v>438</v>
      </c>
      <c r="C136" s="78">
        <f>VLOOKUP(GroupVertices[[#This Row],[Vertex]],Vertices[],MATCH("ID",Vertices[[#Headers],[Vertex]:[Vertex Content Word Count]],0),FALSE)</f>
        <v>93</v>
      </c>
    </row>
    <row r="137" spans="1:3" ht="15">
      <c r="A137" s="78" t="s">
        <v>3355</v>
      </c>
      <c r="B137" s="84" t="s">
        <v>313</v>
      </c>
      <c r="C137" s="78">
        <f>VLOOKUP(GroupVertices[[#This Row],[Vertex]],Vertices[],MATCH("ID",Vertices[[#Headers],[Vertex]:[Vertex Content Word Count]],0),FALSE)</f>
        <v>155</v>
      </c>
    </row>
    <row r="138" spans="1:3" ht="15">
      <c r="A138" s="78" t="s">
        <v>3355</v>
      </c>
      <c r="B138" s="84" t="s">
        <v>299</v>
      </c>
      <c r="C138" s="78">
        <f>VLOOKUP(GroupVertices[[#This Row],[Vertex]],Vertices[],MATCH("ID",Vertices[[#Headers],[Vertex]:[Vertex Content Word Count]],0),FALSE)</f>
        <v>136</v>
      </c>
    </row>
    <row r="139" spans="1:3" ht="15">
      <c r="A139" s="78" t="s">
        <v>3355</v>
      </c>
      <c r="B139" s="84" t="s">
        <v>298</v>
      </c>
      <c r="C139" s="78">
        <f>VLOOKUP(GroupVertices[[#This Row],[Vertex]],Vertices[],MATCH("ID",Vertices[[#Headers],[Vertex]:[Vertex Content Word Count]],0),FALSE)</f>
        <v>32</v>
      </c>
    </row>
    <row r="140" spans="1:3" ht="15">
      <c r="A140" s="78" t="s">
        <v>3355</v>
      </c>
      <c r="B140" s="84" t="s">
        <v>278</v>
      </c>
      <c r="C140" s="78">
        <f>VLOOKUP(GroupVertices[[#This Row],[Vertex]],Vertices[],MATCH("ID",Vertices[[#Headers],[Vertex]:[Vertex Content Word Count]],0),FALSE)</f>
        <v>109</v>
      </c>
    </row>
    <row r="141" spans="1:3" ht="15">
      <c r="A141" s="78" t="s">
        <v>3355</v>
      </c>
      <c r="B141" s="84" t="s">
        <v>266</v>
      </c>
      <c r="C141" s="78">
        <f>VLOOKUP(GroupVertices[[#This Row],[Vertex]],Vertices[],MATCH("ID",Vertices[[#Headers],[Vertex]:[Vertex Content Word Count]],0),FALSE)</f>
        <v>92</v>
      </c>
    </row>
    <row r="142" spans="1:3" ht="15">
      <c r="A142" s="78" t="s">
        <v>3355</v>
      </c>
      <c r="B142" s="84" t="s">
        <v>237</v>
      </c>
      <c r="C142" s="78">
        <f>VLOOKUP(GroupVertices[[#This Row],[Vertex]],Vertices[],MATCH("ID",Vertices[[#Headers],[Vertex]:[Vertex Content Word Count]],0),FALSE)</f>
        <v>51</v>
      </c>
    </row>
    <row r="143" spans="1:3" ht="15">
      <c r="A143" s="78" t="s">
        <v>3355</v>
      </c>
      <c r="B143" s="84" t="s">
        <v>226</v>
      </c>
      <c r="C143" s="78">
        <f>VLOOKUP(GroupVertices[[#This Row],[Vertex]],Vertices[],MATCH("ID",Vertices[[#Headers],[Vertex]:[Vertex Content Word Count]],0),FALSE)</f>
        <v>31</v>
      </c>
    </row>
    <row r="144" spans="1:3" ht="15">
      <c r="A144" s="78" t="s">
        <v>3355</v>
      </c>
      <c r="B144" s="84" t="s">
        <v>225</v>
      </c>
      <c r="C144" s="78">
        <f>VLOOKUP(GroupVertices[[#This Row],[Vertex]],Vertices[],MATCH("ID",Vertices[[#Headers],[Vertex]:[Vertex Content Word Count]],0),FALSE)</f>
        <v>30</v>
      </c>
    </row>
    <row r="145" spans="1:3" ht="15">
      <c r="A145" s="78" t="s">
        <v>3355</v>
      </c>
      <c r="B145" s="84" t="s">
        <v>223</v>
      </c>
      <c r="C145" s="78">
        <f>VLOOKUP(GroupVertices[[#This Row],[Vertex]],Vertices[],MATCH("ID",Vertices[[#Headers],[Vertex]:[Vertex Content Word Count]],0),FALSE)</f>
        <v>27</v>
      </c>
    </row>
    <row r="146" spans="1:3" ht="15">
      <c r="A146" s="78" t="s">
        <v>3356</v>
      </c>
      <c r="B146" s="84" t="s">
        <v>409</v>
      </c>
      <c r="C146" s="78">
        <f>VLOOKUP(GroupVertices[[#This Row],[Vertex]],Vertices[],MATCH("ID",Vertices[[#Headers],[Vertex]:[Vertex Content Word Count]],0),FALSE)</f>
        <v>274</v>
      </c>
    </row>
    <row r="147" spans="1:3" ht="15">
      <c r="A147" s="78" t="s">
        <v>3356</v>
      </c>
      <c r="B147" s="84" t="s">
        <v>307</v>
      </c>
      <c r="C147" s="78">
        <f>VLOOKUP(GroupVertices[[#This Row],[Vertex]],Vertices[],MATCH("ID",Vertices[[#Headers],[Vertex]:[Vertex Content Word Count]],0),FALSE)</f>
        <v>146</v>
      </c>
    </row>
    <row r="148" spans="1:3" ht="15">
      <c r="A148" s="78" t="s">
        <v>3356</v>
      </c>
      <c r="B148" s="84" t="s">
        <v>479</v>
      </c>
      <c r="C148" s="78">
        <f>VLOOKUP(GroupVertices[[#This Row],[Vertex]],Vertices[],MATCH("ID",Vertices[[#Headers],[Vertex]:[Vertex Content Word Count]],0),FALSE)</f>
        <v>245</v>
      </c>
    </row>
    <row r="149" spans="1:3" ht="15">
      <c r="A149" s="78" t="s">
        <v>3356</v>
      </c>
      <c r="B149" s="84" t="s">
        <v>484</v>
      </c>
      <c r="C149" s="78">
        <f>VLOOKUP(GroupVertices[[#This Row],[Vertex]],Vertices[],MATCH("ID",Vertices[[#Headers],[Vertex]:[Vertex Content Word Count]],0),FALSE)</f>
        <v>273</v>
      </c>
    </row>
    <row r="150" spans="1:3" ht="15">
      <c r="A150" s="78" t="s">
        <v>3356</v>
      </c>
      <c r="B150" s="84" t="s">
        <v>395</v>
      </c>
      <c r="C150" s="78">
        <f>VLOOKUP(GroupVertices[[#This Row],[Vertex]],Vertices[],MATCH("ID",Vertices[[#Headers],[Vertex]:[Vertex Content Word Count]],0),FALSE)</f>
        <v>258</v>
      </c>
    </row>
    <row r="151" spans="1:3" ht="15">
      <c r="A151" s="78" t="s">
        <v>3356</v>
      </c>
      <c r="B151" s="84" t="s">
        <v>394</v>
      </c>
      <c r="C151" s="78">
        <f>VLOOKUP(GroupVertices[[#This Row],[Vertex]],Vertices[],MATCH("ID",Vertices[[#Headers],[Vertex]:[Vertex Content Word Count]],0),FALSE)</f>
        <v>256</v>
      </c>
    </row>
    <row r="152" spans="1:3" ht="15">
      <c r="A152" s="78" t="s">
        <v>3356</v>
      </c>
      <c r="B152" s="84" t="s">
        <v>383</v>
      </c>
      <c r="C152" s="78">
        <f>VLOOKUP(GroupVertices[[#This Row],[Vertex]],Vertices[],MATCH("ID",Vertices[[#Headers],[Vertex]:[Vertex Content Word Count]],0),FALSE)</f>
        <v>242</v>
      </c>
    </row>
    <row r="153" spans="1:3" ht="15">
      <c r="A153" s="78" t="s">
        <v>3356</v>
      </c>
      <c r="B153" s="84" t="s">
        <v>481</v>
      </c>
      <c r="C153" s="78">
        <f>VLOOKUP(GroupVertices[[#This Row],[Vertex]],Vertices[],MATCH("ID",Vertices[[#Headers],[Vertex]:[Vertex Content Word Count]],0),FALSE)</f>
        <v>257</v>
      </c>
    </row>
    <row r="154" spans="1:3" ht="15">
      <c r="A154" s="78" t="s">
        <v>3356</v>
      </c>
      <c r="B154" s="84" t="s">
        <v>215</v>
      </c>
      <c r="C154" s="78">
        <f>VLOOKUP(GroupVertices[[#This Row],[Vertex]],Vertices[],MATCH("ID",Vertices[[#Headers],[Vertex]:[Vertex Content Word Count]],0),FALSE)</f>
        <v>10</v>
      </c>
    </row>
    <row r="155" spans="1:3" ht="15">
      <c r="A155" s="78" t="s">
        <v>3356</v>
      </c>
      <c r="B155" s="84" t="s">
        <v>478</v>
      </c>
      <c r="C155" s="78">
        <f>VLOOKUP(GroupVertices[[#This Row],[Vertex]],Vertices[],MATCH("ID",Vertices[[#Headers],[Vertex]:[Vertex Content Word Count]],0),FALSE)</f>
        <v>244</v>
      </c>
    </row>
    <row r="156" spans="1:3" ht="15">
      <c r="A156" s="78" t="s">
        <v>3356</v>
      </c>
      <c r="B156" s="84" t="s">
        <v>477</v>
      </c>
      <c r="C156" s="78">
        <f>VLOOKUP(GroupVertices[[#This Row],[Vertex]],Vertices[],MATCH("ID",Vertices[[#Headers],[Vertex]:[Vertex Content Word Count]],0),FALSE)</f>
        <v>243</v>
      </c>
    </row>
    <row r="157" spans="1:3" ht="15">
      <c r="A157" s="78" t="s">
        <v>3356</v>
      </c>
      <c r="B157" s="84" t="s">
        <v>246</v>
      </c>
      <c r="C157" s="78">
        <f>VLOOKUP(GroupVertices[[#This Row],[Vertex]],Vertices[],MATCH("ID",Vertices[[#Headers],[Vertex]:[Vertex Content Word Count]],0),FALSE)</f>
        <v>62</v>
      </c>
    </row>
    <row r="158" spans="1:3" ht="15">
      <c r="A158" s="78" t="s">
        <v>3356</v>
      </c>
      <c r="B158" s="84" t="s">
        <v>273</v>
      </c>
      <c r="C158" s="78">
        <f>VLOOKUP(GroupVertices[[#This Row],[Vertex]],Vertices[],MATCH("ID",Vertices[[#Headers],[Vertex]:[Vertex Content Word Count]],0),FALSE)</f>
        <v>103</v>
      </c>
    </row>
    <row r="159" spans="1:3" ht="15">
      <c r="A159" s="78" t="s">
        <v>3356</v>
      </c>
      <c r="B159" s="84" t="s">
        <v>259</v>
      </c>
      <c r="C159" s="78">
        <f>VLOOKUP(GroupVertices[[#This Row],[Vertex]],Vertices[],MATCH("ID",Vertices[[#Headers],[Vertex]:[Vertex Content Word Count]],0),FALSE)</f>
        <v>83</v>
      </c>
    </row>
    <row r="160" spans="1:3" ht="15">
      <c r="A160" s="78" t="s">
        <v>3356</v>
      </c>
      <c r="B160" s="84" t="s">
        <v>255</v>
      </c>
      <c r="C160" s="78">
        <f>VLOOKUP(GroupVertices[[#This Row],[Vertex]],Vertices[],MATCH("ID",Vertices[[#Headers],[Vertex]:[Vertex Content Word Count]],0),FALSE)</f>
        <v>78</v>
      </c>
    </row>
    <row r="161" spans="1:3" ht="15">
      <c r="A161" s="78" t="s">
        <v>3356</v>
      </c>
      <c r="B161" s="84" t="s">
        <v>253</v>
      </c>
      <c r="C161" s="78">
        <f>VLOOKUP(GroupVertices[[#This Row],[Vertex]],Vertices[],MATCH("ID",Vertices[[#Headers],[Vertex]:[Vertex Content Word Count]],0),FALSE)</f>
        <v>75</v>
      </c>
    </row>
    <row r="162" spans="1:3" ht="15">
      <c r="A162" s="78" t="s">
        <v>3356</v>
      </c>
      <c r="B162" s="84" t="s">
        <v>247</v>
      </c>
      <c r="C162" s="78">
        <f>VLOOKUP(GroupVertices[[#This Row],[Vertex]],Vertices[],MATCH("ID",Vertices[[#Headers],[Vertex]:[Vertex Content Word Count]],0),FALSE)</f>
        <v>64</v>
      </c>
    </row>
    <row r="163" spans="1:3" ht="15">
      <c r="A163" s="78" t="s">
        <v>3356</v>
      </c>
      <c r="B163" s="84" t="s">
        <v>430</v>
      </c>
      <c r="C163" s="78">
        <f>VLOOKUP(GroupVertices[[#This Row],[Vertex]],Vertices[],MATCH("ID",Vertices[[#Headers],[Vertex]:[Vertex Content Word Count]],0),FALSE)</f>
        <v>63</v>
      </c>
    </row>
    <row r="164" spans="1:3" ht="15">
      <c r="A164" s="78" t="s">
        <v>3356</v>
      </c>
      <c r="B164" s="84" t="s">
        <v>417</v>
      </c>
      <c r="C164" s="78">
        <f>VLOOKUP(GroupVertices[[#This Row],[Vertex]],Vertices[],MATCH("ID",Vertices[[#Headers],[Vertex]:[Vertex Content Word Count]],0),FALSE)</f>
        <v>12</v>
      </c>
    </row>
    <row r="165" spans="1:3" ht="15">
      <c r="A165" s="78" t="s">
        <v>3356</v>
      </c>
      <c r="B165" s="84" t="s">
        <v>416</v>
      </c>
      <c r="C165" s="78">
        <f>VLOOKUP(GroupVertices[[#This Row],[Vertex]],Vertices[],MATCH("ID",Vertices[[#Headers],[Vertex]:[Vertex Content Word Count]],0),FALSE)</f>
        <v>11</v>
      </c>
    </row>
    <row r="166" spans="1:3" ht="15">
      <c r="A166" s="78" t="s">
        <v>3357</v>
      </c>
      <c r="B166" s="84" t="s">
        <v>263</v>
      </c>
      <c r="C166" s="78">
        <f>VLOOKUP(GroupVertices[[#This Row],[Vertex]],Vertices[],MATCH("ID",Vertices[[#Headers],[Vertex]:[Vertex Content Word Count]],0),FALSE)</f>
        <v>88</v>
      </c>
    </row>
    <row r="167" spans="1:3" ht="15">
      <c r="A167" s="78" t="s">
        <v>3357</v>
      </c>
      <c r="B167" s="84" t="s">
        <v>276</v>
      </c>
      <c r="C167" s="78">
        <f>VLOOKUP(GroupVertices[[#This Row],[Vertex]],Vertices[],MATCH("ID",Vertices[[#Headers],[Vertex]:[Vertex Content Word Count]],0),FALSE)</f>
        <v>107</v>
      </c>
    </row>
    <row r="168" spans="1:3" ht="15">
      <c r="A168" s="78" t="s">
        <v>3357</v>
      </c>
      <c r="B168" s="84" t="s">
        <v>277</v>
      </c>
      <c r="C168" s="78">
        <f>VLOOKUP(GroupVertices[[#This Row],[Vertex]],Vertices[],MATCH("ID",Vertices[[#Headers],[Vertex]:[Vertex Content Word Count]],0),FALSE)</f>
        <v>108</v>
      </c>
    </row>
    <row r="169" spans="1:3" ht="15">
      <c r="A169" s="78" t="s">
        <v>3357</v>
      </c>
      <c r="B169" s="84" t="s">
        <v>287</v>
      </c>
      <c r="C169" s="78">
        <f>VLOOKUP(GroupVertices[[#This Row],[Vertex]],Vertices[],MATCH("ID",Vertices[[#Headers],[Vertex]:[Vertex Content Word Count]],0),FALSE)</f>
        <v>121</v>
      </c>
    </row>
    <row r="170" spans="1:3" ht="15">
      <c r="A170" s="78" t="s">
        <v>3357</v>
      </c>
      <c r="B170" s="84" t="s">
        <v>291</v>
      </c>
      <c r="C170" s="78">
        <f>VLOOKUP(GroupVertices[[#This Row],[Vertex]],Vertices[],MATCH("ID",Vertices[[#Headers],[Vertex]:[Vertex Content Word Count]],0),FALSE)</f>
        <v>124</v>
      </c>
    </row>
    <row r="171" spans="1:3" ht="15">
      <c r="A171" s="78" t="s">
        <v>3357</v>
      </c>
      <c r="B171" s="84" t="s">
        <v>311</v>
      </c>
      <c r="C171" s="78">
        <f>VLOOKUP(GroupVertices[[#This Row],[Vertex]],Vertices[],MATCH("ID",Vertices[[#Headers],[Vertex]:[Vertex Content Word Count]],0),FALSE)</f>
        <v>151</v>
      </c>
    </row>
    <row r="172" spans="1:3" ht="15">
      <c r="A172" s="78" t="s">
        <v>3357</v>
      </c>
      <c r="B172" s="84" t="s">
        <v>314</v>
      </c>
      <c r="C172" s="78">
        <f>VLOOKUP(GroupVertices[[#This Row],[Vertex]],Vertices[],MATCH("ID",Vertices[[#Headers],[Vertex]:[Vertex Content Word Count]],0),FALSE)</f>
        <v>157</v>
      </c>
    </row>
    <row r="173" spans="1:3" ht="15">
      <c r="A173" s="78" t="s">
        <v>3357</v>
      </c>
      <c r="B173" s="84" t="s">
        <v>330</v>
      </c>
      <c r="C173" s="78">
        <f>VLOOKUP(GroupVertices[[#This Row],[Vertex]],Vertices[],MATCH("ID",Vertices[[#Headers],[Vertex]:[Vertex Content Word Count]],0),FALSE)</f>
        <v>181</v>
      </c>
    </row>
    <row r="174" spans="1:3" ht="15">
      <c r="A174" s="78" t="s">
        <v>3357</v>
      </c>
      <c r="B174" s="84" t="s">
        <v>347</v>
      </c>
      <c r="C174" s="78">
        <f>VLOOKUP(GroupVertices[[#This Row],[Vertex]],Vertices[],MATCH("ID",Vertices[[#Headers],[Vertex]:[Vertex Content Word Count]],0),FALSE)</f>
        <v>201</v>
      </c>
    </row>
    <row r="175" spans="1:3" ht="15">
      <c r="A175" s="78" t="s">
        <v>3357</v>
      </c>
      <c r="B175" s="84" t="s">
        <v>372</v>
      </c>
      <c r="C175" s="78">
        <f>VLOOKUP(GroupVertices[[#This Row],[Vertex]],Vertices[],MATCH("ID",Vertices[[#Headers],[Vertex]:[Vertex Content Word Count]],0),FALSE)</f>
        <v>231</v>
      </c>
    </row>
    <row r="176" spans="1:3" ht="15">
      <c r="A176" s="78" t="s">
        <v>3357</v>
      </c>
      <c r="B176" s="84" t="s">
        <v>374</v>
      </c>
      <c r="C176" s="78">
        <f>VLOOKUP(GroupVertices[[#This Row],[Vertex]],Vertices[],MATCH("ID",Vertices[[#Headers],[Vertex]:[Vertex Content Word Count]],0),FALSE)</f>
        <v>233</v>
      </c>
    </row>
    <row r="177" spans="1:3" ht="15">
      <c r="A177" s="78" t="s">
        <v>3358</v>
      </c>
      <c r="B177" s="84" t="s">
        <v>451</v>
      </c>
      <c r="C177" s="78">
        <f>VLOOKUP(GroupVertices[[#This Row],[Vertex]],Vertices[],MATCH("ID",Vertices[[#Headers],[Vertex]:[Vertex Content Word Count]],0),FALSE)</f>
        <v>145</v>
      </c>
    </row>
    <row r="178" spans="1:3" ht="15">
      <c r="A178" s="78" t="s">
        <v>3358</v>
      </c>
      <c r="B178" s="84" t="s">
        <v>233</v>
      </c>
      <c r="C178" s="78">
        <f>VLOOKUP(GroupVertices[[#This Row],[Vertex]],Vertices[],MATCH("ID",Vertices[[#Headers],[Vertex]:[Vertex Content Word Count]],0),FALSE)</f>
        <v>43</v>
      </c>
    </row>
    <row r="179" spans="1:3" ht="15">
      <c r="A179" s="78" t="s">
        <v>3358</v>
      </c>
      <c r="B179" s="84" t="s">
        <v>254</v>
      </c>
      <c r="C179" s="78">
        <f>VLOOKUP(GroupVertices[[#This Row],[Vertex]],Vertices[],MATCH("ID",Vertices[[#Headers],[Vertex]:[Vertex Content Word Count]],0),FALSE)</f>
        <v>76</v>
      </c>
    </row>
    <row r="180" spans="1:3" ht="15">
      <c r="A180" s="78" t="s">
        <v>3358</v>
      </c>
      <c r="B180" s="84" t="s">
        <v>306</v>
      </c>
      <c r="C180" s="78">
        <f>VLOOKUP(GroupVertices[[#This Row],[Vertex]],Vertices[],MATCH("ID",Vertices[[#Headers],[Vertex]:[Vertex Content Word Count]],0),FALSE)</f>
        <v>143</v>
      </c>
    </row>
    <row r="181" spans="1:3" ht="15">
      <c r="A181" s="78" t="s">
        <v>3358</v>
      </c>
      <c r="B181" s="84" t="s">
        <v>450</v>
      </c>
      <c r="C181" s="78">
        <f>VLOOKUP(GroupVertices[[#This Row],[Vertex]],Vertices[],MATCH("ID",Vertices[[#Headers],[Vertex]:[Vertex Content Word Count]],0),FALSE)</f>
        <v>144</v>
      </c>
    </row>
    <row r="182" spans="1:3" ht="15">
      <c r="A182" s="78" t="s">
        <v>3358</v>
      </c>
      <c r="B182" s="84" t="s">
        <v>435</v>
      </c>
      <c r="C182" s="78">
        <f>VLOOKUP(GroupVertices[[#This Row],[Vertex]],Vertices[],MATCH("ID",Vertices[[#Headers],[Vertex]:[Vertex Content Word Count]],0),FALSE)</f>
        <v>77</v>
      </c>
    </row>
    <row r="183" spans="1:3" ht="15">
      <c r="A183" s="78" t="s">
        <v>3358</v>
      </c>
      <c r="B183" s="84" t="s">
        <v>428</v>
      </c>
      <c r="C183" s="78">
        <f>VLOOKUP(GroupVertices[[#This Row],[Vertex]],Vertices[],MATCH("ID",Vertices[[#Headers],[Vertex]:[Vertex Content Word Count]],0),FALSE)</f>
        <v>45</v>
      </c>
    </row>
    <row r="184" spans="1:3" ht="15">
      <c r="A184" s="78" t="s">
        <v>3358</v>
      </c>
      <c r="B184" s="84" t="s">
        <v>232</v>
      </c>
      <c r="C184" s="78">
        <f>VLOOKUP(GroupVertices[[#This Row],[Vertex]],Vertices[],MATCH("ID",Vertices[[#Headers],[Vertex]:[Vertex Content Word Count]],0),FALSE)</f>
        <v>41</v>
      </c>
    </row>
    <row r="185" spans="1:3" ht="15">
      <c r="A185" s="78" t="s">
        <v>3358</v>
      </c>
      <c r="B185" s="84" t="s">
        <v>427</v>
      </c>
      <c r="C185" s="78">
        <f>VLOOKUP(GroupVertices[[#This Row],[Vertex]],Vertices[],MATCH("ID",Vertices[[#Headers],[Vertex]:[Vertex Content Word Count]],0),FALSE)</f>
        <v>44</v>
      </c>
    </row>
    <row r="186" spans="1:3" ht="15">
      <c r="A186" s="78" t="s">
        <v>3358</v>
      </c>
      <c r="B186" s="84" t="s">
        <v>426</v>
      </c>
      <c r="C186" s="78">
        <f>VLOOKUP(GroupVertices[[#This Row],[Vertex]],Vertices[],MATCH("ID",Vertices[[#Headers],[Vertex]:[Vertex Content Word Count]],0),FALSE)</f>
        <v>42</v>
      </c>
    </row>
    <row r="187" spans="1:3" ht="15">
      <c r="A187" s="78" t="s">
        <v>3359</v>
      </c>
      <c r="B187" s="84" t="s">
        <v>400</v>
      </c>
      <c r="C187" s="78">
        <f>VLOOKUP(GroupVertices[[#This Row],[Vertex]],Vertices[],MATCH("ID",Vertices[[#Headers],[Vertex]:[Vertex Content Word Count]],0),FALSE)</f>
        <v>262</v>
      </c>
    </row>
    <row r="188" spans="1:3" ht="15">
      <c r="A188" s="78" t="s">
        <v>3359</v>
      </c>
      <c r="B188" s="84" t="s">
        <v>359</v>
      </c>
      <c r="C188" s="78">
        <f>VLOOKUP(GroupVertices[[#This Row],[Vertex]],Vertices[],MATCH("ID",Vertices[[#Headers],[Vertex]:[Vertex Content Word Count]],0),FALSE)</f>
        <v>217</v>
      </c>
    </row>
    <row r="189" spans="1:3" ht="15">
      <c r="A189" s="78" t="s">
        <v>3359</v>
      </c>
      <c r="B189" s="84" t="s">
        <v>351</v>
      </c>
      <c r="C189" s="78">
        <f>VLOOKUP(GroupVertices[[#This Row],[Vertex]],Vertices[],MATCH("ID",Vertices[[#Headers],[Vertex]:[Vertex Content Word Count]],0),FALSE)</f>
        <v>209</v>
      </c>
    </row>
    <row r="190" spans="1:3" ht="15">
      <c r="A190" s="78" t="s">
        <v>3359</v>
      </c>
      <c r="B190" s="84" t="s">
        <v>360</v>
      </c>
      <c r="C190" s="78">
        <f>VLOOKUP(GroupVertices[[#This Row],[Vertex]],Vertices[],MATCH("ID",Vertices[[#Headers],[Vertex]:[Vertex Content Word Count]],0),FALSE)</f>
        <v>218</v>
      </c>
    </row>
    <row r="191" spans="1:3" ht="15">
      <c r="A191" s="78" t="s">
        <v>3359</v>
      </c>
      <c r="B191" s="84" t="s">
        <v>358</v>
      </c>
      <c r="C191" s="78">
        <f>VLOOKUP(GroupVertices[[#This Row],[Vertex]],Vertices[],MATCH("ID",Vertices[[#Headers],[Vertex]:[Vertex Content Word Count]],0),FALSE)</f>
        <v>216</v>
      </c>
    </row>
    <row r="192" spans="1:3" ht="15">
      <c r="A192" s="78" t="s">
        <v>3359</v>
      </c>
      <c r="B192" s="84" t="s">
        <v>350</v>
      </c>
      <c r="C192" s="78">
        <f>VLOOKUP(GroupVertices[[#This Row],[Vertex]],Vertices[],MATCH("ID",Vertices[[#Headers],[Vertex]:[Vertex Content Word Count]],0),FALSE)</f>
        <v>184</v>
      </c>
    </row>
    <row r="193" spans="1:3" ht="15">
      <c r="A193" s="78" t="s">
        <v>3359</v>
      </c>
      <c r="B193" s="84" t="s">
        <v>335</v>
      </c>
      <c r="C193" s="78">
        <f>VLOOKUP(GroupVertices[[#This Row],[Vertex]],Vertices[],MATCH("ID",Vertices[[#Headers],[Vertex]:[Vertex Content Word Count]],0),FALSE)</f>
        <v>186</v>
      </c>
    </row>
    <row r="194" spans="1:3" ht="15">
      <c r="A194" s="78" t="s">
        <v>3359</v>
      </c>
      <c r="B194" s="84" t="s">
        <v>332</v>
      </c>
      <c r="C194" s="78">
        <f>VLOOKUP(GroupVertices[[#This Row],[Vertex]],Vertices[],MATCH("ID",Vertices[[#Headers],[Vertex]:[Vertex Content Word Count]],0),FALSE)</f>
        <v>183</v>
      </c>
    </row>
    <row r="195" spans="1:3" ht="15">
      <c r="A195" s="78" t="s">
        <v>3360</v>
      </c>
      <c r="B195" s="84" t="s">
        <v>341</v>
      </c>
      <c r="C195" s="78">
        <f>VLOOKUP(GroupVertices[[#This Row],[Vertex]],Vertices[],MATCH("ID",Vertices[[#Headers],[Vertex]:[Vertex Content Word Count]],0),FALSE)</f>
        <v>195</v>
      </c>
    </row>
    <row r="196" spans="1:3" ht="15">
      <c r="A196" s="78" t="s">
        <v>3360</v>
      </c>
      <c r="B196" s="84" t="s">
        <v>281</v>
      </c>
      <c r="C196" s="78">
        <f>VLOOKUP(GroupVertices[[#This Row],[Vertex]],Vertices[],MATCH("ID",Vertices[[#Headers],[Vertex]:[Vertex Content Word Count]],0),FALSE)</f>
        <v>66</v>
      </c>
    </row>
    <row r="197" spans="1:3" ht="15">
      <c r="A197" s="78" t="s">
        <v>3360</v>
      </c>
      <c r="B197" s="84" t="s">
        <v>305</v>
      </c>
      <c r="C197" s="78">
        <f>VLOOKUP(GroupVertices[[#This Row],[Vertex]],Vertices[],MATCH("ID",Vertices[[#Headers],[Vertex]:[Vertex Content Word Count]],0),FALSE)</f>
        <v>142</v>
      </c>
    </row>
    <row r="198" spans="1:3" ht="15">
      <c r="A198" s="78" t="s">
        <v>3360</v>
      </c>
      <c r="B198" s="84" t="s">
        <v>288</v>
      </c>
      <c r="C198" s="78">
        <f>VLOOKUP(GroupVertices[[#This Row],[Vertex]],Vertices[],MATCH("ID",Vertices[[#Headers],[Vertex]:[Vertex Content Word Count]],0),FALSE)</f>
        <v>122</v>
      </c>
    </row>
    <row r="199" spans="1:3" ht="15">
      <c r="A199" s="78" t="s">
        <v>3360</v>
      </c>
      <c r="B199" s="84" t="s">
        <v>282</v>
      </c>
      <c r="C199" s="78">
        <f>VLOOKUP(GroupVertices[[#This Row],[Vertex]],Vertices[],MATCH("ID",Vertices[[#Headers],[Vertex]:[Vertex Content Word Count]],0),FALSE)</f>
        <v>114</v>
      </c>
    </row>
    <row r="200" spans="1:3" ht="15">
      <c r="A200" s="78" t="s">
        <v>3360</v>
      </c>
      <c r="B200" s="84" t="s">
        <v>257</v>
      </c>
      <c r="C200" s="78">
        <f>VLOOKUP(GroupVertices[[#This Row],[Vertex]],Vertices[],MATCH("ID",Vertices[[#Headers],[Vertex]:[Vertex Content Word Count]],0),FALSE)</f>
        <v>81</v>
      </c>
    </row>
    <row r="201" spans="1:3" ht="15">
      <c r="A201" s="78" t="s">
        <v>3360</v>
      </c>
      <c r="B201" s="84" t="s">
        <v>248</v>
      </c>
      <c r="C201" s="78">
        <f>VLOOKUP(GroupVertices[[#This Row],[Vertex]],Vertices[],MATCH("ID",Vertices[[#Headers],[Vertex]:[Vertex Content Word Count]],0),FALSE)</f>
        <v>65</v>
      </c>
    </row>
    <row r="202" spans="1:3" ht="15">
      <c r="A202" s="78" t="s">
        <v>3361</v>
      </c>
      <c r="B202" s="84" t="s">
        <v>295</v>
      </c>
      <c r="C202" s="78">
        <f>VLOOKUP(GroupVertices[[#This Row],[Vertex]],Vertices[],MATCH("ID",Vertices[[#Headers],[Vertex]:[Vertex Content Word Count]],0),FALSE)</f>
        <v>129</v>
      </c>
    </row>
    <row r="203" spans="1:3" ht="15">
      <c r="A203" s="78" t="s">
        <v>3361</v>
      </c>
      <c r="B203" s="84" t="s">
        <v>449</v>
      </c>
      <c r="C203" s="78">
        <f>VLOOKUP(GroupVertices[[#This Row],[Vertex]],Vertices[],MATCH("ID",Vertices[[#Headers],[Vertex]:[Vertex Content Word Count]],0),FALSE)</f>
        <v>134</v>
      </c>
    </row>
    <row r="204" spans="1:3" ht="15">
      <c r="A204" s="78" t="s">
        <v>3361</v>
      </c>
      <c r="B204" s="84" t="s">
        <v>448</v>
      </c>
      <c r="C204" s="78">
        <f>VLOOKUP(GroupVertices[[#This Row],[Vertex]],Vertices[],MATCH("ID",Vertices[[#Headers],[Vertex]:[Vertex Content Word Count]],0),FALSE)</f>
        <v>133</v>
      </c>
    </row>
    <row r="205" spans="1:3" ht="15">
      <c r="A205" s="78" t="s">
        <v>3361</v>
      </c>
      <c r="B205" s="84" t="s">
        <v>447</v>
      </c>
      <c r="C205" s="78">
        <f>VLOOKUP(GroupVertices[[#This Row],[Vertex]],Vertices[],MATCH("ID",Vertices[[#Headers],[Vertex]:[Vertex Content Word Count]],0),FALSE)</f>
        <v>132</v>
      </c>
    </row>
    <row r="206" spans="1:3" ht="15">
      <c r="A206" s="78" t="s">
        <v>3361</v>
      </c>
      <c r="B206" s="84" t="s">
        <v>446</v>
      </c>
      <c r="C206" s="78">
        <f>VLOOKUP(GroupVertices[[#This Row],[Vertex]],Vertices[],MATCH("ID",Vertices[[#Headers],[Vertex]:[Vertex Content Word Count]],0),FALSE)</f>
        <v>131</v>
      </c>
    </row>
    <row r="207" spans="1:3" ht="15">
      <c r="A207" s="78" t="s">
        <v>3361</v>
      </c>
      <c r="B207" s="84" t="s">
        <v>445</v>
      </c>
      <c r="C207" s="78">
        <f>VLOOKUP(GroupVertices[[#This Row],[Vertex]],Vertices[],MATCH("ID",Vertices[[#Headers],[Vertex]:[Vertex Content Word Count]],0),FALSE)</f>
        <v>130</v>
      </c>
    </row>
    <row r="208" spans="1:3" ht="15">
      <c r="A208" s="78" t="s">
        <v>3362</v>
      </c>
      <c r="B208" s="84" t="s">
        <v>227</v>
      </c>
      <c r="C208" s="78">
        <f>VLOOKUP(GroupVertices[[#This Row],[Vertex]],Vertices[],MATCH("ID",Vertices[[#Headers],[Vertex]:[Vertex Content Word Count]],0),FALSE)</f>
        <v>33</v>
      </c>
    </row>
    <row r="209" spans="1:3" ht="15">
      <c r="A209" s="78" t="s">
        <v>3362</v>
      </c>
      <c r="B209" s="84" t="s">
        <v>424</v>
      </c>
      <c r="C209" s="78">
        <f>VLOOKUP(GroupVertices[[#This Row],[Vertex]],Vertices[],MATCH("ID",Vertices[[#Headers],[Vertex]:[Vertex Content Word Count]],0),FALSE)</f>
        <v>35</v>
      </c>
    </row>
    <row r="210" spans="1:3" ht="15">
      <c r="A210" s="78" t="s">
        <v>3362</v>
      </c>
      <c r="B210" s="84" t="s">
        <v>212</v>
      </c>
      <c r="C210" s="78">
        <f>VLOOKUP(GroupVertices[[#This Row],[Vertex]],Vertices[],MATCH("ID",Vertices[[#Headers],[Vertex]:[Vertex Content Word Count]],0),FALSE)</f>
        <v>3</v>
      </c>
    </row>
    <row r="211" spans="1:3" ht="15">
      <c r="A211" s="78" t="s">
        <v>3362</v>
      </c>
      <c r="B211" s="84" t="s">
        <v>423</v>
      </c>
      <c r="C211" s="78">
        <f>VLOOKUP(GroupVertices[[#This Row],[Vertex]],Vertices[],MATCH("ID",Vertices[[#Headers],[Vertex]:[Vertex Content Word Count]],0),FALSE)</f>
        <v>34</v>
      </c>
    </row>
    <row r="212" spans="1:3" ht="15">
      <c r="A212" s="78" t="s">
        <v>3362</v>
      </c>
      <c r="B212" s="84" t="s">
        <v>413</v>
      </c>
      <c r="C212" s="78">
        <f>VLOOKUP(GroupVertices[[#This Row],[Vertex]],Vertices[],MATCH("ID",Vertices[[#Headers],[Vertex]:[Vertex Content Word Count]],0),FALSE)</f>
        <v>5</v>
      </c>
    </row>
    <row r="213" spans="1:3" ht="15">
      <c r="A213" s="78" t="s">
        <v>3362</v>
      </c>
      <c r="B213" s="84" t="s">
        <v>412</v>
      </c>
      <c r="C213" s="78">
        <f>VLOOKUP(GroupVertices[[#This Row],[Vertex]],Vertices[],MATCH("ID",Vertices[[#Headers],[Vertex]:[Vertex Content Word Count]],0),FALSE)</f>
        <v>4</v>
      </c>
    </row>
    <row r="214" spans="1:3" ht="15">
      <c r="A214" s="78" t="s">
        <v>3363</v>
      </c>
      <c r="B214" s="84" t="s">
        <v>407</v>
      </c>
      <c r="C214" s="78">
        <f>VLOOKUP(GroupVertices[[#This Row],[Vertex]],Vertices[],MATCH("ID",Vertices[[#Headers],[Vertex]:[Vertex Content Word Count]],0),FALSE)</f>
        <v>269</v>
      </c>
    </row>
    <row r="215" spans="1:3" ht="15">
      <c r="A215" s="78" t="s">
        <v>3363</v>
      </c>
      <c r="B215" s="84" t="s">
        <v>482</v>
      </c>
      <c r="C215" s="78">
        <f>VLOOKUP(GroupVertices[[#This Row],[Vertex]],Vertices[],MATCH("ID",Vertices[[#Headers],[Vertex]:[Vertex Content Word Count]],0),FALSE)</f>
        <v>270</v>
      </c>
    </row>
    <row r="216" spans="1:3" ht="15">
      <c r="A216" s="78" t="s">
        <v>3363</v>
      </c>
      <c r="B216" s="84" t="s">
        <v>217</v>
      </c>
      <c r="C216" s="78">
        <f>VLOOKUP(GroupVertices[[#This Row],[Vertex]],Vertices[],MATCH("ID",Vertices[[#Headers],[Vertex]:[Vertex Content Word Count]],0),FALSE)</f>
        <v>15</v>
      </c>
    </row>
    <row r="217" spans="1:3" ht="15">
      <c r="A217" s="78" t="s">
        <v>3363</v>
      </c>
      <c r="B217" s="84" t="s">
        <v>420</v>
      </c>
      <c r="C217" s="78">
        <f>VLOOKUP(GroupVertices[[#This Row],[Vertex]],Vertices[],MATCH("ID",Vertices[[#Headers],[Vertex]:[Vertex Content Word Count]],0),FALSE)</f>
        <v>17</v>
      </c>
    </row>
    <row r="218" spans="1:3" ht="15">
      <c r="A218" s="78" t="s">
        <v>3363</v>
      </c>
      <c r="B218" s="84" t="s">
        <v>419</v>
      </c>
      <c r="C218" s="78">
        <f>VLOOKUP(GroupVertices[[#This Row],[Vertex]],Vertices[],MATCH("ID",Vertices[[#Headers],[Vertex]:[Vertex Content Word Count]],0),FALSE)</f>
        <v>16</v>
      </c>
    </row>
    <row r="219" spans="1:3" ht="15">
      <c r="A219" s="78" t="s">
        <v>3364</v>
      </c>
      <c r="B219" s="84" t="s">
        <v>334</v>
      </c>
      <c r="C219" s="78">
        <f>VLOOKUP(GroupVertices[[#This Row],[Vertex]],Vertices[],MATCH("ID",Vertices[[#Headers],[Vertex]:[Vertex Content Word Count]],0),FALSE)</f>
        <v>185</v>
      </c>
    </row>
    <row r="220" spans="1:3" ht="15">
      <c r="A220" s="78" t="s">
        <v>3364</v>
      </c>
      <c r="B220" s="84" t="s">
        <v>333</v>
      </c>
      <c r="C220" s="78">
        <f>VLOOKUP(GroupVertices[[#This Row],[Vertex]],Vertices[],MATCH("ID",Vertices[[#Headers],[Vertex]:[Vertex Content Word Count]],0),FALSE)</f>
        <v>53</v>
      </c>
    </row>
    <row r="221" spans="1:3" ht="15">
      <c r="A221" s="78" t="s">
        <v>3364</v>
      </c>
      <c r="B221" s="84" t="s">
        <v>241</v>
      </c>
      <c r="C221" s="78">
        <f>VLOOKUP(GroupVertices[[#This Row],[Vertex]],Vertices[],MATCH("ID",Vertices[[#Headers],[Vertex]:[Vertex Content Word Count]],0),FALSE)</f>
        <v>56</v>
      </c>
    </row>
    <row r="222" spans="1:3" ht="15">
      <c r="A222" s="78" t="s">
        <v>3364</v>
      </c>
      <c r="B222" s="84" t="s">
        <v>239</v>
      </c>
      <c r="C222" s="78">
        <f>VLOOKUP(GroupVertices[[#This Row],[Vertex]],Vertices[],MATCH("ID",Vertices[[#Headers],[Vertex]:[Vertex Content Word Count]],0),FALSE)</f>
        <v>54</v>
      </c>
    </row>
    <row r="223" spans="1:3" ht="15">
      <c r="A223" s="78" t="s">
        <v>3364</v>
      </c>
      <c r="B223" s="84" t="s">
        <v>238</v>
      </c>
      <c r="C223" s="78">
        <f>VLOOKUP(GroupVertices[[#This Row],[Vertex]],Vertices[],MATCH("ID",Vertices[[#Headers],[Vertex]:[Vertex Content Word Count]],0),FALSE)</f>
        <v>52</v>
      </c>
    </row>
    <row r="224" spans="1:3" ht="15">
      <c r="A224" s="78" t="s">
        <v>3365</v>
      </c>
      <c r="B224" s="84" t="s">
        <v>252</v>
      </c>
      <c r="C224" s="78">
        <f>VLOOKUP(GroupVertices[[#This Row],[Vertex]],Vertices[],MATCH("ID",Vertices[[#Headers],[Vertex]:[Vertex Content Word Count]],0),FALSE)</f>
        <v>74</v>
      </c>
    </row>
    <row r="225" spans="1:3" ht="15">
      <c r="A225" s="78" t="s">
        <v>3365</v>
      </c>
      <c r="B225" s="84" t="s">
        <v>434</v>
      </c>
      <c r="C225" s="78">
        <f>VLOOKUP(GroupVertices[[#This Row],[Vertex]],Vertices[],MATCH("ID",Vertices[[#Headers],[Vertex]:[Vertex Content Word Count]],0),FALSE)</f>
        <v>72</v>
      </c>
    </row>
    <row r="226" spans="1:3" ht="15">
      <c r="A226" s="78" t="s">
        <v>3365</v>
      </c>
      <c r="B226" s="84" t="s">
        <v>433</v>
      </c>
      <c r="C226" s="78">
        <f>VLOOKUP(GroupVertices[[#This Row],[Vertex]],Vertices[],MATCH("ID",Vertices[[#Headers],[Vertex]:[Vertex Content Word Count]],0),FALSE)</f>
        <v>71</v>
      </c>
    </row>
    <row r="227" spans="1:3" ht="15">
      <c r="A227" s="78" t="s">
        <v>3365</v>
      </c>
      <c r="B227" s="84" t="s">
        <v>251</v>
      </c>
      <c r="C227" s="78">
        <f>VLOOKUP(GroupVertices[[#This Row],[Vertex]],Vertices[],MATCH("ID",Vertices[[#Headers],[Vertex]:[Vertex Content Word Count]],0),FALSE)</f>
        <v>73</v>
      </c>
    </row>
    <row r="228" spans="1:3" ht="15">
      <c r="A228" s="78" t="s">
        <v>3365</v>
      </c>
      <c r="B228" s="84" t="s">
        <v>250</v>
      </c>
      <c r="C228" s="78">
        <f>VLOOKUP(GroupVertices[[#This Row],[Vertex]],Vertices[],MATCH("ID",Vertices[[#Headers],[Vertex]:[Vertex Content Word Count]],0),FALSE)</f>
        <v>70</v>
      </c>
    </row>
    <row r="229" spans="1:3" ht="15">
      <c r="A229" s="78" t="s">
        <v>3366</v>
      </c>
      <c r="B229" s="84" t="s">
        <v>408</v>
      </c>
      <c r="C229" s="78">
        <f>VLOOKUP(GroupVertices[[#This Row],[Vertex]],Vertices[],MATCH("ID",Vertices[[#Headers],[Vertex]:[Vertex Content Word Count]],0),FALSE)</f>
        <v>272</v>
      </c>
    </row>
    <row r="230" spans="1:3" ht="15">
      <c r="A230" s="78" t="s">
        <v>3366</v>
      </c>
      <c r="B230" s="84" t="s">
        <v>218</v>
      </c>
      <c r="C230" s="78">
        <f>VLOOKUP(GroupVertices[[#This Row],[Vertex]],Vertices[],MATCH("ID",Vertices[[#Headers],[Vertex]:[Vertex Content Word Count]],0),FALSE)</f>
        <v>18</v>
      </c>
    </row>
    <row r="231" spans="1:3" ht="15">
      <c r="A231" s="78" t="s">
        <v>3366</v>
      </c>
      <c r="B231" s="84" t="s">
        <v>483</v>
      </c>
      <c r="C231" s="78">
        <f>VLOOKUP(GroupVertices[[#This Row],[Vertex]],Vertices[],MATCH("ID",Vertices[[#Headers],[Vertex]:[Vertex Content Word Count]],0),FALSE)</f>
        <v>271</v>
      </c>
    </row>
    <row r="232" spans="1:3" ht="15">
      <c r="A232" s="78" t="s">
        <v>3366</v>
      </c>
      <c r="B232" s="84" t="s">
        <v>421</v>
      </c>
      <c r="C232" s="78">
        <f>VLOOKUP(GroupVertices[[#This Row],[Vertex]],Vertices[],MATCH("ID",Vertices[[#Headers],[Vertex]:[Vertex Content Word Count]],0),FALSE)</f>
        <v>19</v>
      </c>
    </row>
    <row r="233" spans="1:3" ht="15">
      <c r="A233" s="78" t="s">
        <v>3367</v>
      </c>
      <c r="B233" s="84" t="s">
        <v>297</v>
      </c>
      <c r="C233" s="78">
        <f>VLOOKUP(GroupVertices[[#This Row],[Vertex]],Vertices[],MATCH("ID",Vertices[[#Headers],[Vertex]:[Vertex Content Word Count]],0),FALSE)</f>
        <v>135</v>
      </c>
    </row>
    <row r="234" spans="1:3" ht="15">
      <c r="A234" s="78" t="s">
        <v>3367</v>
      </c>
      <c r="B234" s="84" t="s">
        <v>296</v>
      </c>
      <c r="C234" s="78">
        <f>VLOOKUP(GroupVertices[[#This Row],[Vertex]],Vertices[],MATCH("ID",Vertices[[#Headers],[Vertex]:[Vertex Content Word Count]],0),FALSE)</f>
        <v>119</v>
      </c>
    </row>
    <row r="235" spans="1:3" ht="15">
      <c r="A235" s="78" t="s">
        <v>3367</v>
      </c>
      <c r="B235" s="84" t="s">
        <v>294</v>
      </c>
      <c r="C235" s="78">
        <f>VLOOKUP(GroupVertices[[#This Row],[Vertex]],Vertices[],MATCH("ID",Vertices[[#Headers],[Vertex]:[Vertex Content Word Count]],0),FALSE)</f>
        <v>128</v>
      </c>
    </row>
    <row r="236" spans="1:3" ht="15">
      <c r="A236" s="78" t="s">
        <v>3367</v>
      </c>
      <c r="B236" s="84" t="s">
        <v>285</v>
      </c>
      <c r="C236" s="78">
        <f>VLOOKUP(GroupVertices[[#This Row],[Vertex]],Vertices[],MATCH("ID",Vertices[[#Headers],[Vertex]:[Vertex Content Word Count]],0),FALSE)</f>
        <v>118</v>
      </c>
    </row>
    <row r="237" spans="1:3" ht="15">
      <c r="A237" s="78" t="s">
        <v>3368</v>
      </c>
      <c r="B237" s="84" t="s">
        <v>290</v>
      </c>
      <c r="C237" s="78">
        <f>VLOOKUP(GroupVertices[[#This Row],[Vertex]],Vertices[],MATCH("ID",Vertices[[#Headers],[Vertex]:[Vertex Content Word Count]],0),FALSE)</f>
        <v>123</v>
      </c>
    </row>
    <row r="238" spans="1:3" ht="15">
      <c r="A238" s="78" t="s">
        <v>3368</v>
      </c>
      <c r="B238" s="84" t="s">
        <v>289</v>
      </c>
      <c r="C238" s="78">
        <f>VLOOKUP(GroupVertices[[#This Row],[Vertex]],Vertices[],MATCH("ID",Vertices[[#Headers],[Vertex]:[Vertex Content Word Count]],0),FALSE)</f>
        <v>26</v>
      </c>
    </row>
    <row r="239" spans="1:3" ht="15">
      <c r="A239" s="78" t="s">
        <v>3368</v>
      </c>
      <c r="B239" s="84" t="s">
        <v>262</v>
      </c>
      <c r="C239" s="78">
        <f>VLOOKUP(GroupVertices[[#This Row],[Vertex]],Vertices[],MATCH("ID",Vertices[[#Headers],[Vertex]:[Vertex Content Word Count]],0),FALSE)</f>
        <v>87</v>
      </c>
    </row>
    <row r="240" spans="1:3" ht="15">
      <c r="A240" s="78" t="s">
        <v>3368</v>
      </c>
      <c r="B240" s="84" t="s">
        <v>222</v>
      </c>
      <c r="C240" s="78">
        <f>VLOOKUP(GroupVertices[[#This Row],[Vertex]],Vertices[],MATCH("ID",Vertices[[#Headers],[Vertex]:[Vertex Content Word Count]],0),FALSE)</f>
        <v>25</v>
      </c>
    </row>
    <row r="241" spans="1:3" ht="15">
      <c r="A241" s="78" t="s">
        <v>3369</v>
      </c>
      <c r="B241" s="84" t="s">
        <v>270</v>
      </c>
      <c r="C241" s="78">
        <f>VLOOKUP(GroupVertices[[#This Row],[Vertex]],Vertices[],MATCH("ID",Vertices[[#Headers],[Vertex]:[Vertex Content Word Count]],0),FALSE)</f>
        <v>100</v>
      </c>
    </row>
    <row r="242" spans="1:3" ht="15">
      <c r="A242" s="78" t="s">
        <v>3369</v>
      </c>
      <c r="B242" s="84" t="s">
        <v>269</v>
      </c>
      <c r="C242" s="78">
        <f>VLOOKUP(GroupVertices[[#This Row],[Vertex]],Vertices[],MATCH("ID",Vertices[[#Headers],[Vertex]:[Vertex Content Word Count]],0),FALSE)</f>
        <v>86</v>
      </c>
    </row>
    <row r="243" spans="1:3" ht="15">
      <c r="A243" s="78" t="s">
        <v>3369</v>
      </c>
      <c r="B243" s="84" t="s">
        <v>264</v>
      </c>
      <c r="C243" s="78">
        <f>VLOOKUP(GroupVertices[[#This Row],[Vertex]],Vertices[],MATCH("ID",Vertices[[#Headers],[Vertex]:[Vertex Content Word Count]],0),FALSE)</f>
        <v>89</v>
      </c>
    </row>
    <row r="244" spans="1:3" ht="15">
      <c r="A244" s="78" t="s">
        <v>3369</v>
      </c>
      <c r="B244" s="84" t="s">
        <v>261</v>
      </c>
      <c r="C244" s="78">
        <f>VLOOKUP(GroupVertices[[#This Row],[Vertex]],Vertices[],MATCH("ID",Vertices[[#Headers],[Vertex]:[Vertex Content Word Count]],0),FALSE)</f>
        <v>85</v>
      </c>
    </row>
    <row r="245" spans="1:3" ht="15">
      <c r="A245" s="78" t="s">
        <v>3370</v>
      </c>
      <c r="B245" s="84" t="s">
        <v>390</v>
      </c>
      <c r="C245" s="78">
        <f>VLOOKUP(GroupVertices[[#This Row],[Vertex]],Vertices[],MATCH("ID",Vertices[[#Headers],[Vertex]:[Vertex Content Word Count]],0),FALSE)</f>
        <v>252</v>
      </c>
    </row>
    <row r="246" spans="1:3" ht="15">
      <c r="A246" s="78" t="s">
        <v>3370</v>
      </c>
      <c r="B246" s="84" t="s">
        <v>389</v>
      </c>
      <c r="C246" s="78">
        <f>VLOOKUP(GroupVertices[[#This Row],[Vertex]],Vertices[],MATCH("ID",Vertices[[#Headers],[Vertex]:[Vertex Content Word Count]],0),FALSE)</f>
        <v>250</v>
      </c>
    </row>
    <row r="247" spans="1:3" ht="15">
      <c r="A247" s="78" t="s">
        <v>3370</v>
      </c>
      <c r="B247" s="84" t="s">
        <v>480</v>
      </c>
      <c r="C247" s="78">
        <f>VLOOKUP(GroupVertices[[#This Row],[Vertex]],Vertices[],MATCH("ID",Vertices[[#Headers],[Vertex]:[Vertex Content Word Count]],0),FALSE)</f>
        <v>251</v>
      </c>
    </row>
    <row r="248" spans="1:3" ht="15">
      <c r="A248" s="78" t="s">
        <v>3371</v>
      </c>
      <c r="B248" s="84" t="s">
        <v>384</v>
      </c>
      <c r="C248" s="78">
        <f>VLOOKUP(GroupVertices[[#This Row],[Vertex]],Vertices[],MATCH("ID",Vertices[[#Headers],[Vertex]:[Vertex Content Word Count]],0),FALSE)</f>
        <v>246</v>
      </c>
    </row>
    <row r="249" spans="1:3" ht="15">
      <c r="A249" s="78" t="s">
        <v>3371</v>
      </c>
      <c r="B249" s="84" t="s">
        <v>216</v>
      </c>
      <c r="C249" s="78">
        <f>VLOOKUP(GroupVertices[[#This Row],[Vertex]],Vertices[],MATCH("ID",Vertices[[#Headers],[Vertex]:[Vertex Content Word Count]],0),FALSE)</f>
        <v>13</v>
      </c>
    </row>
    <row r="250" spans="1:3" ht="15">
      <c r="A250" s="78" t="s">
        <v>3371</v>
      </c>
      <c r="B250" s="84" t="s">
        <v>418</v>
      </c>
      <c r="C250" s="78">
        <f>VLOOKUP(GroupVertices[[#This Row],[Vertex]],Vertices[],MATCH("ID",Vertices[[#Headers],[Vertex]:[Vertex Content Word Count]],0),FALSE)</f>
        <v>14</v>
      </c>
    </row>
    <row r="251" spans="1:3" ht="15">
      <c r="A251" s="78" t="s">
        <v>3372</v>
      </c>
      <c r="B251" s="84" t="s">
        <v>324</v>
      </c>
      <c r="C251" s="78">
        <f>VLOOKUP(GroupVertices[[#This Row],[Vertex]],Vertices[],MATCH("ID",Vertices[[#Headers],[Vertex]:[Vertex Content Word Count]],0),FALSE)</f>
        <v>176</v>
      </c>
    </row>
    <row r="252" spans="1:3" ht="15">
      <c r="A252" s="78" t="s">
        <v>3372</v>
      </c>
      <c r="B252" s="84" t="s">
        <v>323</v>
      </c>
      <c r="C252" s="78">
        <f>VLOOKUP(GroupVertices[[#This Row],[Vertex]],Vertices[],MATCH("ID",Vertices[[#Headers],[Vertex]:[Vertex Content Word Count]],0),FALSE)</f>
        <v>174</v>
      </c>
    </row>
    <row r="253" spans="1:3" ht="15">
      <c r="A253" s="78" t="s">
        <v>3372</v>
      </c>
      <c r="B253" s="84" t="s">
        <v>464</v>
      </c>
      <c r="C253" s="78">
        <f>VLOOKUP(GroupVertices[[#This Row],[Vertex]],Vertices[],MATCH("ID",Vertices[[#Headers],[Vertex]:[Vertex Content Word Count]],0),FALSE)</f>
        <v>175</v>
      </c>
    </row>
    <row r="254" spans="1:3" ht="15">
      <c r="A254" s="78" t="s">
        <v>3373</v>
      </c>
      <c r="B254" s="84" t="s">
        <v>318</v>
      </c>
      <c r="C254" s="78">
        <f>VLOOKUP(GroupVertices[[#This Row],[Vertex]],Vertices[],MATCH("ID",Vertices[[#Headers],[Vertex]:[Vertex Content Word Count]],0),FALSE)</f>
        <v>161</v>
      </c>
    </row>
    <row r="255" spans="1:3" ht="15">
      <c r="A255" s="78" t="s">
        <v>3373</v>
      </c>
      <c r="B255" s="84" t="s">
        <v>317</v>
      </c>
      <c r="C255" s="78">
        <f>VLOOKUP(GroupVertices[[#This Row],[Vertex]],Vertices[],MATCH("ID",Vertices[[#Headers],[Vertex]:[Vertex Content Word Count]],0),FALSE)</f>
        <v>159</v>
      </c>
    </row>
    <row r="256" spans="1:3" ht="15">
      <c r="A256" s="78" t="s">
        <v>3373</v>
      </c>
      <c r="B256" s="84" t="s">
        <v>315</v>
      </c>
      <c r="C256" s="78">
        <f>VLOOKUP(GroupVertices[[#This Row],[Vertex]],Vertices[],MATCH("ID",Vertices[[#Headers],[Vertex]:[Vertex Content Word Count]],0),FALSE)</f>
        <v>158</v>
      </c>
    </row>
    <row r="257" spans="1:3" ht="15">
      <c r="A257" s="78" t="s">
        <v>3374</v>
      </c>
      <c r="B257" s="84" t="s">
        <v>293</v>
      </c>
      <c r="C257" s="78">
        <f>VLOOKUP(GroupVertices[[#This Row],[Vertex]],Vertices[],MATCH("ID",Vertices[[#Headers],[Vertex]:[Vertex Content Word Count]],0),FALSE)</f>
        <v>127</v>
      </c>
    </row>
    <row r="258" spans="1:3" ht="15">
      <c r="A258" s="78" t="s">
        <v>3374</v>
      </c>
      <c r="B258" s="84" t="s">
        <v>292</v>
      </c>
      <c r="C258" s="78">
        <f>VLOOKUP(GroupVertices[[#This Row],[Vertex]],Vertices[],MATCH("ID",Vertices[[#Headers],[Vertex]:[Vertex Content Word Count]],0),FALSE)</f>
        <v>125</v>
      </c>
    </row>
    <row r="259" spans="1:3" ht="15">
      <c r="A259" s="78" t="s">
        <v>3374</v>
      </c>
      <c r="B259" s="84" t="s">
        <v>444</v>
      </c>
      <c r="C259" s="78">
        <f>VLOOKUP(GroupVertices[[#This Row],[Vertex]],Vertices[],MATCH("ID",Vertices[[#Headers],[Vertex]:[Vertex Content Word Count]],0),FALSE)</f>
        <v>126</v>
      </c>
    </row>
    <row r="260" spans="1:3" ht="15">
      <c r="A260" s="78" t="s">
        <v>3375</v>
      </c>
      <c r="B260" s="84" t="s">
        <v>249</v>
      </c>
      <c r="C260" s="78">
        <f>VLOOKUP(GroupVertices[[#This Row],[Vertex]],Vertices[],MATCH("ID",Vertices[[#Headers],[Vertex]:[Vertex Content Word Count]],0),FALSE)</f>
        <v>67</v>
      </c>
    </row>
    <row r="261" spans="1:3" ht="15">
      <c r="A261" s="78" t="s">
        <v>3375</v>
      </c>
      <c r="B261" s="84" t="s">
        <v>432</v>
      </c>
      <c r="C261" s="78">
        <f>VLOOKUP(GroupVertices[[#This Row],[Vertex]],Vertices[],MATCH("ID",Vertices[[#Headers],[Vertex]:[Vertex Content Word Count]],0),FALSE)</f>
        <v>69</v>
      </c>
    </row>
    <row r="262" spans="1:3" ht="15">
      <c r="A262" s="78" t="s">
        <v>3375</v>
      </c>
      <c r="B262" s="84" t="s">
        <v>431</v>
      </c>
      <c r="C262" s="78">
        <f>VLOOKUP(GroupVertices[[#This Row],[Vertex]],Vertices[],MATCH("ID",Vertices[[#Headers],[Vertex]:[Vertex Content Word Count]],0),FALSE)</f>
        <v>68</v>
      </c>
    </row>
    <row r="263" spans="1:3" ht="15">
      <c r="A263" s="78" t="s">
        <v>3376</v>
      </c>
      <c r="B263" s="84" t="s">
        <v>393</v>
      </c>
      <c r="C263" s="78">
        <f>VLOOKUP(GroupVertices[[#This Row],[Vertex]],Vertices[],MATCH("ID",Vertices[[#Headers],[Vertex]:[Vertex Content Word Count]],0),FALSE)</f>
        <v>255</v>
      </c>
    </row>
    <row r="264" spans="1:3" ht="15">
      <c r="A264" s="78" t="s">
        <v>3376</v>
      </c>
      <c r="B264" s="84" t="s">
        <v>392</v>
      </c>
      <c r="C264" s="78">
        <f>VLOOKUP(GroupVertices[[#This Row],[Vertex]],Vertices[],MATCH("ID",Vertices[[#Headers],[Vertex]:[Vertex Content Word Count]],0),FALSE)</f>
        <v>254</v>
      </c>
    </row>
    <row r="265" spans="1:3" ht="15">
      <c r="A265" s="78" t="s">
        <v>3377</v>
      </c>
      <c r="B265" s="84" t="s">
        <v>356</v>
      </c>
      <c r="C265" s="78">
        <f>VLOOKUP(GroupVertices[[#This Row],[Vertex]],Vertices[],MATCH("ID",Vertices[[#Headers],[Vertex]:[Vertex Content Word Count]],0),FALSE)</f>
        <v>214</v>
      </c>
    </row>
    <row r="266" spans="1:3" ht="15">
      <c r="A266" s="78" t="s">
        <v>3377</v>
      </c>
      <c r="B266" s="84" t="s">
        <v>355</v>
      </c>
      <c r="C266" s="78">
        <f>VLOOKUP(GroupVertices[[#This Row],[Vertex]],Vertices[],MATCH("ID",Vertices[[#Headers],[Vertex]:[Vertex Content Word Count]],0),FALSE)</f>
        <v>213</v>
      </c>
    </row>
    <row r="267" spans="1:3" ht="15">
      <c r="A267" s="78" t="s">
        <v>3378</v>
      </c>
      <c r="B267" s="84" t="s">
        <v>327</v>
      </c>
      <c r="C267" s="78">
        <f>VLOOKUP(GroupVertices[[#This Row],[Vertex]],Vertices[],MATCH("ID",Vertices[[#Headers],[Vertex]:[Vertex Content Word Count]],0),FALSE)</f>
        <v>179</v>
      </c>
    </row>
    <row r="268" spans="1:3" ht="15">
      <c r="A268" s="78" t="s">
        <v>3378</v>
      </c>
      <c r="B268" s="84" t="s">
        <v>326</v>
      </c>
      <c r="C268" s="78">
        <f>VLOOKUP(GroupVertices[[#This Row],[Vertex]],Vertices[],MATCH("ID",Vertices[[#Headers],[Vertex]:[Vertex Content Word Count]],0),FALSE)</f>
        <v>178</v>
      </c>
    </row>
    <row r="269" spans="1:3" ht="15">
      <c r="A269" s="78" t="s">
        <v>3379</v>
      </c>
      <c r="B269" s="84" t="s">
        <v>302</v>
      </c>
      <c r="C269" s="78">
        <f>VLOOKUP(GroupVertices[[#This Row],[Vertex]],Vertices[],MATCH("ID",Vertices[[#Headers],[Vertex]:[Vertex Content Word Count]],0),FALSE)</f>
        <v>139</v>
      </c>
    </row>
    <row r="270" spans="1:3" ht="15">
      <c r="A270" s="78" t="s">
        <v>3379</v>
      </c>
      <c r="B270" s="84" t="s">
        <v>301</v>
      </c>
      <c r="C270" s="78">
        <f>VLOOKUP(GroupVertices[[#This Row],[Vertex]],Vertices[],MATCH("ID",Vertices[[#Headers],[Vertex]:[Vertex Content Word Count]],0),FALSE)</f>
        <v>138</v>
      </c>
    </row>
    <row r="271" spans="1:3" ht="15">
      <c r="A271" s="78" t="s">
        <v>3380</v>
      </c>
      <c r="B271" s="84" t="s">
        <v>265</v>
      </c>
      <c r="C271" s="78">
        <f>VLOOKUP(GroupVertices[[#This Row],[Vertex]],Vertices[],MATCH("ID",Vertices[[#Headers],[Vertex]:[Vertex Content Word Count]],0),FALSE)</f>
        <v>90</v>
      </c>
    </row>
    <row r="272" spans="1:3" ht="15">
      <c r="A272" s="78" t="s">
        <v>3380</v>
      </c>
      <c r="B272" s="84" t="s">
        <v>437</v>
      </c>
      <c r="C272" s="78">
        <f>VLOOKUP(GroupVertices[[#This Row],[Vertex]],Vertices[],MATCH("ID",Vertices[[#Headers],[Vertex]:[Vertex Content Word Count]],0),FALSE)</f>
        <v>91</v>
      </c>
    </row>
    <row r="273" spans="1:3" ht="15">
      <c r="A273" s="78" t="s">
        <v>3381</v>
      </c>
      <c r="B273" s="84" t="s">
        <v>231</v>
      </c>
      <c r="C273" s="78">
        <f>VLOOKUP(GroupVertices[[#This Row],[Vertex]],Vertices[],MATCH("ID",Vertices[[#Headers],[Vertex]:[Vertex Content Word Count]],0),FALSE)</f>
        <v>39</v>
      </c>
    </row>
    <row r="274" spans="1:3" ht="15">
      <c r="A274" s="78" t="s">
        <v>3381</v>
      </c>
      <c r="B274" s="84" t="s">
        <v>425</v>
      </c>
      <c r="C274" s="78">
        <f>VLOOKUP(GroupVertices[[#This Row],[Vertex]],Vertices[],MATCH("ID",Vertices[[#Headers],[Vertex]:[Vertex Content Word Count]],0),FALSE)</f>
        <v>40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3400</v>
      </c>
      <c r="B2" s="34" t="s">
        <v>3313</v>
      </c>
      <c r="D2" s="31">
        <f>MIN(Vertices[Degree])</f>
        <v>0</v>
      </c>
      <c r="E2" s="3">
        <f>COUNTIF(Vertices[Degree],"&gt;= "&amp;D2)-COUNTIF(Vertices[Degree],"&gt;="&amp;D3)</f>
        <v>0</v>
      </c>
      <c r="F2" s="37">
        <f>MIN(Vertices[In-Degree])</f>
        <v>0</v>
      </c>
      <c r="G2" s="38">
        <f>COUNTIF(Vertices[In-Degree],"&gt;= "&amp;F2)-COUNTIF(Vertices[In-Degree],"&gt;="&amp;F3)</f>
        <v>138</v>
      </c>
      <c r="H2" s="37">
        <f>MIN(Vertices[Out-Degree])</f>
        <v>0</v>
      </c>
      <c r="I2" s="38">
        <f>COUNTIF(Vertices[Out-Degree],"&gt;= "&amp;H2)-COUNTIF(Vertices[Out-Degree],"&gt;="&amp;H3)</f>
        <v>73</v>
      </c>
      <c r="J2" s="37">
        <f>MIN(Vertices[Betweenness Centrality])</f>
        <v>0</v>
      </c>
      <c r="K2" s="38">
        <f>COUNTIF(Vertices[Betweenness Centrality],"&gt;= "&amp;J2)-COUNTIF(Vertices[Betweenness Centrality],"&gt;="&amp;J3)</f>
        <v>240</v>
      </c>
      <c r="L2" s="37">
        <f>MIN(Vertices[Closeness Centrality])</f>
        <v>0</v>
      </c>
      <c r="M2" s="38">
        <f>COUNTIF(Vertices[Closeness Centrality],"&gt;= "&amp;L2)-COUNTIF(Vertices[Closeness Centrality],"&gt;="&amp;L3)</f>
        <v>205</v>
      </c>
      <c r="N2" s="37">
        <f>MIN(Vertices[Eigenvector Centrality])</f>
        <v>0</v>
      </c>
      <c r="O2" s="38">
        <f>COUNTIF(Vertices[Eigenvector Centrality],"&gt;= "&amp;N2)-COUNTIF(Vertices[Eigenvector Centrality],"&gt;="&amp;N3)</f>
        <v>134</v>
      </c>
      <c r="P2" s="37">
        <f>MIN(Vertices[PageRank])</f>
        <v>0.376774</v>
      </c>
      <c r="Q2" s="38">
        <f>COUNTIF(Vertices[PageRank],"&gt;= "&amp;P2)-COUNTIF(Vertices[PageRank],"&gt;="&amp;P3)</f>
        <v>164</v>
      </c>
      <c r="R2" s="37">
        <f>MIN(Vertices[Clustering Coefficient])</f>
        <v>0</v>
      </c>
      <c r="S2" s="43">
        <f>COUNTIF(Vertices[Clustering Coefficient],"&gt;= "&amp;R2)-COUNTIF(Vertices[Clustering Coefficient],"&gt;="&amp;R3)</f>
        <v>195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0.9454545454545454</v>
      </c>
      <c r="G3" s="40">
        <f>COUNTIF(Vertices[In-Degree],"&gt;= "&amp;F3)-COUNTIF(Vertices[In-Degree],"&gt;="&amp;F4)</f>
        <v>72</v>
      </c>
      <c r="H3" s="39">
        <f aca="true" t="shared" si="3" ref="H3:H26">H2+($H$57-$H$2)/BinDivisor</f>
        <v>0.34545454545454546</v>
      </c>
      <c r="I3" s="40">
        <f>COUNTIF(Vertices[Out-Degree],"&gt;= "&amp;H3)-COUNTIF(Vertices[Out-Degree],"&gt;="&amp;H4)</f>
        <v>0</v>
      </c>
      <c r="J3" s="39">
        <f aca="true" t="shared" si="4" ref="J3:J26">J2+($J$57-$J$2)/BinDivisor</f>
        <v>515.8824242363636</v>
      </c>
      <c r="K3" s="40">
        <f>COUNTIF(Vertices[Betweenness Centrality],"&gt;= "&amp;J3)-COUNTIF(Vertices[Betweenness Centrality],"&gt;="&amp;J4)</f>
        <v>9</v>
      </c>
      <c r="L3" s="39">
        <f aca="true" t="shared" si="5" ref="L3:L26">L2+($L$57-$L$2)/BinDivisor</f>
        <v>0.01818181818181818</v>
      </c>
      <c r="M3" s="40">
        <f>COUNTIF(Vertices[Closeness Centrality],"&gt;= "&amp;L3)-COUNTIF(Vertices[Closeness Centrality],"&gt;="&amp;L4)</f>
        <v>0</v>
      </c>
      <c r="N3" s="39">
        <f aca="true" t="shared" si="6" ref="N3:N26">N2+($N$57-$N$2)/BinDivisor</f>
        <v>0.0009968909090909092</v>
      </c>
      <c r="O3" s="40">
        <f>COUNTIF(Vertices[Eigenvector Centrality],"&gt;= "&amp;N3)-COUNTIF(Vertices[Eigenvector Centrality],"&gt;="&amp;N4)</f>
        <v>16</v>
      </c>
      <c r="P3" s="39">
        <f aca="true" t="shared" si="7" ref="P3:P26">P2+($P$57-$P$2)/BinDivisor</f>
        <v>0.7874505818181818</v>
      </c>
      <c r="Q3" s="40">
        <f>COUNTIF(Vertices[PageRank],"&gt;= "&amp;P3)-COUNTIF(Vertices[PageRank],"&gt;="&amp;P4)</f>
        <v>64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273</v>
      </c>
      <c r="D4" s="32">
        <f t="shared" si="1"/>
        <v>0</v>
      </c>
      <c r="E4" s="3">
        <f>COUNTIF(Vertices[Degree],"&gt;= "&amp;D4)-COUNTIF(Vertices[Degree],"&gt;="&amp;D5)</f>
        <v>0</v>
      </c>
      <c r="F4" s="37">
        <f t="shared" si="2"/>
        <v>1.8909090909090909</v>
      </c>
      <c r="G4" s="38">
        <f>COUNTIF(Vertices[In-Degree],"&gt;= "&amp;F4)-COUNTIF(Vertices[In-Degree],"&gt;="&amp;F5)</f>
        <v>27</v>
      </c>
      <c r="H4" s="37">
        <f t="shared" si="3"/>
        <v>0.6909090909090909</v>
      </c>
      <c r="I4" s="38">
        <f>COUNTIF(Vertices[Out-Degree],"&gt;= "&amp;H4)-COUNTIF(Vertices[Out-Degree],"&gt;="&amp;H5)</f>
        <v>138</v>
      </c>
      <c r="J4" s="37">
        <f t="shared" si="4"/>
        <v>1031.7648484727272</v>
      </c>
      <c r="K4" s="38">
        <f>COUNTIF(Vertices[Betweenness Centrality],"&gt;= "&amp;J4)-COUNTIF(Vertices[Betweenness Centrality],"&gt;="&amp;J5)</f>
        <v>8</v>
      </c>
      <c r="L4" s="37">
        <f t="shared" si="5"/>
        <v>0.03636363636363636</v>
      </c>
      <c r="M4" s="38">
        <f>COUNTIF(Vertices[Closeness Centrality],"&gt;= "&amp;L4)-COUNTIF(Vertices[Closeness Centrality],"&gt;="&amp;L5)</f>
        <v>0</v>
      </c>
      <c r="N4" s="37">
        <f t="shared" si="6"/>
        <v>0.0019937818181818183</v>
      </c>
      <c r="O4" s="38">
        <f>COUNTIF(Vertices[Eigenvector Centrality],"&gt;= "&amp;N4)-COUNTIF(Vertices[Eigenvector Centrality],"&gt;="&amp;N5)</f>
        <v>12</v>
      </c>
      <c r="P4" s="37">
        <f t="shared" si="7"/>
        <v>1.1981271636363635</v>
      </c>
      <c r="Q4" s="38">
        <f>COUNTIF(Vertices[PageRank],"&gt;= "&amp;P4)-COUNTIF(Vertices[PageRank],"&gt;="&amp;P5)</f>
        <v>21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2.8363636363636364</v>
      </c>
      <c r="G5" s="40">
        <f>COUNTIF(Vertices[In-Degree],"&gt;= "&amp;F5)-COUNTIF(Vertices[In-Degree],"&gt;="&amp;F6)</f>
        <v>14</v>
      </c>
      <c r="H5" s="39">
        <f t="shared" si="3"/>
        <v>1.0363636363636364</v>
      </c>
      <c r="I5" s="40">
        <f>COUNTIF(Vertices[Out-Degree],"&gt;= "&amp;H5)-COUNTIF(Vertices[Out-Degree],"&gt;="&amp;H6)</f>
        <v>0</v>
      </c>
      <c r="J5" s="39">
        <f t="shared" si="4"/>
        <v>1547.6472727090909</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0.0029906727272727275</v>
      </c>
      <c r="O5" s="40">
        <f>COUNTIF(Vertices[Eigenvector Centrality],"&gt;= "&amp;N5)-COUNTIF(Vertices[Eigenvector Centrality],"&gt;="&amp;N6)</f>
        <v>3</v>
      </c>
      <c r="P5" s="39">
        <f t="shared" si="7"/>
        <v>1.6088037454545452</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343</v>
      </c>
      <c r="D6" s="32">
        <f t="shared" si="1"/>
        <v>0</v>
      </c>
      <c r="E6" s="3">
        <f>COUNTIF(Vertices[Degree],"&gt;= "&amp;D6)-COUNTIF(Vertices[Degree],"&gt;="&amp;D7)</f>
        <v>0</v>
      </c>
      <c r="F6" s="37">
        <f t="shared" si="2"/>
        <v>3.7818181818181817</v>
      </c>
      <c r="G6" s="38">
        <f>COUNTIF(Vertices[In-Degree],"&gt;= "&amp;F6)-COUNTIF(Vertices[In-Degree],"&gt;="&amp;F7)</f>
        <v>9</v>
      </c>
      <c r="H6" s="37">
        <f t="shared" si="3"/>
        <v>1.3818181818181818</v>
      </c>
      <c r="I6" s="38">
        <f>COUNTIF(Vertices[Out-Degree],"&gt;= "&amp;H6)-COUNTIF(Vertices[Out-Degree],"&gt;="&amp;H7)</f>
        <v>0</v>
      </c>
      <c r="J6" s="37">
        <f t="shared" si="4"/>
        <v>2063.5296969454544</v>
      </c>
      <c r="K6" s="38">
        <f>COUNTIF(Vertices[Betweenness Centrality],"&gt;= "&amp;J6)-COUNTIF(Vertices[Betweenness Centrality],"&gt;="&amp;J7)</f>
        <v>1</v>
      </c>
      <c r="L6" s="37">
        <f t="shared" si="5"/>
        <v>0.07272727272727272</v>
      </c>
      <c r="M6" s="38">
        <f>COUNTIF(Vertices[Closeness Centrality],"&gt;= "&amp;L6)-COUNTIF(Vertices[Closeness Centrality],"&gt;="&amp;L7)</f>
        <v>7</v>
      </c>
      <c r="N6" s="37">
        <f t="shared" si="6"/>
        <v>0.003987563636363637</v>
      </c>
      <c r="O6" s="38">
        <f>COUNTIF(Vertices[Eigenvector Centrality],"&gt;= "&amp;N6)-COUNTIF(Vertices[Eigenvector Centrality],"&gt;="&amp;N7)</f>
        <v>0</v>
      </c>
      <c r="P6" s="37">
        <f t="shared" si="7"/>
        <v>2.019480327272727</v>
      </c>
      <c r="Q6" s="38">
        <f>COUNTIF(Vertices[PageRank],"&gt;= "&amp;P6)-COUNTIF(Vertices[PageRank],"&gt;="&amp;P7)</f>
        <v>6</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45</v>
      </c>
      <c r="D7" s="32">
        <f t="shared" si="1"/>
        <v>0</v>
      </c>
      <c r="E7" s="3">
        <f>COUNTIF(Vertices[Degree],"&gt;= "&amp;D7)-COUNTIF(Vertices[Degree],"&gt;="&amp;D8)</f>
        <v>0</v>
      </c>
      <c r="F7" s="39">
        <f t="shared" si="2"/>
        <v>4.7272727272727275</v>
      </c>
      <c r="G7" s="40">
        <f>COUNTIF(Vertices[In-Degree],"&gt;= "&amp;F7)-COUNTIF(Vertices[In-Degree],"&gt;="&amp;F8)</f>
        <v>5</v>
      </c>
      <c r="H7" s="39">
        <f t="shared" si="3"/>
        <v>1.7272727272727273</v>
      </c>
      <c r="I7" s="40">
        <f>COUNTIF(Vertices[Out-Degree],"&gt;= "&amp;H7)-COUNTIF(Vertices[Out-Degree],"&gt;="&amp;H8)</f>
        <v>27</v>
      </c>
      <c r="J7" s="39">
        <f t="shared" si="4"/>
        <v>2579.412121181818</v>
      </c>
      <c r="K7" s="40">
        <f>COUNTIF(Vertices[Betweenness Centrality],"&gt;= "&amp;J7)-COUNTIF(Vertices[Betweenness Centrality],"&gt;="&amp;J8)</f>
        <v>2</v>
      </c>
      <c r="L7" s="39">
        <f t="shared" si="5"/>
        <v>0.09090909090909091</v>
      </c>
      <c r="M7" s="40">
        <f>COUNTIF(Vertices[Closeness Centrality],"&gt;= "&amp;L7)-COUNTIF(Vertices[Closeness Centrality],"&gt;="&amp;L8)</f>
        <v>2</v>
      </c>
      <c r="N7" s="39">
        <f t="shared" si="6"/>
        <v>0.004984454545454545</v>
      </c>
      <c r="O7" s="40">
        <f>COUNTIF(Vertices[Eigenvector Centrality],"&gt;= "&amp;N7)-COUNTIF(Vertices[Eigenvector Centrality],"&gt;="&amp;N8)</f>
        <v>0</v>
      </c>
      <c r="P7" s="39">
        <f t="shared" si="7"/>
        <v>2.4301569090909085</v>
      </c>
      <c r="Q7" s="40">
        <f>COUNTIF(Vertices[PageRank],"&gt;= "&amp;P7)-COUNTIF(Vertices[PageRank],"&gt;="&amp;P8)</f>
        <v>3</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388</v>
      </c>
      <c r="D8" s="32">
        <f t="shared" si="1"/>
        <v>0</v>
      </c>
      <c r="E8" s="3">
        <f>COUNTIF(Vertices[Degree],"&gt;= "&amp;D8)-COUNTIF(Vertices[Degree],"&gt;="&amp;D9)</f>
        <v>0</v>
      </c>
      <c r="F8" s="37">
        <f t="shared" si="2"/>
        <v>5.672727272727273</v>
      </c>
      <c r="G8" s="38">
        <f>COUNTIF(Vertices[In-Degree],"&gt;= "&amp;F8)-COUNTIF(Vertices[In-Degree],"&gt;="&amp;F9)</f>
        <v>3</v>
      </c>
      <c r="H8" s="37">
        <f t="shared" si="3"/>
        <v>2.0727272727272728</v>
      </c>
      <c r="I8" s="38">
        <f>COUNTIF(Vertices[Out-Degree],"&gt;= "&amp;H8)-COUNTIF(Vertices[Out-Degree],"&gt;="&amp;H9)</f>
        <v>0</v>
      </c>
      <c r="J8" s="37">
        <f t="shared" si="4"/>
        <v>3095.2945454181813</v>
      </c>
      <c r="K8" s="38">
        <f>COUNTIF(Vertices[Betweenness Centrality],"&gt;= "&amp;J8)-COUNTIF(Vertices[Betweenness Centrality],"&gt;="&amp;J9)</f>
        <v>0</v>
      </c>
      <c r="L8" s="37">
        <f t="shared" si="5"/>
        <v>0.1090909090909091</v>
      </c>
      <c r="M8" s="38">
        <f>COUNTIF(Vertices[Closeness Centrality],"&gt;= "&amp;L8)-COUNTIF(Vertices[Closeness Centrality],"&gt;="&amp;L9)</f>
        <v>6</v>
      </c>
      <c r="N8" s="37">
        <f t="shared" si="6"/>
        <v>0.005981345454545454</v>
      </c>
      <c r="O8" s="38">
        <f>COUNTIF(Vertices[Eigenvector Centrality],"&gt;= "&amp;N8)-COUNTIF(Vertices[Eigenvector Centrality],"&gt;="&amp;N9)</f>
        <v>66</v>
      </c>
      <c r="P8" s="37">
        <f t="shared" si="7"/>
        <v>2.84083349090909</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6.618181818181818</v>
      </c>
      <c r="G9" s="40">
        <f>COUNTIF(Vertices[In-Degree],"&gt;= "&amp;F9)-COUNTIF(Vertices[In-Degree],"&gt;="&amp;F10)</f>
        <v>1</v>
      </c>
      <c r="H9" s="39">
        <f t="shared" si="3"/>
        <v>2.418181818181818</v>
      </c>
      <c r="I9" s="40">
        <f>COUNTIF(Vertices[Out-Degree],"&gt;= "&amp;H9)-COUNTIF(Vertices[Out-Degree],"&gt;="&amp;H10)</f>
        <v>0</v>
      </c>
      <c r="J9" s="39">
        <f t="shared" si="4"/>
        <v>3611.176969654545</v>
      </c>
      <c r="K9" s="40">
        <f>COUNTIF(Vertices[Betweenness Centrality],"&gt;= "&amp;J9)-COUNTIF(Vertices[Betweenness Centrality],"&gt;="&amp;J10)</f>
        <v>2</v>
      </c>
      <c r="L9" s="39">
        <f t="shared" si="5"/>
        <v>0.1272727272727273</v>
      </c>
      <c r="M9" s="40">
        <f>COUNTIF(Vertices[Closeness Centrality],"&gt;= "&amp;L9)-COUNTIF(Vertices[Closeness Centrality],"&gt;="&amp;L10)</f>
        <v>5</v>
      </c>
      <c r="N9" s="39">
        <f t="shared" si="6"/>
        <v>0.006978236363636363</v>
      </c>
      <c r="O9" s="40">
        <f>COUNTIF(Vertices[Eigenvector Centrality],"&gt;= "&amp;N9)-COUNTIF(Vertices[Eigenvector Centrality],"&gt;="&amp;N10)</f>
        <v>18</v>
      </c>
      <c r="P9" s="39">
        <f t="shared" si="7"/>
        <v>3.251510072727272</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39</v>
      </c>
      <c r="D10" s="32">
        <f t="shared" si="1"/>
        <v>0</v>
      </c>
      <c r="E10" s="3">
        <f>COUNTIF(Vertices[Degree],"&gt;= "&amp;D10)-COUNTIF(Vertices[Degree],"&gt;="&amp;D11)</f>
        <v>0</v>
      </c>
      <c r="F10" s="37">
        <f t="shared" si="2"/>
        <v>7.5636363636363635</v>
      </c>
      <c r="G10" s="38">
        <f>COUNTIF(Vertices[In-Degree],"&gt;= "&amp;F10)-COUNTIF(Vertices[In-Degree],"&gt;="&amp;F11)</f>
        <v>0</v>
      </c>
      <c r="H10" s="37">
        <f t="shared" si="3"/>
        <v>2.7636363636363637</v>
      </c>
      <c r="I10" s="38">
        <f>COUNTIF(Vertices[Out-Degree],"&gt;= "&amp;H10)-COUNTIF(Vertices[Out-Degree],"&gt;="&amp;H11)</f>
        <v>21</v>
      </c>
      <c r="J10" s="37">
        <f t="shared" si="4"/>
        <v>4127.059393890909</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0.007975127272727272</v>
      </c>
      <c r="O10" s="38">
        <f>COUNTIF(Vertices[Eigenvector Centrality],"&gt;= "&amp;N10)-COUNTIF(Vertices[Eigenvector Centrality],"&gt;="&amp;N11)</f>
        <v>13</v>
      </c>
      <c r="P10" s="37">
        <f t="shared" si="7"/>
        <v>3.6621866545454536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8.50909090909091</v>
      </c>
      <c r="G11" s="40">
        <f>COUNTIF(Vertices[In-Degree],"&gt;= "&amp;F11)-COUNTIF(Vertices[In-Degree],"&gt;="&amp;F12)</f>
        <v>1</v>
      </c>
      <c r="H11" s="39">
        <f t="shared" si="3"/>
        <v>3.1090909090909093</v>
      </c>
      <c r="I11" s="40">
        <f>COUNTIF(Vertices[Out-Degree],"&gt;= "&amp;H11)-COUNTIF(Vertices[Out-Degree],"&gt;="&amp;H12)</f>
        <v>0</v>
      </c>
      <c r="J11" s="39">
        <f t="shared" si="4"/>
        <v>4642.941818127272</v>
      </c>
      <c r="K11" s="40">
        <f>COUNTIF(Vertices[Betweenness Centrality],"&gt;= "&amp;J11)-COUNTIF(Vertices[Betweenness Centrality],"&gt;="&amp;J12)</f>
        <v>0</v>
      </c>
      <c r="L11" s="39">
        <f t="shared" si="5"/>
        <v>0.16363636363636366</v>
      </c>
      <c r="M11" s="40">
        <f>COUNTIF(Vertices[Closeness Centrality],"&gt;= "&amp;L11)-COUNTIF(Vertices[Closeness Centrality],"&gt;="&amp;L12)</f>
        <v>5</v>
      </c>
      <c r="N11" s="39">
        <f t="shared" si="6"/>
        <v>0.00897201818181818</v>
      </c>
      <c r="O11" s="40">
        <f>COUNTIF(Vertices[Eigenvector Centrality],"&gt;= "&amp;N11)-COUNTIF(Vertices[Eigenvector Centrality],"&gt;="&amp;N12)</f>
        <v>4</v>
      </c>
      <c r="P11" s="39">
        <f t="shared" si="7"/>
        <v>4.072863236363635</v>
      </c>
      <c r="Q11" s="40">
        <f>COUNTIF(Vertices[PageRank],"&gt;= "&amp;P11)-COUNTIF(Vertices[PageRank],"&gt;="&amp;P12)</f>
        <v>1</v>
      </c>
      <c r="R11" s="39">
        <f t="shared" si="8"/>
        <v>0.16363636363636366</v>
      </c>
      <c r="S11" s="44">
        <f>COUNTIF(Vertices[Clustering Coefficient],"&gt;= "&amp;R11)-COUNTIF(Vertices[Clustering Coefficient],"&gt;="&amp;R12)</f>
        <v>8</v>
      </c>
      <c r="T11" s="39" t="e">
        <f ca="1" t="shared" si="9"/>
        <v>#REF!</v>
      </c>
      <c r="U11" s="40" t="e">
        <f ca="1" t="shared" si="0"/>
        <v>#REF!</v>
      </c>
    </row>
    <row r="12" spans="1:21" ht="15">
      <c r="A12" s="34" t="s">
        <v>170</v>
      </c>
      <c r="B12" s="34">
        <v>0.0438871473354232</v>
      </c>
      <c r="D12" s="32">
        <f t="shared" si="1"/>
        <v>0</v>
      </c>
      <c r="E12" s="3">
        <f>COUNTIF(Vertices[Degree],"&gt;= "&amp;D12)-COUNTIF(Vertices[Degree],"&gt;="&amp;D13)</f>
        <v>0</v>
      </c>
      <c r="F12" s="37">
        <f t="shared" si="2"/>
        <v>9.454545454545455</v>
      </c>
      <c r="G12" s="38">
        <f>COUNTIF(Vertices[In-Degree],"&gt;= "&amp;F12)-COUNTIF(Vertices[In-Degree],"&gt;="&amp;F13)</f>
        <v>0</v>
      </c>
      <c r="H12" s="37">
        <f t="shared" si="3"/>
        <v>3.454545454545455</v>
      </c>
      <c r="I12" s="38">
        <f>COUNTIF(Vertices[Out-Degree],"&gt;= "&amp;H12)-COUNTIF(Vertices[Out-Degree],"&gt;="&amp;H13)</f>
        <v>0</v>
      </c>
      <c r="J12" s="37">
        <f t="shared" si="4"/>
        <v>5158.824242363636</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0.009968909090909089</v>
      </c>
      <c r="O12" s="38">
        <f>COUNTIF(Vertices[Eigenvector Centrality],"&gt;= "&amp;N12)-COUNTIF(Vertices[Eigenvector Centrality],"&gt;="&amp;N13)</f>
        <v>1</v>
      </c>
      <c r="P12" s="37">
        <f t="shared" si="7"/>
        <v>4.483539818181817</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0.08408408408408409</v>
      </c>
      <c r="D13" s="32">
        <f t="shared" si="1"/>
        <v>0</v>
      </c>
      <c r="E13" s="3">
        <f>COUNTIF(Vertices[Degree],"&gt;= "&amp;D13)-COUNTIF(Vertices[Degree],"&gt;="&amp;D14)</f>
        <v>0</v>
      </c>
      <c r="F13" s="39">
        <f t="shared" si="2"/>
        <v>10.4</v>
      </c>
      <c r="G13" s="40">
        <f>COUNTIF(Vertices[In-Degree],"&gt;= "&amp;F13)-COUNTIF(Vertices[In-Degree],"&gt;="&amp;F14)</f>
        <v>0</v>
      </c>
      <c r="H13" s="39">
        <f t="shared" si="3"/>
        <v>3.8000000000000007</v>
      </c>
      <c r="I13" s="40">
        <f>COUNTIF(Vertices[Out-Degree],"&gt;= "&amp;H13)-COUNTIF(Vertices[Out-Degree],"&gt;="&amp;H14)</f>
        <v>3</v>
      </c>
      <c r="J13" s="39">
        <f t="shared" si="4"/>
        <v>5674.706666599999</v>
      </c>
      <c r="K13" s="40">
        <f>COUNTIF(Vertices[Betweenness Centrality],"&gt;= "&amp;J13)-COUNTIF(Vertices[Betweenness Centrality],"&gt;="&amp;J14)</f>
        <v>0</v>
      </c>
      <c r="L13" s="39">
        <f t="shared" si="5"/>
        <v>0.20000000000000004</v>
      </c>
      <c r="M13" s="40">
        <f>COUNTIF(Vertices[Closeness Centrality],"&gt;= "&amp;L13)-COUNTIF(Vertices[Closeness Centrality],"&gt;="&amp;L14)</f>
        <v>12</v>
      </c>
      <c r="N13" s="39">
        <f t="shared" si="6"/>
        <v>0.010965799999999998</v>
      </c>
      <c r="O13" s="40">
        <f>COUNTIF(Vertices[Eigenvector Centrality],"&gt;= "&amp;N13)-COUNTIF(Vertices[Eigenvector Centrality],"&gt;="&amp;N14)</f>
        <v>0</v>
      </c>
      <c r="P13" s="39">
        <f t="shared" si="7"/>
        <v>4.894216399999999</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119"/>
      <c r="B14" s="119"/>
      <c r="D14" s="32">
        <f t="shared" si="1"/>
        <v>0</v>
      </c>
      <c r="E14" s="3">
        <f>COUNTIF(Vertices[Degree],"&gt;= "&amp;D14)-COUNTIF(Vertices[Degree],"&gt;="&amp;D15)</f>
        <v>0</v>
      </c>
      <c r="F14" s="37">
        <f t="shared" si="2"/>
        <v>11.345454545454546</v>
      </c>
      <c r="G14" s="38">
        <f>COUNTIF(Vertices[In-Degree],"&gt;= "&amp;F14)-COUNTIF(Vertices[In-Degree],"&gt;="&amp;F15)</f>
        <v>0</v>
      </c>
      <c r="H14" s="37">
        <f t="shared" si="3"/>
        <v>4.145454545454546</v>
      </c>
      <c r="I14" s="38">
        <f>COUNTIF(Vertices[Out-Degree],"&gt;= "&amp;H14)-COUNTIF(Vertices[Out-Degree],"&gt;="&amp;H15)</f>
        <v>0</v>
      </c>
      <c r="J14" s="37">
        <f t="shared" si="4"/>
        <v>6190.589090836363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0.011962690909090907</v>
      </c>
      <c r="O14" s="38">
        <f>COUNTIF(Vertices[Eigenvector Centrality],"&gt;= "&amp;N14)-COUNTIF(Vertices[Eigenvector Centrality],"&gt;="&amp;N15)</f>
        <v>1</v>
      </c>
      <c r="P14" s="37">
        <f t="shared" si="7"/>
        <v>5.30489298181818</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31</v>
      </c>
      <c r="D15" s="32">
        <f t="shared" si="1"/>
        <v>0</v>
      </c>
      <c r="E15" s="3">
        <f>COUNTIF(Vertices[Degree],"&gt;= "&amp;D15)-COUNTIF(Vertices[Degree],"&gt;="&amp;D16)</f>
        <v>0</v>
      </c>
      <c r="F15" s="39">
        <f t="shared" si="2"/>
        <v>12.290909090909091</v>
      </c>
      <c r="G15" s="40">
        <f>COUNTIF(Vertices[In-Degree],"&gt;= "&amp;F15)-COUNTIF(Vertices[In-Degree],"&gt;="&amp;F16)</f>
        <v>0</v>
      </c>
      <c r="H15" s="39">
        <f t="shared" si="3"/>
        <v>4.490909090909092</v>
      </c>
      <c r="I15" s="40">
        <f>COUNTIF(Vertices[Out-Degree],"&gt;= "&amp;H15)-COUNTIF(Vertices[Out-Degree],"&gt;="&amp;H16)</f>
        <v>0</v>
      </c>
      <c r="J15" s="39">
        <f t="shared" si="4"/>
        <v>6706.471515072726</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0.012959581818181815</v>
      </c>
      <c r="O15" s="40">
        <f>COUNTIF(Vertices[Eigenvector Centrality],"&gt;= "&amp;N15)-COUNTIF(Vertices[Eigenvector Centrality],"&gt;="&amp;N16)</f>
        <v>0</v>
      </c>
      <c r="P15" s="39">
        <f t="shared" si="7"/>
        <v>5.715569563636362</v>
      </c>
      <c r="Q15" s="40">
        <f>COUNTIF(Vertices[PageRank],"&gt;= "&amp;P15)-COUNTIF(Vertices[PageRank],"&gt;="&amp;P16)</f>
        <v>0</v>
      </c>
      <c r="R15" s="39">
        <f t="shared" si="8"/>
        <v>0.23636363636363641</v>
      </c>
      <c r="S15" s="44">
        <f>COUNTIF(Vertices[Clustering Coefficient],"&gt;= "&amp;R15)-COUNTIF(Vertices[Clustering Coefficient],"&gt;="&amp;R16)</f>
        <v>4</v>
      </c>
      <c r="T15" s="39" t="e">
        <f ca="1" t="shared" si="9"/>
        <v>#REF!</v>
      </c>
      <c r="U15" s="40" t="e">
        <f ca="1" t="shared" si="0"/>
        <v>#REF!</v>
      </c>
    </row>
    <row r="16" spans="1:21" ht="15">
      <c r="A16" s="34" t="s">
        <v>153</v>
      </c>
      <c r="B16" s="34">
        <v>11</v>
      </c>
      <c r="D16" s="32">
        <f t="shared" si="1"/>
        <v>0</v>
      </c>
      <c r="E16" s="3">
        <f>COUNTIF(Vertices[Degree],"&gt;= "&amp;D16)-COUNTIF(Vertices[Degree],"&gt;="&amp;D17)</f>
        <v>0</v>
      </c>
      <c r="F16" s="37">
        <f t="shared" si="2"/>
        <v>13.236363636363636</v>
      </c>
      <c r="G16" s="38">
        <f>COUNTIF(Vertices[In-Degree],"&gt;= "&amp;F16)-COUNTIF(Vertices[In-Degree],"&gt;="&amp;F17)</f>
        <v>1</v>
      </c>
      <c r="H16" s="37">
        <f t="shared" si="3"/>
        <v>4.836363636363638</v>
      </c>
      <c r="I16" s="38">
        <f>COUNTIF(Vertices[Out-Degree],"&gt;= "&amp;H16)-COUNTIF(Vertices[Out-Degree],"&gt;="&amp;H17)</f>
        <v>2</v>
      </c>
      <c r="J16" s="37">
        <f t="shared" si="4"/>
        <v>7222.35393930909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0.013956472727272724</v>
      </c>
      <c r="O16" s="38">
        <f>COUNTIF(Vertices[Eigenvector Centrality],"&gt;= "&amp;N16)-COUNTIF(Vertices[Eigenvector Centrality],"&gt;="&amp;N17)</f>
        <v>0</v>
      </c>
      <c r="P16" s="37">
        <f t="shared" si="7"/>
        <v>6.126246145454544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194</v>
      </c>
      <c r="D17" s="32">
        <f t="shared" si="1"/>
        <v>0</v>
      </c>
      <c r="E17" s="3">
        <f>COUNTIF(Vertices[Degree],"&gt;= "&amp;D17)-COUNTIF(Vertices[Degree],"&gt;="&amp;D18)</f>
        <v>0</v>
      </c>
      <c r="F17" s="39">
        <f t="shared" si="2"/>
        <v>14.181818181818182</v>
      </c>
      <c r="G17" s="40">
        <f>COUNTIF(Vertices[In-Degree],"&gt;= "&amp;F17)-COUNTIF(Vertices[In-Degree],"&gt;="&amp;F18)</f>
        <v>0</v>
      </c>
      <c r="H17" s="39">
        <f t="shared" si="3"/>
        <v>5.181818181818183</v>
      </c>
      <c r="I17" s="40">
        <f>COUNTIF(Vertices[Out-Degree],"&gt;= "&amp;H17)-COUNTIF(Vertices[Out-Degree],"&gt;="&amp;H18)</f>
        <v>0</v>
      </c>
      <c r="J17" s="39">
        <f t="shared" si="4"/>
        <v>7738.236363545453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0.014953363636363633</v>
      </c>
      <c r="O17" s="40">
        <f>COUNTIF(Vertices[Eigenvector Centrality],"&gt;= "&amp;N17)-COUNTIF(Vertices[Eigenvector Centrality],"&gt;="&amp;N18)</f>
        <v>1</v>
      </c>
      <c r="P17" s="39">
        <f t="shared" si="7"/>
        <v>6.536922727272725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307</v>
      </c>
      <c r="D18" s="32">
        <f t="shared" si="1"/>
        <v>0</v>
      </c>
      <c r="E18" s="3">
        <f>COUNTIF(Vertices[Degree],"&gt;= "&amp;D18)-COUNTIF(Vertices[Degree],"&gt;="&amp;D19)</f>
        <v>0</v>
      </c>
      <c r="F18" s="37">
        <f t="shared" si="2"/>
        <v>15.127272727272727</v>
      </c>
      <c r="G18" s="38">
        <f>COUNTIF(Vertices[In-Degree],"&gt;= "&amp;F18)-COUNTIF(Vertices[In-Degree],"&gt;="&amp;F19)</f>
        <v>0</v>
      </c>
      <c r="H18" s="37">
        <f t="shared" si="3"/>
        <v>5.527272727272729</v>
      </c>
      <c r="I18" s="38">
        <f>COUNTIF(Vertices[Out-Degree],"&gt;= "&amp;H18)-COUNTIF(Vertices[Out-Degree],"&gt;="&amp;H19)</f>
        <v>0</v>
      </c>
      <c r="J18" s="37">
        <f t="shared" si="4"/>
        <v>8254.118787781817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0.015950254545454543</v>
      </c>
      <c r="O18" s="38">
        <f>COUNTIF(Vertices[Eigenvector Centrality],"&gt;= "&amp;N18)-COUNTIF(Vertices[Eigenvector Centrality],"&gt;="&amp;N19)</f>
        <v>0</v>
      </c>
      <c r="P18" s="37">
        <f t="shared" si="7"/>
        <v>6.947599309090907</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16.072727272727274</v>
      </c>
      <c r="G19" s="40">
        <f>COUNTIF(Vertices[In-Degree],"&gt;= "&amp;F19)-COUNTIF(Vertices[In-Degree],"&gt;="&amp;F20)</f>
        <v>0</v>
      </c>
      <c r="H19" s="39">
        <f t="shared" si="3"/>
        <v>5.872727272727275</v>
      </c>
      <c r="I19" s="40">
        <f>COUNTIF(Vertices[Out-Degree],"&gt;= "&amp;H19)-COUNTIF(Vertices[Out-Degree],"&gt;="&amp;H20)</f>
        <v>3</v>
      </c>
      <c r="J19" s="39">
        <f t="shared" si="4"/>
        <v>8770.001212018182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0.016947145454545454</v>
      </c>
      <c r="O19" s="40">
        <f>COUNTIF(Vertices[Eigenvector Centrality],"&gt;= "&amp;N19)-COUNTIF(Vertices[Eigenvector Centrality],"&gt;="&amp;N20)</f>
        <v>0</v>
      </c>
      <c r="P19" s="39">
        <f t="shared" si="7"/>
        <v>7.358275890909089</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11</v>
      </c>
      <c r="D20" s="32">
        <f t="shared" si="1"/>
        <v>0</v>
      </c>
      <c r="E20" s="3">
        <f>COUNTIF(Vertices[Degree],"&gt;= "&amp;D20)-COUNTIF(Vertices[Degree],"&gt;="&amp;D21)</f>
        <v>0</v>
      </c>
      <c r="F20" s="37">
        <f t="shared" si="2"/>
        <v>17.01818181818182</v>
      </c>
      <c r="G20" s="38">
        <f>COUNTIF(Vertices[In-Degree],"&gt;= "&amp;F20)-COUNTIF(Vertices[In-Degree],"&gt;="&amp;F21)</f>
        <v>0</v>
      </c>
      <c r="H20" s="37">
        <f t="shared" si="3"/>
        <v>6.2181818181818205</v>
      </c>
      <c r="I20" s="38">
        <f>COUNTIF(Vertices[Out-Degree],"&gt;= "&amp;H20)-COUNTIF(Vertices[Out-Degree],"&gt;="&amp;H21)</f>
        <v>0</v>
      </c>
      <c r="J20" s="37">
        <f t="shared" si="4"/>
        <v>9285.883636254546</v>
      </c>
      <c r="K20" s="38">
        <f>COUNTIF(Vertices[Betweenness Centrality],"&gt;= "&amp;J20)-COUNTIF(Vertices[Betweenness Centrality],"&gt;="&amp;J21)</f>
        <v>1</v>
      </c>
      <c r="L20" s="37">
        <f t="shared" si="5"/>
        <v>0.3272727272727273</v>
      </c>
      <c r="M20" s="38">
        <f>COUNTIF(Vertices[Closeness Centrality],"&gt;= "&amp;L20)-COUNTIF(Vertices[Closeness Centrality],"&gt;="&amp;L21)</f>
        <v>9</v>
      </c>
      <c r="N20" s="37">
        <f t="shared" si="6"/>
        <v>0.017944036363636364</v>
      </c>
      <c r="O20" s="38">
        <f>COUNTIF(Vertices[Eigenvector Centrality],"&gt;= "&amp;N20)-COUNTIF(Vertices[Eigenvector Centrality],"&gt;="&amp;N21)</f>
        <v>1</v>
      </c>
      <c r="P20" s="37">
        <f t="shared" si="7"/>
        <v>7.76895247272727</v>
      </c>
      <c r="Q20" s="38">
        <f>COUNTIF(Vertices[PageRank],"&gt;= "&amp;P20)-COUNTIF(Vertices[PageRank],"&gt;="&amp;P21)</f>
        <v>0</v>
      </c>
      <c r="R20" s="37">
        <f t="shared" si="8"/>
        <v>0.3272727272727273</v>
      </c>
      <c r="S20" s="43">
        <f>COUNTIF(Vertices[Clustering Coefficient],"&gt;= "&amp;R20)-COUNTIF(Vertices[Clustering Coefficient],"&gt;="&amp;R21)</f>
        <v>14</v>
      </c>
      <c r="T20" s="37" t="e">
        <f ca="1" t="shared" si="9"/>
        <v>#REF!</v>
      </c>
      <c r="U20" s="38" t="e">
        <f ca="1" t="shared" si="0"/>
        <v>#REF!</v>
      </c>
    </row>
    <row r="21" spans="1:21" ht="15">
      <c r="A21" s="34" t="s">
        <v>157</v>
      </c>
      <c r="B21" s="34">
        <v>4.53966</v>
      </c>
      <c r="D21" s="32">
        <f t="shared" si="1"/>
        <v>0</v>
      </c>
      <c r="E21" s="3">
        <f>COUNTIF(Vertices[Degree],"&gt;= "&amp;D21)-COUNTIF(Vertices[Degree],"&gt;="&amp;D22)</f>
        <v>0</v>
      </c>
      <c r="F21" s="39">
        <f t="shared" si="2"/>
        <v>17.963636363636365</v>
      </c>
      <c r="G21" s="40">
        <f>COUNTIF(Vertices[In-Degree],"&gt;= "&amp;F21)-COUNTIF(Vertices[In-Degree],"&gt;="&amp;F22)</f>
        <v>0</v>
      </c>
      <c r="H21" s="39">
        <f t="shared" si="3"/>
        <v>6.563636363636366</v>
      </c>
      <c r="I21" s="40">
        <f>COUNTIF(Vertices[Out-Degree],"&gt;= "&amp;H21)-COUNTIF(Vertices[Out-Degree],"&gt;="&amp;H22)</f>
        <v>0</v>
      </c>
      <c r="J21" s="39">
        <f t="shared" si="4"/>
        <v>9801.76606049091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0.018940927272727275</v>
      </c>
      <c r="O21" s="40">
        <f>COUNTIF(Vertices[Eigenvector Centrality],"&gt;= "&amp;N21)-COUNTIF(Vertices[Eigenvector Centrality],"&gt;="&amp;N22)</f>
        <v>0</v>
      </c>
      <c r="P21" s="39">
        <f t="shared" si="7"/>
        <v>8.179629054545453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18.90909090909091</v>
      </c>
      <c r="G22" s="38">
        <f>COUNTIF(Vertices[In-Degree],"&gt;= "&amp;F22)-COUNTIF(Vertices[In-Degree],"&gt;="&amp;F23)</f>
        <v>0</v>
      </c>
      <c r="H22" s="37">
        <f t="shared" si="3"/>
        <v>6.909090909090912</v>
      </c>
      <c r="I22" s="38">
        <f>COUNTIF(Vertices[Out-Degree],"&gt;= "&amp;H22)-COUNTIF(Vertices[Out-Degree],"&gt;="&amp;H23)</f>
        <v>1</v>
      </c>
      <c r="J22" s="37">
        <f t="shared" si="4"/>
        <v>10317.648484727275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0.019937818181818185</v>
      </c>
      <c r="O22" s="38">
        <f>COUNTIF(Vertices[Eigenvector Centrality],"&gt;= "&amp;N22)-COUNTIF(Vertices[Eigenvector Centrality],"&gt;="&amp;N23)</f>
        <v>0</v>
      </c>
      <c r="P22" s="37">
        <f t="shared" si="7"/>
        <v>8.590305636363635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0.004484486102133161</v>
      </c>
      <c r="D23" s="32">
        <f t="shared" si="1"/>
        <v>0</v>
      </c>
      <c r="E23" s="3">
        <f>COUNTIF(Vertices[Degree],"&gt;= "&amp;D23)-COUNTIF(Vertices[Degree],"&gt;="&amp;D24)</f>
        <v>0</v>
      </c>
      <c r="F23" s="39">
        <f t="shared" si="2"/>
        <v>19.854545454545455</v>
      </c>
      <c r="G23" s="40">
        <f>COUNTIF(Vertices[In-Degree],"&gt;= "&amp;F23)-COUNTIF(Vertices[In-Degree],"&gt;="&amp;F24)</f>
        <v>0</v>
      </c>
      <c r="H23" s="39">
        <f t="shared" si="3"/>
        <v>7.2545454545454575</v>
      </c>
      <c r="I23" s="40">
        <f>COUNTIF(Vertices[Out-Degree],"&gt;= "&amp;H23)-COUNTIF(Vertices[Out-Degree],"&gt;="&amp;H24)</f>
        <v>0</v>
      </c>
      <c r="J23" s="39">
        <f t="shared" si="4"/>
        <v>10833.53090896364</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0.020934709090909095</v>
      </c>
      <c r="O23" s="40">
        <f>COUNTIF(Vertices[Eigenvector Centrality],"&gt;= "&amp;N23)-COUNTIF(Vertices[Eigenvector Centrality],"&gt;="&amp;N24)</f>
        <v>0</v>
      </c>
      <c r="P23" s="39">
        <f t="shared" si="7"/>
        <v>9.000982218181816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3401</v>
      </c>
      <c r="B24" s="34">
        <v>0.723765</v>
      </c>
      <c r="D24" s="32">
        <f t="shared" si="1"/>
        <v>0</v>
      </c>
      <c r="E24" s="3">
        <f>COUNTIF(Vertices[Degree],"&gt;= "&amp;D24)-COUNTIF(Vertices[Degree],"&gt;="&amp;D25)</f>
        <v>0</v>
      </c>
      <c r="F24" s="37">
        <f t="shared" si="2"/>
        <v>20.8</v>
      </c>
      <c r="G24" s="38">
        <f>COUNTIF(Vertices[In-Degree],"&gt;= "&amp;F24)-COUNTIF(Vertices[In-Degree],"&gt;="&amp;F25)</f>
        <v>0</v>
      </c>
      <c r="H24" s="37">
        <f t="shared" si="3"/>
        <v>7.600000000000003</v>
      </c>
      <c r="I24" s="38">
        <f>COUNTIF(Vertices[Out-Degree],"&gt;= "&amp;H24)-COUNTIF(Vertices[Out-Degree],"&gt;="&amp;H25)</f>
        <v>0</v>
      </c>
      <c r="J24" s="37">
        <f t="shared" si="4"/>
        <v>11349.413333200004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0.021931600000000006</v>
      </c>
      <c r="O24" s="38">
        <f>COUNTIF(Vertices[Eigenvector Centrality],"&gt;= "&amp;N24)-COUNTIF(Vertices[Eigenvector Centrality],"&gt;="&amp;N25)</f>
        <v>0</v>
      </c>
      <c r="P24" s="37">
        <f t="shared" si="7"/>
        <v>9.411658799999998</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21.745454545454546</v>
      </c>
      <c r="G25" s="40">
        <f>COUNTIF(Vertices[In-Degree],"&gt;= "&amp;F25)-COUNTIF(Vertices[In-Degree],"&gt;="&amp;F26)</f>
        <v>0</v>
      </c>
      <c r="H25" s="39">
        <f t="shared" si="3"/>
        <v>7.945454545454549</v>
      </c>
      <c r="I25" s="40">
        <f>COUNTIF(Vertices[Out-Degree],"&gt;= "&amp;H25)-COUNTIF(Vertices[Out-Degree],"&gt;="&amp;H26)</f>
        <v>1</v>
      </c>
      <c r="J25" s="39">
        <f t="shared" si="4"/>
        <v>11865.295757436368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0.022928490909090916</v>
      </c>
      <c r="O25" s="40">
        <f>COUNTIF(Vertices[Eigenvector Centrality],"&gt;= "&amp;N25)-COUNTIF(Vertices[Eigenvector Centrality],"&gt;="&amp;N26)</f>
        <v>0</v>
      </c>
      <c r="P25" s="39">
        <f t="shared" si="7"/>
        <v>9.82233538181818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3402</v>
      </c>
      <c r="B26" s="34" t="s">
        <v>3403</v>
      </c>
      <c r="D26" s="32">
        <f t="shared" si="1"/>
        <v>0</v>
      </c>
      <c r="E26" s="3">
        <f>COUNTIF(Vertices[Degree],"&gt;= "&amp;D26)-COUNTIF(Vertices[Degree],"&gt;="&amp;D28)</f>
        <v>0</v>
      </c>
      <c r="F26" s="37">
        <f t="shared" si="2"/>
        <v>22.69090909090909</v>
      </c>
      <c r="G26" s="38">
        <f>COUNTIF(Vertices[In-Degree],"&gt;= "&amp;F26)-COUNTIF(Vertices[In-Degree],"&gt;="&amp;F28)</f>
        <v>0</v>
      </c>
      <c r="H26" s="37">
        <f t="shared" si="3"/>
        <v>8.290909090909095</v>
      </c>
      <c r="I26" s="38">
        <f>COUNTIF(Vertices[Out-Degree],"&gt;= "&amp;H26)-COUNTIF(Vertices[Out-Degree],"&gt;="&amp;H28)</f>
        <v>0</v>
      </c>
      <c r="J26" s="37">
        <f t="shared" si="4"/>
        <v>12381.178181672733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0.023925381818181827</v>
      </c>
      <c r="O26" s="38">
        <f>COUNTIF(Vertices[Eigenvector Centrality],"&gt;= "&amp;N26)-COUNTIF(Vertices[Eigenvector Centrality],"&gt;="&amp;N28)</f>
        <v>0</v>
      </c>
      <c r="P26" s="37">
        <f t="shared" si="7"/>
        <v>10.233011963636361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-4</v>
      </c>
      <c r="J27" s="61"/>
      <c r="K27" s="62">
        <f>COUNTIF(Vertices[Betweenness Centrality],"&gt;= "&amp;J27)-COUNTIF(Vertices[Betweenness Centrality],"&gt;="&amp;J28)</f>
        <v>-3</v>
      </c>
      <c r="L27" s="61"/>
      <c r="M27" s="62">
        <f>COUNTIF(Vertices[Closeness Centrality],"&gt;= "&amp;L27)-COUNTIF(Vertices[Closeness Centrality],"&gt;="&amp;L28)</f>
        <v>-21</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-41</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23.636363636363637</v>
      </c>
      <c r="G28" s="40">
        <f>COUNTIF(Vertices[In-Degree],"&gt;= "&amp;F28)-COUNTIF(Vertices[In-Degree],"&gt;="&amp;F40)</f>
        <v>0</v>
      </c>
      <c r="H28" s="39">
        <f>H26+($H$57-$H$2)/BinDivisor</f>
        <v>8.63636363636364</v>
      </c>
      <c r="I28" s="40">
        <f>COUNTIF(Vertices[Out-Degree],"&gt;= "&amp;H28)-COUNTIF(Vertices[Out-Degree],"&gt;="&amp;H40)</f>
        <v>0</v>
      </c>
      <c r="J28" s="39">
        <f>J26+($J$57-$J$2)/BinDivisor</f>
        <v>12897.060605909097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0.024922272727272737</v>
      </c>
      <c r="O28" s="40">
        <f>COUNTIF(Vertices[Eigenvector Centrality],"&gt;= "&amp;N28)-COUNTIF(Vertices[Eigenvector Centrality],"&gt;="&amp;N40)</f>
        <v>0</v>
      </c>
      <c r="P28" s="39">
        <f>P26+($P$57-$P$2)/BinDivisor</f>
        <v>10.643688545454543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-4</v>
      </c>
      <c r="J38" s="61"/>
      <c r="K38" s="62">
        <f>COUNTIF(Vertices[Betweenness Centrality],"&gt;= "&amp;J38)-COUNTIF(Vertices[Betweenness Centrality],"&gt;="&amp;J40)</f>
        <v>-3</v>
      </c>
      <c r="L38" s="61"/>
      <c r="M38" s="62">
        <f>COUNTIF(Vertices[Closeness Centrality],"&gt;= "&amp;L38)-COUNTIF(Vertices[Closeness Centrality],"&gt;="&amp;L40)</f>
        <v>-21</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-41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-4</v>
      </c>
      <c r="J39" s="61"/>
      <c r="K39" s="62">
        <f>COUNTIF(Vertices[Betweenness Centrality],"&gt;= "&amp;J39)-COUNTIF(Vertices[Betweenness Centrality],"&gt;="&amp;J40)</f>
        <v>-3</v>
      </c>
      <c r="L39" s="61"/>
      <c r="M39" s="62">
        <f>COUNTIF(Vertices[Closeness Centrality],"&gt;= "&amp;L39)-COUNTIF(Vertices[Closeness Centrality],"&gt;="&amp;L40)</f>
        <v>-21</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-41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24.581818181818182</v>
      </c>
      <c r="G40" s="38">
        <f>COUNTIF(Vertices[In-Degree],"&gt;= "&amp;F40)-COUNTIF(Vertices[In-Degree],"&gt;="&amp;F41)</f>
        <v>0</v>
      </c>
      <c r="H40" s="37">
        <f>H28+($H$57-$H$2)/BinDivisor</f>
        <v>8.981818181818186</v>
      </c>
      <c r="I40" s="38">
        <f>COUNTIF(Vertices[Out-Degree],"&gt;= "&amp;H40)-COUNTIF(Vertices[Out-Degree],"&gt;="&amp;H41)</f>
        <v>1</v>
      </c>
      <c r="J40" s="37">
        <f>J28+($J$57-$J$2)/BinDivisor</f>
        <v>13412.943030145461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0.025919163636363648</v>
      </c>
      <c r="O40" s="38">
        <f>COUNTIF(Vertices[Eigenvector Centrality],"&gt;= "&amp;N40)-COUNTIF(Vertices[Eigenvector Centrality],"&gt;="&amp;N41)</f>
        <v>0</v>
      </c>
      <c r="P40" s="37">
        <f>P28+($P$57-$P$2)/BinDivisor</f>
        <v>11.054365127272725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25.527272727272727</v>
      </c>
      <c r="G41" s="40">
        <f>COUNTIF(Vertices[In-Degree],"&gt;= "&amp;F41)-COUNTIF(Vertices[In-Degree],"&gt;="&amp;F42)</f>
        <v>0</v>
      </c>
      <c r="H41" s="39">
        <f aca="true" t="shared" si="12" ref="H41:H56">H40+($H$57-$H$2)/BinDivisor</f>
        <v>9.327272727272732</v>
      </c>
      <c r="I41" s="40">
        <f>COUNTIF(Vertices[Out-Degree],"&gt;= "&amp;H41)-COUNTIF(Vertices[Out-Degree],"&gt;="&amp;H42)</f>
        <v>0</v>
      </c>
      <c r="J41" s="39">
        <f aca="true" t="shared" si="13" ref="J41:J56">J40+($J$57-$J$2)/BinDivisor</f>
        <v>13928.825454381826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9</v>
      </c>
      <c r="N41" s="39">
        <f aca="true" t="shared" si="15" ref="N41:N56">N40+($N$57-$N$2)/BinDivisor</f>
        <v>0.02691605454545456</v>
      </c>
      <c r="O41" s="40">
        <f>COUNTIF(Vertices[Eigenvector Centrality],"&gt;= "&amp;N41)-COUNTIF(Vertices[Eigenvector Centrality],"&gt;="&amp;N42)</f>
        <v>0</v>
      </c>
      <c r="P41" s="39">
        <f aca="true" t="shared" si="16" ref="P41:P56">P40+($P$57-$P$2)/BinDivisor</f>
        <v>11.465041709090906</v>
      </c>
      <c r="Q41" s="40">
        <f>COUNTIF(Vertices[PageRank],"&gt;= "&amp;P41)-COUNTIF(Vertices[PageRank],"&gt;="&amp;P42)</f>
        <v>0</v>
      </c>
      <c r="R41" s="39">
        <f aca="true" t="shared" si="17" ref="R41:R56">R40+($R$57-$R$2)/BinDivisor</f>
        <v>0.490909090909091</v>
      </c>
      <c r="S41" s="44">
        <f>COUNTIF(Vertices[Clustering Coefficient],"&gt;= "&amp;R41)-COUNTIF(Vertices[Clustering Coefficient],"&gt;="&amp;R42)</f>
        <v>31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26.472727272727273</v>
      </c>
      <c r="G42" s="38">
        <f>COUNTIF(Vertices[In-Degree],"&gt;= "&amp;F42)-COUNTIF(Vertices[In-Degree],"&gt;="&amp;F43)</f>
        <v>0</v>
      </c>
      <c r="H42" s="37">
        <f t="shared" si="12"/>
        <v>9.672727272727277</v>
      </c>
      <c r="I42" s="38">
        <f>COUNTIF(Vertices[Out-Degree],"&gt;= "&amp;H42)-COUNTIF(Vertices[Out-Degree],"&gt;="&amp;H43)</f>
        <v>1</v>
      </c>
      <c r="J42" s="37">
        <f t="shared" si="13"/>
        <v>14444.70787861819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0.02791294545454547</v>
      </c>
      <c r="O42" s="38">
        <f>COUNTIF(Vertices[Eigenvector Centrality],"&gt;= "&amp;N42)-COUNTIF(Vertices[Eigenvector Centrality],"&gt;="&amp;N43)</f>
        <v>0</v>
      </c>
      <c r="P42" s="37">
        <f t="shared" si="16"/>
        <v>11.875718290909088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27.418181818181818</v>
      </c>
      <c r="G43" s="40">
        <f>COUNTIF(Vertices[In-Degree],"&gt;= "&amp;F43)-COUNTIF(Vertices[In-Degree],"&gt;="&amp;F44)</f>
        <v>0</v>
      </c>
      <c r="H43" s="39">
        <f t="shared" si="12"/>
        <v>10.018181818181823</v>
      </c>
      <c r="I43" s="40">
        <f>COUNTIF(Vertices[Out-Degree],"&gt;= "&amp;H43)-COUNTIF(Vertices[Out-Degree],"&gt;="&amp;H44)</f>
        <v>0</v>
      </c>
      <c r="J43" s="39">
        <f t="shared" si="13"/>
        <v>14960.590302854554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0.02890983636363638</v>
      </c>
      <c r="O43" s="40">
        <f>COUNTIF(Vertices[Eigenvector Centrality],"&gt;= "&amp;N43)-COUNTIF(Vertices[Eigenvector Centrality],"&gt;="&amp;N44)</f>
        <v>0</v>
      </c>
      <c r="P43" s="39">
        <f t="shared" si="16"/>
        <v>12.28639487272727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28.363636363636363</v>
      </c>
      <c r="G44" s="38">
        <f>COUNTIF(Vertices[In-Degree],"&gt;= "&amp;F44)-COUNTIF(Vertices[In-Degree],"&gt;="&amp;F45)</f>
        <v>0</v>
      </c>
      <c r="H44" s="37">
        <f t="shared" si="12"/>
        <v>10.363636363636369</v>
      </c>
      <c r="I44" s="38">
        <f>COUNTIF(Vertices[Out-Degree],"&gt;= "&amp;H44)-COUNTIF(Vertices[Out-Degree],"&gt;="&amp;H45)</f>
        <v>0</v>
      </c>
      <c r="J44" s="37">
        <f t="shared" si="13"/>
        <v>15476.472727090919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0.02990672727272729</v>
      </c>
      <c r="O44" s="38">
        <f>COUNTIF(Vertices[Eigenvector Centrality],"&gt;= "&amp;N44)-COUNTIF(Vertices[Eigenvector Centrality],"&gt;="&amp;N45)</f>
        <v>1</v>
      </c>
      <c r="P44" s="37">
        <f t="shared" si="16"/>
        <v>12.697071454545451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29.30909090909091</v>
      </c>
      <c r="G45" s="40">
        <f>COUNTIF(Vertices[In-Degree],"&gt;= "&amp;F45)-COUNTIF(Vertices[In-Degree],"&gt;="&amp;F46)</f>
        <v>0</v>
      </c>
      <c r="H45" s="39">
        <f t="shared" si="12"/>
        <v>10.709090909090914</v>
      </c>
      <c r="I45" s="40">
        <f>COUNTIF(Vertices[Out-Degree],"&gt;= "&amp;H45)-COUNTIF(Vertices[Out-Degree],"&gt;="&amp;H46)</f>
        <v>0</v>
      </c>
      <c r="J45" s="39">
        <f t="shared" si="13"/>
        <v>15992.355151327283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0.0309036181818182</v>
      </c>
      <c r="O45" s="40">
        <f>COUNTIF(Vertices[Eigenvector Centrality],"&gt;= "&amp;N45)-COUNTIF(Vertices[Eigenvector Centrality],"&gt;="&amp;N46)</f>
        <v>0</v>
      </c>
      <c r="P45" s="39">
        <f t="shared" si="16"/>
        <v>13.107748036363633</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30.254545454545454</v>
      </c>
      <c r="G46" s="38">
        <f>COUNTIF(Vertices[In-Degree],"&gt;= "&amp;F46)-COUNTIF(Vertices[In-Degree],"&gt;="&amp;F47)</f>
        <v>0</v>
      </c>
      <c r="H46" s="37">
        <f t="shared" si="12"/>
        <v>11.05454545454546</v>
      </c>
      <c r="I46" s="38">
        <f>COUNTIF(Vertices[Out-Degree],"&gt;= "&amp;H46)-COUNTIF(Vertices[Out-Degree],"&gt;="&amp;H47)</f>
        <v>0</v>
      </c>
      <c r="J46" s="37">
        <f t="shared" si="13"/>
        <v>16508.237575563646</v>
      </c>
      <c r="K46" s="38">
        <f>COUNTIF(Vertices[Betweenness Centrality],"&gt;= "&amp;J46)-COUNTIF(Vertices[Betweenness Centrality],"&gt;="&amp;J47)</f>
        <v>2</v>
      </c>
      <c r="L46" s="37">
        <f t="shared" si="14"/>
        <v>0.5818181818181819</v>
      </c>
      <c r="M46" s="38">
        <f>COUNTIF(Vertices[Closeness Centrality],"&gt;= "&amp;L46)-COUNTIF(Vertices[Closeness Centrality],"&gt;="&amp;L47)</f>
        <v>0</v>
      </c>
      <c r="N46" s="37">
        <f t="shared" si="15"/>
        <v>0.03190050909090911</v>
      </c>
      <c r="O46" s="38">
        <f>COUNTIF(Vertices[Eigenvector Centrality],"&gt;= "&amp;N46)-COUNTIF(Vertices[Eigenvector Centrality],"&gt;="&amp;N47)</f>
        <v>0</v>
      </c>
      <c r="P46" s="37">
        <f t="shared" si="16"/>
        <v>13.518424618181815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31.2</v>
      </c>
      <c r="G47" s="40">
        <f>COUNTIF(Vertices[In-Degree],"&gt;= "&amp;F47)-COUNTIF(Vertices[In-Degree],"&gt;="&amp;F48)</f>
        <v>1</v>
      </c>
      <c r="H47" s="39">
        <f t="shared" si="12"/>
        <v>11.400000000000006</v>
      </c>
      <c r="I47" s="40">
        <f>COUNTIF(Vertices[Out-Degree],"&gt;= "&amp;H47)-COUNTIF(Vertices[Out-Degree],"&gt;="&amp;H48)</f>
        <v>0</v>
      </c>
      <c r="J47" s="39">
        <f t="shared" si="13"/>
        <v>17024.11999980001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0.032897400000000014</v>
      </c>
      <c r="O47" s="40">
        <f>COUNTIF(Vertices[Eigenvector Centrality],"&gt;= "&amp;N47)-COUNTIF(Vertices[Eigenvector Centrality],"&gt;="&amp;N48)</f>
        <v>0</v>
      </c>
      <c r="P47" s="39">
        <f t="shared" si="16"/>
        <v>13.929101199999996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32.14545454545455</v>
      </c>
      <c r="G48" s="38">
        <f>COUNTIF(Vertices[In-Degree],"&gt;= "&amp;F48)-COUNTIF(Vertices[In-Degree],"&gt;="&amp;F49)</f>
        <v>0</v>
      </c>
      <c r="H48" s="37">
        <f t="shared" si="12"/>
        <v>11.745454545454551</v>
      </c>
      <c r="I48" s="38">
        <f>COUNTIF(Vertices[Out-Degree],"&gt;= "&amp;H48)-COUNTIF(Vertices[Out-Degree],"&gt;="&amp;H49)</f>
        <v>0</v>
      </c>
      <c r="J48" s="37">
        <f t="shared" si="13"/>
        <v>17540.00242403637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0.03389429090909092</v>
      </c>
      <c r="O48" s="38">
        <f>COUNTIF(Vertices[Eigenvector Centrality],"&gt;= "&amp;N48)-COUNTIF(Vertices[Eigenvector Centrality],"&gt;="&amp;N49)</f>
        <v>0</v>
      </c>
      <c r="P48" s="37">
        <f t="shared" si="16"/>
        <v>14.339777781818178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33.09090909090909</v>
      </c>
      <c r="G49" s="40">
        <f>COUNTIF(Vertices[In-Degree],"&gt;= "&amp;F49)-COUNTIF(Vertices[In-Degree],"&gt;="&amp;F50)</f>
        <v>0</v>
      </c>
      <c r="H49" s="39">
        <f t="shared" si="12"/>
        <v>12.090909090909097</v>
      </c>
      <c r="I49" s="40">
        <f>COUNTIF(Vertices[Out-Degree],"&gt;= "&amp;H49)-COUNTIF(Vertices[Out-Degree],"&gt;="&amp;H50)</f>
        <v>0</v>
      </c>
      <c r="J49" s="39">
        <f t="shared" si="13"/>
        <v>18055.884848272734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0.03489118181818183</v>
      </c>
      <c r="O49" s="40">
        <f>COUNTIF(Vertices[Eigenvector Centrality],"&gt;= "&amp;N49)-COUNTIF(Vertices[Eigenvector Centrality],"&gt;="&amp;N50)</f>
        <v>0</v>
      </c>
      <c r="P49" s="39">
        <f t="shared" si="16"/>
        <v>14.75045436363636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34.03636363636364</v>
      </c>
      <c r="G50" s="38">
        <f>COUNTIF(Vertices[In-Degree],"&gt;= "&amp;F50)-COUNTIF(Vertices[In-Degree],"&gt;="&amp;F51)</f>
        <v>0</v>
      </c>
      <c r="H50" s="37">
        <f t="shared" si="12"/>
        <v>12.436363636363643</v>
      </c>
      <c r="I50" s="38">
        <f>COUNTIF(Vertices[Out-Degree],"&gt;= "&amp;H50)-COUNTIF(Vertices[Out-Degree],"&gt;="&amp;H51)</f>
        <v>0</v>
      </c>
      <c r="J50" s="37">
        <f t="shared" si="13"/>
        <v>18571.767272509096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0.035888072727272735</v>
      </c>
      <c r="O50" s="38">
        <f>COUNTIF(Vertices[Eigenvector Centrality],"&gt;= "&amp;N50)-COUNTIF(Vertices[Eigenvector Centrality],"&gt;="&amp;N51)</f>
        <v>0</v>
      </c>
      <c r="P50" s="37">
        <f t="shared" si="16"/>
        <v>15.161130945454541</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34.981818181818184</v>
      </c>
      <c r="G51" s="40">
        <f>COUNTIF(Vertices[In-Degree],"&gt;= "&amp;F51)-COUNTIF(Vertices[In-Degree],"&gt;="&amp;F52)</f>
        <v>0</v>
      </c>
      <c r="H51" s="39">
        <f t="shared" si="12"/>
        <v>12.781818181818188</v>
      </c>
      <c r="I51" s="40">
        <f>COUNTIF(Vertices[Out-Degree],"&gt;= "&amp;H51)-COUNTIF(Vertices[Out-Degree],"&gt;="&amp;H52)</f>
        <v>1</v>
      </c>
      <c r="J51" s="39">
        <f t="shared" si="13"/>
        <v>19087.64969674546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0.03688496363636364</v>
      </c>
      <c r="O51" s="40">
        <f>COUNTIF(Vertices[Eigenvector Centrality],"&gt;= "&amp;N51)-COUNTIF(Vertices[Eigenvector Centrality],"&gt;="&amp;N52)</f>
        <v>0</v>
      </c>
      <c r="P51" s="39">
        <f t="shared" si="16"/>
        <v>15.571807527272723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35.92727272727273</v>
      </c>
      <c r="G52" s="38">
        <f>COUNTIF(Vertices[In-Degree],"&gt;= "&amp;F52)-COUNTIF(Vertices[In-Degree],"&gt;="&amp;F53)</f>
        <v>0</v>
      </c>
      <c r="H52" s="37">
        <f t="shared" si="12"/>
        <v>13.127272727272734</v>
      </c>
      <c r="I52" s="38">
        <f>COUNTIF(Vertices[Out-Degree],"&gt;= "&amp;H52)-COUNTIF(Vertices[Out-Degree],"&gt;="&amp;H53)</f>
        <v>0</v>
      </c>
      <c r="J52" s="37">
        <f t="shared" si="13"/>
        <v>19603.53212098182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0.03788185454545455</v>
      </c>
      <c r="O52" s="38">
        <f>COUNTIF(Vertices[Eigenvector Centrality],"&gt;= "&amp;N52)-COUNTIF(Vertices[Eigenvector Centrality],"&gt;="&amp;N53)</f>
        <v>0</v>
      </c>
      <c r="P52" s="37">
        <f t="shared" si="16"/>
        <v>15.982484109090905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36.872727272727275</v>
      </c>
      <c r="G53" s="40">
        <f>COUNTIF(Vertices[In-Degree],"&gt;= "&amp;F53)-COUNTIF(Vertices[In-Degree],"&gt;="&amp;F54)</f>
        <v>0</v>
      </c>
      <c r="H53" s="39">
        <f t="shared" si="12"/>
        <v>13.47272727272728</v>
      </c>
      <c r="I53" s="40">
        <f>COUNTIF(Vertices[Out-Degree],"&gt;= "&amp;H53)-COUNTIF(Vertices[Out-Degree],"&gt;="&amp;H54)</f>
        <v>0</v>
      </c>
      <c r="J53" s="39">
        <f t="shared" si="13"/>
        <v>20119.414545218184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0.038878745454545456</v>
      </c>
      <c r="O53" s="40">
        <f>COUNTIF(Vertices[Eigenvector Centrality],"&gt;= "&amp;N53)-COUNTIF(Vertices[Eigenvector Centrality],"&gt;="&amp;N54)</f>
        <v>0</v>
      </c>
      <c r="P53" s="39">
        <f t="shared" si="16"/>
        <v>16.393160690909088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37.81818181818182</v>
      </c>
      <c r="G54" s="38">
        <f>COUNTIF(Vertices[In-Degree],"&gt;= "&amp;F54)-COUNTIF(Vertices[In-Degree],"&gt;="&amp;F55)</f>
        <v>0</v>
      </c>
      <c r="H54" s="37">
        <f t="shared" si="12"/>
        <v>13.818181818181825</v>
      </c>
      <c r="I54" s="38">
        <f>COUNTIF(Vertices[Out-Degree],"&gt;= "&amp;H54)-COUNTIF(Vertices[Out-Degree],"&gt;="&amp;H55)</f>
        <v>0</v>
      </c>
      <c r="J54" s="37">
        <f t="shared" si="13"/>
        <v>20635.296969454546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0.03987563636363636</v>
      </c>
      <c r="O54" s="38">
        <f>COUNTIF(Vertices[Eigenvector Centrality],"&gt;= "&amp;N54)-COUNTIF(Vertices[Eigenvector Centrality],"&gt;="&amp;N55)</f>
        <v>0</v>
      </c>
      <c r="P54" s="37">
        <f t="shared" si="16"/>
        <v>16.80383727272727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38.763636363636365</v>
      </c>
      <c r="G55" s="40">
        <f>COUNTIF(Vertices[In-Degree],"&gt;= "&amp;F55)-COUNTIF(Vertices[In-Degree],"&gt;="&amp;F56)</f>
        <v>0</v>
      </c>
      <c r="H55" s="39">
        <f t="shared" si="12"/>
        <v>14.163636363636371</v>
      </c>
      <c r="I55" s="40">
        <f>COUNTIF(Vertices[Out-Degree],"&gt;= "&amp;H55)-COUNTIF(Vertices[Out-Degree],"&gt;="&amp;H56)</f>
        <v>0</v>
      </c>
      <c r="J55" s="39">
        <f t="shared" si="13"/>
        <v>21151.17939369091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0.04087252727272727</v>
      </c>
      <c r="O55" s="40">
        <f>COUNTIF(Vertices[Eigenvector Centrality],"&gt;= "&amp;N55)-COUNTIF(Vertices[Eigenvector Centrality],"&gt;="&amp;N56)</f>
        <v>0</v>
      </c>
      <c r="P55" s="39">
        <f t="shared" si="16"/>
        <v>17.214513854545455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39.70909090909091</v>
      </c>
      <c r="G56" s="38">
        <f>COUNTIF(Vertices[In-Degree],"&gt;= "&amp;F56)-COUNTIF(Vertices[In-Degree],"&gt;="&amp;F57)</f>
        <v>0</v>
      </c>
      <c r="H56" s="37">
        <f t="shared" si="12"/>
        <v>14.509090909090917</v>
      </c>
      <c r="I56" s="38">
        <f>COUNTIF(Vertices[Out-Degree],"&gt;= "&amp;H56)-COUNTIF(Vertices[Out-Degree],"&gt;="&amp;H57)</f>
        <v>0</v>
      </c>
      <c r="J56" s="37">
        <f t="shared" si="13"/>
        <v>21667.06181792727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0.04186941818181818</v>
      </c>
      <c r="O56" s="38">
        <f>COUNTIF(Vertices[Eigenvector Centrality],"&gt;= "&amp;N56)-COUNTIF(Vertices[Eigenvector Centrality],"&gt;="&amp;N57)</f>
        <v>1</v>
      </c>
      <c r="P56" s="37">
        <f t="shared" si="16"/>
        <v>17.62519043636364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52</v>
      </c>
      <c r="G57" s="42">
        <f>COUNTIF(Vertices[In-Degree],"&gt;= "&amp;F57)-COUNTIF(Vertices[In-Degree],"&gt;="&amp;F58)</f>
        <v>1</v>
      </c>
      <c r="H57" s="41">
        <f>MAX(Vertices[Out-Degree])</f>
        <v>19</v>
      </c>
      <c r="I57" s="42">
        <f>COUNTIF(Vertices[Out-Degree],"&gt;= "&amp;H57)-COUNTIF(Vertices[Out-Degree],"&gt;="&amp;H58)</f>
        <v>1</v>
      </c>
      <c r="J57" s="41">
        <f>MAX(Vertices[Betweenness Centrality])</f>
        <v>28373.533333</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0.054829</v>
      </c>
      <c r="O57" s="42">
        <f>COUNTIF(Vertices[Eigenvector Centrality],"&gt;= "&amp;N57)-COUNTIF(Vertices[Eigenvector Centrality],"&gt;="&amp;N58)</f>
        <v>1</v>
      </c>
      <c r="P57" s="41">
        <f>MAX(Vertices[PageRank])</f>
        <v>22.963986</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52</v>
      </c>
    </row>
    <row r="71" spans="1:2" ht="15">
      <c r="A71" s="33" t="s">
        <v>90</v>
      </c>
      <c r="B71" s="47">
        <f>_xlfn.IFERROR(AVERAGE(Vertices[In-Degree]),NoMetricMessage)</f>
        <v>1.3223443223443223</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19</v>
      </c>
    </row>
    <row r="85" spans="1:2" ht="15">
      <c r="A85" s="33" t="s">
        <v>96</v>
      </c>
      <c r="B85" s="47">
        <f>_xlfn.IFERROR(AVERAGE(Vertices[Out-Degree]),NoMetricMessage)</f>
        <v>1.3223443223443223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28373.533333</v>
      </c>
    </row>
    <row r="99" spans="1:2" ht="15">
      <c r="A99" s="33" t="s">
        <v>102</v>
      </c>
      <c r="B99" s="47">
        <f>_xlfn.IFERROR(AVERAGE(Vertices[Betweenness Centrality]),NoMetricMessage)</f>
        <v>492.8571428608059</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0.0932033626373627</v>
      </c>
    </row>
    <row r="114" spans="1:2" ht="15">
      <c r="A114" s="33" t="s">
        <v>109</v>
      </c>
      <c r="B114" s="47">
        <f>_xlfn.IFERROR(MEDIAN(Vertices[Closeness Centrality]),NoMetricMessage)</f>
        <v>0.001238</v>
      </c>
    </row>
    <row r="125" spans="1:2" ht="15">
      <c r="A125" s="33" t="s">
        <v>112</v>
      </c>
      <c r="B125" s="47">
        <f>IF(COUNT(Vertices[Eigenvector Centrality])&gt;0,N2,NoMetricMessage)</f>
        <v>0</v>
      </c>
    </row>
    <row r="126" spans="1:2" ht="15">
      <c r="A126" s="33" t="s">
        <v>113</v>
      </c>
      <c r="B126" s="47">
        <f>IF(COUNT(Vertices[Eigenvector Centrality])&gt;0,N57,NoMetricMessage)</f>
        <v>0.054829</v>
      </c>
    </row>
    <row r="127" spans="1:2" ht="15">
      <c r="A127" s="33" t="s">
        <v>114</v>
      </c>
      <c r="B127" s="47">
        <f>_xlfn.IFERROR(AVERAGE(Vertices[Eigenvector Centrality]),NoMetricMessage)</f>
        <v>0.003662926739926741</v>
      </c>
    </row>
    <row r="128" spans="1:2" ht="15">
      <c r="A128" s="33" t="s">
        <v>115</v>
      </c>
      <c r="B128" s="47">
        <f>_xlfn.IFERROR(MEDIAN(Vertices[Eigenvector Centrality]),NoMetricMessage)</f>
        <v>0.001063</v>
      </c>
    </row>
    <row r="139" spans="1:2" ht="15">
      <c r="A139" s="33" t="s">
        <v>140</v>
      </c>
      <c r="B139" s="47">
        <f>IF(COUNT(Vertices[PageRank])&gt;0,P2,NoMetricMessage)</f>
        <v>0.376774</v>
      </c>
    </row>
    <row r="140" spans="1:2" ht="15">
      <c r="A140" s="33" t="s">
        <v>141</v>
      </c>
      <c r="B140" s="47">
        <f>IF(COUNT(Vertices[PageRank])&gt;0,P57,NoMetricMessage)</f>
        <v>22.963986</v>
      </c>
    </row>
    <row r="141" spans="1:2" ht="15">
      <c r="A141" s="33" t="s">
        <v>142</v>
      </c>
      <c r="B141" s="47">
        <f>_xlfn.IFERROR(AVERAGE(Vertices[PageRank]),NoMetricMessage)</f>
        <v>0.9999980952380952</v>
      </c>
    </row>
    <row r="142" spans="1:2" ht="15">
      <c r="A142" s="33" t="s">
        <v>143</v>
      </c>
      <c r="B142" s="47">
        <f>_xlfn.IFERROR(MEDIAN(Vertices[PageRank]),NoMetricMessage)</f>
        <v>0.653987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0.12142149064410947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3315</v>
      </c>
      <c r="K7" s="13" t="s">
        <v>3316</v>
      </c>
    </row>
    <row r="8" spans="1:11" ht="409.5">
      <c r="A8"/>
      <c r="B8">
        <v>2</v>
      </c>
      <c r="C8">
        <v>2</v>
      </c>
      <c r="D8" t="s">
        <v>61</v>
      </c>
      <c r="E8" t="s">
        <v>61</v>
      </c>
      <c r="H8" t="s">
        <v>73</v>
      </c>
      <c r="J8" t="s">
        <v>3317</v>
      </c>
      <c r="K8" s="13" t="s">
        <v>3318</v>
      </c>
    </row>
    <row r="9" spans="1:11" ht="409.5">
      <c r="A9"/>
      <c r="B9">
        <v>3</v>
      </c>
      <c r="C9">
        <v>4</v>
      </c>
      <c r="D9" t="s">
        <v>62</v>
      </c>
      <c r="E9" t="s">
        <v>62</v>
      </c>
      <c r="H9" t="s">
        <v>74</v>
      </c>
      <c r="J9" t="s">
        <v>3319</v>
      </c>
      <c r="K9" s="102" t="s">
        <v>3320</v>
      </c>
    </row>
    <row r="10" spans="1:11" ht="409.5">
      <c r="A10"/>
      <c r="B10">
        <v>4</v>
      </c>
      <c r="D10" t="s">
        <v>63</v>
      </c>
      <c r="E10" t="s">
        <v>63</v>
      </c>
      <c r="H10" t="s">
        <v>75</v>
      </c>
      <c r="J10" t="s">
        <v>3321</v>
      </c>
      <c r="K10" s="13" t="s">
        <v>3322</v>
      </c>
    </row>
    <row r="11" spans="1:11" ht="15">
      <c r="A11"/>
      <c r="B11">
        <v>5</v>
      </c>
      <c r="D11" t="s">
        <v>46</v>
      </c>
      <c r="E11">
        <v>1</v>
      </c>
      <c r="H11" t="s">
        <v>76</v>
      </c>
      <c r="J11" t="s">
        <v>3323</v>
      </c>
      <c r="K11" t="s">
        <v>3324</v>
      </c>
    </row>
    <row r="12" spans="1:11" ht="15">
      <c r="A12"/>
      <c r="B12"/>
      <c r="D12" t="s">
        <v>64</v>
      </c>
      <c r="E12">
        <v>2</v>
      </c>
      <c r="H12">
        <v>0</v>
      </c>
      <c r="J12" t="s">
        <v>3325</v>
      </c>
      <c r="K12" t="s">
        <v>3326</v>
      </c>
    </row>
    <row r="13" spans="1:11" ht="15">
      <c r="A13"/>
      <c r="B13"/>
      <c r="D13">
        <v>1</v>
      </c>
      <c r="E13">
        <v>3</v>
      </c>
      <c r="H13">
        <v>1</v>
      </c>
      <c r="J13" t="s">
        <v>3327</v>
      </c>
      <c r="K13" t="s">
        <v>3328</v>
      </c>
    </row>
    <row r="14" spans="4:11" ht="15">
      <c r="D14">
        <v>2</v>
      </c>
      <c r="E14">
        <v>4</v>
      </c>
      <c r="H14">
        <v>2</v>
      </c>
      <c r="J14" t="s">
        <v>3329</v>
      </c>
      <c r="K14" t="s">
        <v>3330</v>
      </c>
    </row>
    <row r="15" spans="4:11" ht="15">
      <c r="D15">
        <v>3</v>
      </c>
      <c r="E15">
        <v>5</v>
      </c>
      <c r="H15">
        <v>3</v>
      </c>
      <c r="J15" t="s">
        <v>3331</v>
      </c>
      <c r="K15" t="s">
        <v>3332</v>
      </c>
    </row>
    <row r="16" spans="4:11" ht="15">
      <c r="D16">
        <v>4</v>
      </c>
      <c r="E16">
        <v>6</v>
      </c>
      <c r="H16">
        <v>4</v>
      </c>
      <c r="J16" t="s">
        <v>3333</v>
      </c>
      <c r="K16" t="s">
        <v>3334</v>
      </c>
    </row>
    <row r="17" spans="4:11" ht="15">
      <c r="D17">
        <v>5</v>
      </c>
      <c r="E17">
        <v>7</v>
      </c>
      <c r="H17">
        <v>5</v>
      </c>
      <c r="J17" t="s">
        <v>3335</v>
      </c>
      <c r="K17" t="s">
        <v>3336</v>
      </c>
    </row>
    <row r="18" spans="4:11" ht="15">
      <c r="D18">
        <v>6</v>
      </c>
      <c r="E18">
        <v>8</v>
      </c>
      <c r="H18">
        <v>6</v>
      </c>
      <c r="J18" t="s">
        <v>3337</v>
      </c>
      <c r="K18" t="s">
        <v>3338</v>
      </c>
    </row>
    <row r="19" spans="4:11" ht="15">
      <c r="D19">
        <v>7</v>
      </c>
      <c r="E19">
        <v>9</v>
      </c>
      <c r="H19">
        <v>7</v>
      </c>
      <c r="J19" t="s">
        <v>3339</v>
      </c>
      <c r="K19" t="s">
        <v>3340</v>
      </c>
    </row>
    <row r="20" spans="4:11" ht="15">
      <c r="D20">
        <v>8</v>
      </c>
      <c r="H20">
        <v>8</v>
      </c>
      <c r="J20" t="s">
        <v>3341</v>
      </c>
      <c r="K20" t="s">
        <v>3342</v>
      </c>
    </row>
    <row r="21" spans="4:11" ht="409.5">
      <c r="D21">
        <v>9</v>
      </c>
      <c r="H21">
        <v>9</v>
      </c>
      <c r="J21" t="s">
        <v>3343</v>
      </c>
      <c r="K21" s="13" t="s">
        <v>3344</v>
      </c>
    </row>
    <row r="22" spans="4:11" ht="409.5">
      <c r="D22">
        <v>10</v>
      </c>
      <c r="J22" t="s">
        <v>3345</v>
      </c>
      <c r="K22" s="13" t="s">
        <v>3346</v>
      </c>
    </row>
    <row r="23" spans="4:11" ht="409.5">
      <c r="D23">
        <v>11</v>
      </c>
      <c r="J23" t="s">
        <v>3347</v>
      </c>
      <c r="K23" s="13" t="s">
        <v>3348</v>
      </c>
    </row>
    <row r="24" spans="10:11" ht="409.5">
      <c r="J24" t="s">
        <v>3349</v>
      </c>
      <c r="K24" s="13" t="s">
        <v>4671</v>
      </c>
    </row>
    <row r="25" spans="10:11" ht="15">
      <c r="J25" t="s">
        <v>3350</v>
      </c>
      <c r="K25" t="b">
        <v>0</v>
      </c>
    </row>
    <row r="26" spans="10:11" ht="15">
      <c r="J26" t="s">
        <v>4668</v>
      </c>
      <c r="K26" t="s">
        <v>4669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3397</v>
      </c>
      <c r="B2" s="117" t="s">
        <v>3398</v>
      </c>
      <c r="C2" s="118" t="s">
        <v>3399</v>
      </c>
    </row>
    <row r="3" spans="1:3" ht="15">
      <c r="A3" s="116" t="s">
        <v>3352</v>
      </c>
      <c r="B3" s="116" t="s">
        <v>3352</v>
      </c>
      <c r="C3" s="34">
        <v>61</v>
      </c>
    </row>
    <row r="4" spans="1:3" ht="15">
      <c r="A4" s="116" t="s">
        <v>3353</v>
      </c>
      <c r="B4" s="116" t="s">
        <v>3353</v>
      </c>
      <c r="C4" s="34">
        <v>60</v>
      </c>
    </row>
    <row r="5" spans="1:3" ht="15">
      <c r="A5" s="116" t="s">
        <v>3353</v>
      </c>
      <c r="B5" s="116" t="s">
        <v>3355</v>
      </c>
      <c r="C5" s="34">
        <v>3</v>
      </c>
    </row>
    <row r="6" spans="1:3" ht="15">
      <c r="A6" s="116" t="s">
        <v>3353</v>
      </c>
      <c r="B6" s="116" t="s">
        <v>3358</v>
      </c>
      <c r="C6" s="34">
        <v>2</v>
      </c>
    </row>
    <row r="7" spans="1:3" ht="15">
      <c r="A7" s="116" t="s">
        <v>3353</v>
      </c>
      <c r="B7" s="116" t="s">
        <v>3359</v>
      </c>
      <c r="C7" s="34">
        <v>4</v>
      </c>
    </row>
    <row r="8" spans="1:3" ht="15">
      <c r="A8" s="116" t="s">
        <v>3354</v>
      </c>
      <c r="B8" s="116" t="s">
        <v>3353</v>
      </c>
      <c r="C8" s="34">
        <v>4</v>
      </c>
    </row>
    <row r="9" spans="1:3" ht="15">
      <c r="A9" s="116" t="s">
        <v>3354</v>
      </c>
      <c r="B9" s="116" t="s">
        <v>3354</v>
      </c>
      <c r="C9" s="34">
        <v>44</v>
      </c>
    </row>
    <row r="10" spans="1:3" ht="15">
      <c r="A10" s="116" t="s">
        <v>3355</v>
      </c>
      <c r="B10" s="116" t="s">
        <v>3352</v>
      </c>
      <c r="C10" s="34">
        <v>2</v>
      </c>
    </row>
    <row r="11" spans="1:3" ht="15">
      <c r="A11" s="116" t="s">
        <v>3355</v>
      </c>
      <c r="B11" s="116" t="s">
        <v>3353</v>
      </c>
      <c r="C11" s="34">
        <v>5</v>
      </c>
    </row>
    <row r="12" spans="1:3" ht="15">
      <c r="A12" s="116" t="s">
        <v>3355</v>
      </c>
      <c r="B12" s="116" t="s">
        <v>3355</v>
      </c>
      <c r="C12" s="34">
        <v>44</v>
      </c>
    </row>
    <row r="13" spans="1:3" ht="15">
      <c r="A13" s="116" t="s">
        <v>3356</v>
      </c>
      <c r="B13" s="116" t="s">
        <v>3354</v>
      </c>
      <c r="C13" s="34">
        <v>2</v>
      </c>
    </row>
    <row r="14" spans="1:3" ht="15">
      <c r="A14" s="116" t="s">
        <v>3356</v>
      </c>
      <c r="B14" s="116" t="s">
        <v>3356</v>
      </c>
      <c r="C14" s="34">
        <v>28</v>
      </c>
    </row>
    <row r="15" spans="1:3" ht="15">
      <c r="A15" s="116" t="s">
        <v>3357</v>
      </c>
      <c r="B15" s="116" t="s">
        <v>3357</v>
      </c>
      <c r="C15" s="34">
        <v>12</v>
      </c>
    </row>
    <row r="16" spans="1:3" ht="15">
      <c r="A16" s="116" t="s">
        <v>3358</v>
      </c>
      <c r="B16" s="116" t="s">
        <v>3353</v>
      </c>
      <c r="C16" s="34">
        <v>2</v>
      </c>
    </row>
    <row r="17" spans="1:3" ht="15">
      <c r="A17" s="116" t="s">
        <v>3358</v>
      </c>
      <c r="B17" s="116" t="s">
        <v>3358</v>
      </c>
      <c r="C17" s="34">
        <v>14</v>
      </c>
    </row>
    <row r="18" spans="1:3" ht="15">
      <c r="A18" s="116" t="s">
        <v>3359</v>
      </c>
      <c r="B18" s="116" t="s">
        <v>3353</v>
      </c>
      <c r="C18" s="34">
        <v>4</v>
      </c>
    </row>
    <row r="19" spans="1:3" ht="15">
      <c r="A19" s="116" t="s">
        <v>3359</v>
      </c>
      <c r="B19" s="116" t="s">
        <v>3359</v>
      </c>
      <c r="C19" s="34">
        <v>14</v>
      </c>
    </row>
    <row r="20" spans="1:3" ht="15">
      <c r="A20" s="116" t="s">
        <v>3360</v>
      </c>
      <c r="B20" s="116" t="s">
        <v>3360</v>
      </c>
      <c r="C20" s="34">
        <v>7</v>
      </c>
    </row>
    <row r="21" spans="1:3" ht="15">
      <c r="A21" s="116" t="s">
        <v>3361</v>
      </c>
      <c r="B21" s="116" t="s">
        <v>3361</v>
      </c>
      <c r="C21" s="34">
        <v>5</v>
      </c>
    </row>
    <row r="22" spans="1:3" ht="15">
      <c r="A22" s="116" t="s">
        <v>3362</v>
      </c>
      <c r="B22" s="116" t="s">
        <v>3362</v>
      </c>
      <c r="C22" s="34">
        <v>6</v>
      </c>
    </row>
    <row r="23" spans="1:3" ht="15">
      <c r="A23" s="116" t="s">
        <v>3363</v>
      </c>
      <c r="B23" s="116" t="s">
        <v>3353</v>
      </c>
      <c r="C23" s="34">
        <v>1</v>
      </c>
    </row>
    <row r="24" spans="1:3" ht="15">
      <c r="A24" s="116" t="s">
        <v>3363</v>
      </c>
      <c r="B24" s="116" t="s">
        <v>3363</v>
      </c>
      <c r="C24" s="34">
        <v>4</v>
      </c>
    </row>
    <row r="25" spans="1:3" ht="15">
      <c r="A25" s="116" t="s">
        <v>3364</v>
      </c>
      <c r="B25" s="116" t="s">
        <v>3364</v>
      </c>
      <c r="C25" s="34">
        <v>5</v>
      </c>
    </row>
    <row r="26" spans="1:3" ht="15">
      <c r="A26" s="116" t="s">
        <v>3365</v>
      </c>
      <c r="B26" s="116" t="s">
        <v>3365</v>
      </c>
      <c r="C26" s="34">
        <v>6</v>
      </c>
    </row>
    <row r="27" spans="1:3" ht="15">
      <c r="A27" s="116" t="s">
        <v>3366</v>
      </c>
      <c r="B27" s="116" t="s">
        <v>3353</v>
      </c>
      <c r="C27" s="34">
        <v>1</v>
      </c>
    </row>
    <row r="28" spans="1:3" ht="15">
      <c r="A28" s="116" t="s">
        <v>3366</v>
      </c>
      <c r="B28" s="116" t="s">
        <v>3366</v>
      </c>
      <c r="C28" s="34">
        <v>4</v>
      </c>
    </row>
    <row r="29" spans="1:3" ht="15">
      <c r="A29" s="116" t="s">
        <v>3367</v>
      </c>
      <c r="B29" s="116" t="s">
        <v>3367</v>
      </c>
      <c r="C29" s="34">
        <v>4</v>
      </c>
    </row>
    <row r="30" spans="1:3" ht="15">
      <c r="A30" s="116" t="s">
        <v>3368</v>
      </c>
      <c r="B30" s="116" t="s">
        <v>3368</v>
      </c>
      <c r="C30" s="34">
        <v>4</v>
      </c>
    </row>
    <row r="31" spans="1:3" ht="15">
      <c r="A31" s="116" t="s">
        <v>3369</v>
      </c>
      <c r="B31" s="116" t="s">
        <v>3369</v>
      </c>
      <c r="C31" s="34">
        <v>4</v>
      </c>
    </row>
    <row r="32" spans="1:3" ht="15">
      <c r="A32" s="116" t="s">
        <v>3370</v>
      </c>
      <c r="B32" s="116" t="s">
        <v>3370</v>
      </c>
      <c r="C32" s="34">
        <v>4</v>
      </c>
    </row>
    <row r="33" spans="1:3" ht="15">
      <c r="A33" s="116" t="s">
        <v>3371</v>
      </c>
      <c r="B33" s="116" t="s">
        <v>3371</v>
      </c>
      <c r="C33" s="34">
        <v>2</v>
      </c>
    </row>
    <row r="34" spans="1:3" ht="15">
      <c r="A34" s="116" t="s">
        <v>3372</v>
      </c>
      <c r="B34" s="116" t="s">
        <v>3353</v>
      </c>
      <c r="C34" s="34">
        <v>1</v>
      </c>
    </row>
    <row r="35" spans="1:3" ht="15">
      <c r="A35" s="116" t="s">
        <v>3372</v>
      </c>
      <c r="B35" s="116" t="s">
        <v>3372</v>
      </c>
      <c r="C35" s="34">
        <v>3</v>
      </c>
    </row>
    <row r="36" spans="1:3" ht="15">
      <c r="A36" s="116" t="s">
        <v>3373</v>
      </c>
      <c r="B36" s="116" t="s">
        <v>3373</v>
      </c>
      <c r="C36" s="34">
        <v>7</v>
      </c>
    </row>
    <row r="37" spans="1:3" ht="15">
      <c r="A37" s="116" t="s">
        <v>3374</v>
      </c>
      <c r="B37" s="116" t="s">
        <v>3374</v>
      </c>
      <c r="C37" s="34">
        <v>3</v>
      </c>
    </row>
    <row r="38" spans="1:3" ht="15">
      <c r="A38" s="116" t="s">
        <v>3375</v>
      </c>
      <c r="B38" s="116" t="s">
        <v>3375</v>
      </c>
      <c r="C38" s="34">
        <v>2</v>
      </c>
    </row>
    <row r="39" spans="1:3" ht="15">
      <c r="A39" s="116" t="s">
        <v>3376</v>
      </c>
      <c r="B39" s="116" t="s">
        <v>3376</v>
      </c>
      <c r="C39" s="34">
        <v>2</v>
      </c>
    </row>
    <row r="40" spans="1:3" ht="15">
      <c r="A40" s="116" t="s">
        <v>3377</v>
      </c>
      <c r="B40" s="116" t="s">
        <v>3377</v>
      </c>
      <c r="C40" s="34">
        <v>2</v>
      </c>
    </row>
    <row r="41" spans="1:3" ht="15">
      <c r="A41" s="116" t="s">
        <v>3378</v>
      </c>
      <c r="B41" s="116" t="s">
        <v>3378</v>
      </c>
      <c r="C41" s="34">
        <v>2</v>
      </c>
    </row>
    <row r="42" spans="1:3" ht="15">
      <c r="A42" s="116" t="s">
        <v>3379</v>
      </c>
      <c r="B42" s="116" t="s">
        <v>3379</v>
      </c>
      <c r="C42" s="34">
        <v>2</v>
      </c>
    </row>
    <row r="43" spans="1:3" ht="15">
      <c r="A43" s="116" t="s">
        <v>3380</v>
      </c>
      <c r="B43" s="116" t="s">
        <v>3380</v>
      </c>
      <c r="C43" s="34">
        <v>1</v>
      </c>
    </row>
    <row r="44" spans="1:3" ht="15">
      <c r="A44" s="116" t="s">
        <v>3381</v>
      </c>
      <c r="B44" s="116" t="s">
        <v>3381</v>
      </c>
      <c r="C44"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3404</v>
      </c>
      <c r="B1" s="13" t="s">
        <v>3407</v>
      </c>
      <c r="C1" s="13" t="s">
        <v>3408</v>
      </c>
      <c r="D1" s="13" t="s">
        <v>3410</v>
      </c>
      <c r="E1" s="13" t="s">
        <v>3409</v>
      </c>
      <c r="F1" s="13" t="s">
        <v>3412</v>
      </c>
      <c r="G1" s="13" t="s">
        <v>3411</v>
      </c>
      <c r="H1" s="13" t="s">
        <v>3414</v>
      </c>
      <c r="I1" s="13" t="s">
        <v>3413</v>
      </c>
      <c r="J1" s="13" t="s">
        <v>3416</v>
      </c>
      <c r="K1" s="78" t="s">
        <v>3415</v>
      </c>
      <c r="L1" s="78" t="s">
        <v>3418</v>
      </c>
      <c r="M1" s="13" t="s">
        <v>3417</v>
      </c>
      <c r="N1" s="13" t="s">
        <v>3420</v>
      </c>
      <c r="O1" s="13" t="s">
        <v>3419</v>
      </c>
      <c r="P1" s="13" t="s">
        <v>3422</v>
      </c>
      <c r="Q1" s="78" t="s">
        <v>3421</v>
      </c>
      <c r="R1" s="78" t="s">
        <v>3424</v>
      </c>
      <c r="S1" s="13" t="s">
        <v>3423</v>
      </c>
      <c r="T1" s="13" t="s">
        <v>3426</v>
      </c>
      <c r="U1" s="13" t="s">
        <v>3425</v>
      </c>
      <c r="V1" s="13" t="s">
        <v>3427</v>
      </c>
    </row>
    <row r="2" spans="1:22" ht="15">
      <c r="A2" s="82" t="s">
        <v>689</v>
      </c>
      <c r="B2" s="78">
        <v>3</v>
      </c>
      <c r="C2" s="82" t="s">
        <v>705</v>
      </c>
      <c r="D2" s="78">
        <v>1</v>
      </c>
      <c r="E2" s="82" t="s">
        <v>661</v>
      </c>
      <c r="F2" s="78">
        <v>2</v>
      </c>
      <c r="G2" s="82" t="s">
        <v>694</v>
      </c>
      <c r="H2" s="78">
        <v>3</v>
      </c>
      <c r="I2" s="82" t="s">
        <v>689</v>
      </c>
      <c r="J2" s="78">
        <v>3</v>
      </c>
      <c r="K2" s="78"/>
      <c r="L2" s="78"/>
      <c r="M2" s="82" t="s">
        <v>662</v>
      </c>
      <c r="N2" s="78">
        <v>1</v>
      </c>
      <c r="O2" s="82" t="s">
        <v>660</v>
      </c>
      <c r="P2" s="78">
        <v>1</v>
      </c>
      <c r="Q2" s="78"/>
      <c r="R2" s="78"/>
      <c r="S2" s="82" t="s">
        <v>671</v>
      </c>
      <c r="T2" s="78">
        <v>1</v>
      </c>
      <c r="U2" s="82" t="s">
        <v>675</v>
      </c>
      <c r="V2" s="78">
        <v>1</v>
      </c>
    </row>
    <row r="3" spans="1:22" ht="15">
      <c r="A3" s="82" t="s">
        <v>694</v>
      </c>
      <c r="B3" s="78">
        <v>3</v>
      </c>
      <c r="C3" s="82" t="s">
        <v>704</v>
      </c>
      <c r="D3" s="78">
        <v>1</v>
      </c>
      <c r="E3" s="82" t="s">
        <v>698</v>
      </c>
      <c r="F3" s="78">
        <v>1</v>
      </c>
      <c r="G3" s="82" t="s">
        <v>672</v>
      </c>
      <c r="H3" s="78">
        <v>2</v>
      </c>
      <c r="I3" s="82" t="s">
        <v>691</v>
      </c>
      <c r="J3" s="78">
        <v>2</v>
      </c>
      <c r="K3" s="78"/>
      <c r="L3" s="78"/>
      <c r="M3" s="82" t="s">
        <v>3405</v>
      </c>
      <c r="N3" s="78">
        <v>1</v>
      </c>
      <c r="O3" s="82" t="s">
        <v>677</v>
      </c>
      <c r="P3" s="78">
        <v>1</v>
      </c>
      <c r="Q3" s="78"/>
      <c r="R3" s="78"/>
      <c r="S3" s="78"/>
      <c r="T3" s="78"/>
      <c r="U3" s="78"/>
      <c r="V3" s="78"/>
    </row>
    <row r="4" spans="1:22" ht="15">
      <c r="A4" s="82" t="s">
        <v>3405</v>
      </c>
      <c r="B4" s="78">
        <v>3</v>
      </c>
      <c r="C4" s="78"/>
      <c r="D4" s="78"/>
      <c r="E4" s="82" t="s">
        <v>685</v>
      </c>
      <c r="F4" s="78">
        <v>1</v>
      </c>
      <c r="G4" s="82" t="s">
        <v>699</v>
      </c>
      <c r="H4" s="78">
        <v>1</v>
      </c>
      <c r="I4" s="82" t="s">
        <v>703</v>
      </c>
      <c r="J4" s="78">
        <v>1</v>
      </c>
      <c r="K4" s="78"/>
      <c r="L4" s="78"/>
      <c r="M4" s="82" t="s">
        <v>3406</v>
      </c>
      <c r="N4" s="78">
        <v>1</v>
      </c>
      <c r="O4" s="78"/>
      <c r="P4" s="78"/>
      <c r="Q4" s="78"/>
      <c r="R4" s="78"/>
      <c r="S4" s="78"/>
      <c r="T4" s="78"/>
      <c r="U4" s="78"/>
      <c r="V4" s="78"/>
    </row>
    <row r="5" spans="1:22" ht="15">
      <c r="A5" s="82" t="s">
        <v>3406</v>
      </c>
      <c r="B5" s="78">
        <v>3</v>
      </c>
      <c r="C5" s="78"/>
      <c r="D5" s="78"/>
      <c r="E5" s="82" t="s">
        <v>670</v>
      </c>
      <c r="F5" s="78">
        <v>1</v>
      </c>
      <c r="G5" s="82" t="s">
        <v>688</v>
      </c>
      <c r="H5" s="78">
        <v>1</v>
      </c>
      <c r="I5" s="82" t="s">
        <v>696</v>
      </c>
      <c r="J5" s="78">
        <v>1</v>
      </c>
      <c r="K5" s="78"/>
      <c r="L5" s="78"/>
      <c r="M5" s="82" t="s">
        <v>667</v>
      </c>
      <c r="N5" s="78">
        <v>1</v>
      </c>
      <c r="O5" s="78"/>
      <c r="P5" s="78"/>
      <c r="Q5" s="78"/>
      <c r="R5" s="78"/>
      <c r="S5" s="78"/>
      <c r="T5" s="78"/>
      <c r="U5" s="78"/>
      <c r="V5" s="78"/>
    </row>
    <row r="6" spans="1:22" ht="15">
      <c r="A6" s="82" t="s">
        <v>667</v>
      </c>
      <c r="B6" s="78">
        <v>3</v>
      </c>
      <c r="C6" s="78"/>
      <c r="D6" s="78"/>
      <c r="E6" s="82" t="s">
        <v>654</v>
      </c>
      <c r="F6" s="78">
        <v>1</v>
      </c>
      <c r="G6" s="82" t="s">
        <v>682</v>
      </c>
      <c r="H6" s="78">
        <v>1</v>
      </c>
      <c r="I6" s="82" t="s">
        <v>702</v>
      </c>
      <c r="J6" s="78">
        <v>1</v>
      </c>
      <c r="K6" s="78"/>
      <c r="L6" s="78"/>
      <c r="M6" s="82" t="s">
        <v>669</v>
      </c>
      <c r="N6" s="78">
        <v>1</v>
      </c>
      <c r="O6" s="78"/>
      <c r="P6" s="78"/>
      <c r="Q6" s="78"/>
      <c r="R6" s="78"/>
      <c r="S6" s="78"/>
      <c r="T6" s="78"/>
      <c r="U6" s="78"/>
      <c r="V6" s="78"/>
    </row>
    <row r="7" spans="1:22" ht="15">
      <c r="A7" s="82" t="s">
        <v>659</v>
      </c>
      <c r="B7" s="78">
        <v>3</v>
      </c>
      <c r="C7" s="78"/>
      <c r="D7" s="78"/>
      <c r="E7" s="82" t="s">
        <v>666</v>
      </c>
      <c r="F7" s="78">
        <v>1</v>
      </c>
      <c r="G7" s="82" t="s">
        <v>683</v>
      </c>
      <c r="H7" s="78">
        <v>1</v>
      </c>
      <c r="I7" s="82" t="s">
        <v>692</v>
      </c>
      <c r="J7" s="78">
        <v>1</v>
      </c>
      <c r="K7" s="78"/>
      <c r="L7" s="78"/>
      <c r="M7" s="82" t="s">
        <v>673</v>
      </c>
      <c r="N7" s="78">
        <v>1</v>
      </c>
      <c r="O7" s="78"/>
      <c r="P7" s="78"/>
      <c r="Q7" s="78"/>
      <c r="R7" s="78"/>
      <c r="S7" s="78"/>
      <c r="T7" s="78"/>
      <c r="U7" s="78"/>
      <c r="V7" s="78"/>
    </row>
    <row r="8" spans="1:22" ht="15">
      <c r="A8" s="82" t="s">
        <v>691</v>
      </c>
      <c r="B8" s="78">
        <v>2</v>
      </c>
      <c r="C8" s="78"/>
      <c r="D8" s="78"/>
      <c r="E8" s="82" t="s">
        <v>665</v>
      </c>
      <c r="F8" s="78">
        <v>1</v>
      </c>
      <c r="G8" s="78"/>
      <c r="H8" s="78"/>
      <c r="I8" s="82" t="s">
        <v>693</v>
      </c>
      <c r="J8" s="78">
        <v>1</v>
      </c>
      <c r="K8" s="78"/>
      <c r="L8" s="78"/>
      <c r="M8" s="82" t="s">
        <v>674</v>
      </c>
      <c r="N8" s="78">
        <v>1</v>
      </c>
      <c r="O8" s="78"/>
      <c r="P8" s="78"/>
      <c r="Q8" s="78"/>
      <c r="R8" s="78"/>
      <c r="S8" s="78"/>
      <c r="T8" s="78"/>
      <c r="U8" s="78"/>
      <c r="V8" s="78"/>
    </row>
    <row r="9" spans="1:22" ht="15">
      <c r="A9" s="82" t="s">
        <v>676</v>
      </c>
      <c r="B9" s="78">
        <v>2</v>
      </c>
      <c r="C9" s="78"/>
      <c r="D9" s="78"/>
      <c r="E9" s="78"/>
      <c r="F9" s="78"/>
      <c r="G9" s="78"/>
      <c r="H9" s="78"/>
      <c r="I9" s="82" t="s">
        <v>701</v>
      </c>
      <c r="J9" s="78">
        <v>1</v>
      </c>
      <c r="K9" s="78"/>
      <c r="L9" s="78"/>
      <c r="M9" s="82" t="s">
        <v>678</v>
      </c>
      <c r="N9" s="78">
        <v>1</v>
      </c>
      <c r="O9" s="78"/>
      <c r="P9" s="78"/>
      <c r="Q9" s="78"/>
      <c r="R9" s="78"/>
      <c r="S9" s="78"/>
      <c r="T9" s="78"/>
      <c r="U9" s="78"/>
      <c r="V9" s="78"/>
    </row>
    <row r="10" spans="1:22" ht="15">
      <c r="A10" s="82" t="s">
        <v>672</v>
      </c>
      <c r="B10" s="78">
        <v>2</v>
      </c>
      <c r="C10" s="78"/>
      <c r="D10" s="78"/>
      <c r="E10" s="78"/>
      <c r="F10" s="78"/>
      <c r="G10" s="78"/>
      <c r="H10" s="78"/>
      <c r="I10" s="78"/>
      <c r="J10" s="78"/>
      <c r="K10" s="78"/>
      <c r="L10" s="78"/>
      <c r="M10" s="82" t="s">
        <v>686</v>
      </c>
      <c r="N10" s="78">
        <v>1</v>
      </c>
      <c r="O10" s="78"/>
      <c r="P10" s="78"/>
      <c r="Q10" s="78"/>
      <c r="R10" s="78"/>
      <c r="S10" s="78"/>
      <c r="T10" s="78"/>
      <c r="U10" s="78"/>
      <c r="V10" s="78"/>
    </row>
    <row r="11" spans="1:22" ht="15">
      <c r="A11" s="82" t="s">
        <v>661</v>
      </c>
      <c r="B11" s="78">
        <v>2</v>
      </c>
      <c r="C11" s="78"/>
      <c r="D11" s="78"/>
      <c r="E11" s="78"/>
      <c r="F11" s="78"/>
      <c r="G11" s="78"/>
      <c r="H11" s="78"/>
      <c r="I11" s="78"/>
      <c r="J11" s="78"/>
      <c r="K11" s="78"/>
      <c r="L11" s="78"/>
      <c r="M11" s="82" t="s">
        <v>690</v>
      </c>
      <c r="N11" s="78">
        <v>1</v>
      </c>
      <c r="O11" s="78"/>
      <c r="P11" s="78"/>
      <c r="Q11" s="78"/>
      <c r="R11" s="78"/>
      <c r="S11" s="78"/>
      <c r="T11" s="78"/>
      <c r="U11" s="78"/>
      <c r="V11" s="78"/>
    </row>
    <row r="14" spans="1:22" ht="15" customHeight="1">
      <c r="A14" s="13" t="s">
        <v>3436</v>
      </c>
      <c r="B14" s="13" t="s">
        <v>3407</v>
      </c>
      <c r="C14" s="13" t="s">
        <v>3437</v>
      </c>
      <c r="D14" s="13" t="s">
        <v>3410</v>
      </c>
      <c r="E14" s="13" t="s">
        <v>3438</v>
      </c>
      <c r="F14" s="13" t="s">
        <v>3412</v>
      </c>
      <c r="G14" s="13" t="s">
        <v>3439</v>
      </c>
      <c r="H14" s="13" t="s">
        <v>3414</v>
      </c>
      <c r="I14" s="13" t="s">
        <v>3440</v>
      </c>
      <c r="J14" s="13" t="s">
        <v>3416</v>
      </c>
      <c r="K14" s="78" t="s">
        <v>3441</v>
      </c>
      <c r="L14" s="78" t="s">
        <v>3418</v>
      </c>
      <c r="M14" s="13" t="s">
        <v>3442</v>
      </c>
      <c r="N14" s="13" t="s">
        <v>3420</v>
      </c>
      <c r="O14" s="13" t="s">
        <v>3443</v>
      </c>
      <c r="P14" s="13" t="s">
        <v>3422</v>
      </c>
      <c r="Q14" s="78" t="s">
        <v>3444</v>
      </c>
      <c r="R14" s="78" t="s">
        <v>3424</v>
      </c>
      <c r="S14" s="13" t="s">
        <v>3445</v>
      </c>
      <c r="T14" s="13" t="s">
        <v>3426</v>
      </c>
      <c r="U14" s="13" t="s">
        <v>3446</v>
      </c>
      <c r="V14" s="13" t="s">
        <v>3427</v>
      </c>
    </row>
    <row r="15" spans="1:22" ht="15">
      <c r="A15" s="78" t="s">
        <v>711</v>
      </c>
      <c r="B15" s="78">
        <v>12</v>
      </c>
      <c r="C15" s="78" t="s">
        <v>735</v>
      </c>
      <c r="D15" s="78">
        <v>1</v>
      </c>
      <c r="E15" s="78" t="s">
        <v>708</v>
      </c>
      <c r="F15" s="78">
        <v>3</v>
      </c>
      <c r="G15" s="78" t="s">
        <v>708</v>
      </c>
      <c r="H15" s="78">
        <v>5</v>
      </c>
      <c r="I15" s="78" t="s">
        <v>726</v>
      </c>
      <c r="J15" s="78">
        <v>3</v>
      </c>
      <c r="K15" s="78"/>
      <c r="L15" s="78"/>
      <c r="M15" s="78" t="s">
        <v>716</v>
      </c>
      <c r="N15" s="78">
        <v>3</v>
      </c>
      <c r="O15" s="78" t="s">
        <v>711</v>
      </c>
      <c r="P15" s="78">
        <v>1</v>
      </c>
      <c r="Q15" s="78"/>
      <c r="R15" s="78"/>
      <c r="S15" s="78" t="s">
        <v>718</v>
      </c>
      <c r="T15" s="78">
        <v>1</v>
      </c>
      <c r="U15" s="78" t="s">
        <v>711</v>
      </c>
      <c r="V15" s="78">
        <v>1</v>
      </c>
    </row>
    <row r="16" spans="1:22" ht="15">
      <c r="A16" s="78" t="s">
        <v>708</v>
      </c>
      <c r="B16" s="78">
        <v>10</v>
      </c>
      <c r="C16" s="78" t="s">
        <v>709</v>
      </c>
      <c r="D16" s="78">
        <v>1</v>
      </c>
      <c r="E16" s="78" t="s">
        <v>713</v>
      </c>
      <c r="F16" s="78">
        <v>2</v>
      </c>
      <c r="G16" s="78" t="s">
        <v>711</v>
      </c>
      <c r="H16" s="78">
        <v>3</v>
      </c>
      <c r="I16" s="78" t="s">
        <v>712</v>
      </c>
      <c r="J16" s="78">
        <v>2</v>
      </c>
      <c r="K16" s="78"/>
      <c r="L16" s="78"/>
      <c r="M16" s="78" t="s">
        <v>714</v>
      </c>
      <c r="N16" s="78">
        <v>1</v>
      </c>
      <c r="O16" s="78" t="s">
        <v>721</v>
      </c>
      <c r="P16" s="78">
        <v>1</v>
      </c>
      <c r="Q16" s="78"/>
      <c r="R16" s="78"/>
      <c r="S16" s="78"/>
      <c r="T16" s="78"/>
      <c r="U16" s="78"/>
      <c r="V16" s="78"/>
    </row>
    <row r="17" spans="1:22" ht="15">
      <c r="A17" s="78" t="s">
        <v>716</v>
      </c>
      <c r="B17" s="78">
        <v>9</v>
      </c>
      <c r="C17" s="78"/>
      <c r="D17" s="78"/>
      <c r="E17" s="78" t="s">
        <v>723</v>
      </c>
      <c r="F17" s="78">
        <v>1</v>
      </c>
      <c r="G17" s="78" t="s">
        <v>725</v>
      </c>
      <c r="H17" s="78">
        <v>1</v>
      </c>
      <c r="I17" s="78" t="s">
        <v>734</v>
      </c>
      <c r="J17" s="78">
        <v>1</v>
      </c>
      <c r="K17" s="78"/>
      <c r="L17" s="78"/>
      <c r="M17" s="78" t="s">
        <v>718</v>
      </c>
      <c r="N17" s="78">
        <v>1</v>
      </c>
      <c r="O17" s="78"/>
      <c r="P17" s="78"/>
      <c r="Q17" s="78"/>
      <c r="R17" s="78"/>
      <c r="S17" s="78"/>
      <c r="T17" s="78"/>
      <c r="U17" s="78"/>
      <c r="V17" s="78"/>
    </row>
    <row r="18" spans="1:22" ht="15">
      <c r="A18" s="78" t="s">
        <v>712</v>
      </c>
      <c r="B18" s="78">
        <v>5</v>
      </c>
      <c r="C18" s="78"/>
      <c r="D18" s="78"/>
      <c r="E18" s="78" t="s">
        <v>711</v>
      </c>
      <c r="F18" s="78">
        <v>1</v>
      </c>
      <c r="G18" s="78"/>
      <c r="H18" s="78"/>
      <c r="I18" s="78" t="s">
        <v>731</v>
      </c>
      <c r="J18" s="78">
        <v>1</v>
      </c>
      <c r="K18" s="78"/>
      <c r="L18" s="78"/>
      <c r="M18" s="78" t="s">
        <v>711</v>
      </c>
      <c r="N18" s="78">
        <v>1</v>
      </c>
      <c r="O18" s="78"/>
      <c r="P18" s="78"/>
      <c r="Q18" s="78"/>
      <c r="R18" s="78"/>
      <c r="S18" s="78"/>
      <c r="T18" s="78"/>
      <c r="U18" s="78"/>
      <c r="V18" s="78"/>
    </row>
    <row r="19" spans="1:22" ht="15">
      <c r="A19" s="78" t="s">
        <v>718</v>
      </c>
      <c r="B19" s="78">
        <v>4</v>
      </c>
      <c r="C19" s="78"/>
      <c r="D19" s="78"/>
      <c r="E19" s="78" t="s">
        <v>707</v>
      </c>
      <c r="F19" s="78">
        <v>1</v>
      </c>
      <c r="G19" s="78"/>
      <c r="H19" s="78"/>
      <c r="I19" s="78" t="s">
        <v>733</v>
      </c>
      <c r="J19" s="78">
        <v>1</v>
      </c>
      <c r="K19" s="78"/>
      <c r="L19" s="78"/>
      <c r="M19" s="78" t="s">
        <v>719</v>
      </c>
      <c r="N19" s="78">
        <v>1</v>
      </c>
      <c r="O19" s="78"/>
      <c r="P19" s="78"/>
      <c r="Q19" s="78"/>
      <c r="R19" s="78"/>
      <c r="S19" s="78"/>
      <c r="T19" s="78"/>
      <c r="U19" s="78"/>
      <c r="V19" s="78"/>
    </row>
    <row r="20" spans="1:22" ht="15">
      <c r="A20" s="78" t="s">
        <v>709</v>
      </c>
      <c r="B20" s="78">
        <v>3</v>
      </c>
      <c r="C20" s="78"/>
      <c r="D20" s="78"/>
      <c r="E20" s="78"/>
      <c r="F20" s="78"/>
      <c r="G20" s="78"/>
      <c r="H20" s="78"/>
      <c r="I20" s="78" t="s">
        <v>728</v>
      </c>
      <c r="J20" s="78">
        <v>1</v>
      </c>
      <c r="K20" s="78"/>
      <c r="L20" s="78"/>
      <c r="M20" s="78" t="s">
        <v>722</v>
      </c>
      <c r="N20" s="78">
        <v>1</v>
      </c>
      <c r="O20" s="78"/>
      <c r="P20" s="78"/>
      <c r="Q20" s="78"/>
      <c r="R20" s="78"/>
      <c r="S20" s="78"/>
      <c r="T20" s="78"/>
      <c r="U20" s="78"/>
      <c r="V20" s="78"/>
    </row>
    <row r="21" spans="1:22" ht="15">
      <c r="A21" s="78" t="s">
        <v>726</v>
      </c>
      <c r="B21" s="78">
        <v>3</v>
      </c>
      <c r="C21" s="78"/>
      <c r="D21" s="78"/>
      <c r="E21" s="78"/>
      <c r="F21" s="78"/>
      <c r="G21" s="78"/>
      <c r="H21" s="78"/>
      <c r="I21" s="78" t="s">
        <v>729</v>
      </c>
      <c r="J21" s="78">
        <v>1</v>
      </c>
      <c r="K21" s="78"/>
      <c r="L21" s="78"/>
      <c r="M21" s="78" t="s">
        <v>724</v>
      </c>
      <c r="N21" s="78">
        <v>1</v>
      </c>
      <c r="O21" s="78"/>
      <c r="P21" s="78"/>
      <c r="Q21" s="78"/>
      <c r="R21" s="78"/>
      <c r="S21" s="78"/>
      <c r="T21" s="78"/>
      <c r="U21" s="78"/>
      <c r="V21" s="78"/>
    </row>
    <row r="22" spans="1:22" ht="15">
      <c r="A22" s="78" t="s">
        <v>720</v>
      </c>
      <c r="B22" s="78">
        <v>2</v>
      </c>
      <c r="C22" s="78"/>
      <c r="D22" s="78"/>
      <c r="E22" s="78"/>
      <c r="F22" s="78"/>
      <c r="G22" s="78"/>
      <c r="H22" s="78"/>
      <c r="I22" s="78" t="s">
        <v>708</v>
      </c>
      <c r="J22" s="78">
        <v>1</v>
      </c>
      <c r="K22" s="78"/>
      <c r="L22" s="78"/>
      <c r="M22" s="78" t="s">
        <v>727</v>
      </c>
      <c r="N22" s="78">
        <v>1</v>
      </c>
      <c r="O22" s="78"/>
      <c r="P22" s="78"/>
      <c r="Q22" s="78"/>
      <c r="R22" s="78"/>
      <c r="S22" s="78"/>
      <c r="T22" s="78"/>
      <c r="U22" s="78"/>
      <c r="V22" s="78"/>
    </row>
    <row r="23" spans="1:22" ht="15">
      <c r="A23" s="78" t="s">
        <v>713</v>
      </c>
      <c r="B23" s="78">
        <v>2</v>
      </c>
      <c r="C23" s="78"/>
      <c r="D23" s="78"/>
      <c r="E23" s="78"/>
      <c r="F23" s="78"/>
      <c r="G23" s="78"/>
      <c r="H23" s="78"/>
      <c r="I23" s="78"/>
      <c r="J23" s="78"/>
      <c r="K23" s="78"/>
      <c r="L23" s="78"/>
      <c r="M23" s="78" t="s">
        <v>730</v>
      </c>
      <c r="N23" s="78">
        <v>1</v>
      </c>
      <c r="O23" s="78"/>
      <c r="P23" s="78"/>
      <c r="Q23" s="78"/>
      <c r="R23" s="78"/>
      <c r="S23" s="78"/>
      <c r="T23" s="78"/>
      <c r="U23" s="78"/>
      <c r="V23" s="78"/>
    </row>
    <row r="24" spans="1:22" ht="15">
      <c r="A24" s="78" t="s">
        <v>735</v>
      </c>
      <c r="B24" s="78">
        <v>1</v>
      </c>
      <c r="C24" s="78"/>
      <c r="D24" s="78"/>
      <c r="E24" s="78"/>
      <c r="F24" s="78"/>
      <c r="G24" s="78"/>
      <c r="H24" s="78"/>
      <c r="I24" s="78"/>
      <c r="J24" s="78"/>
      <c r="K24" s="78"/>
      <c r="L24" s="78"/>
      <c r="M24" s="78" t="s">
        <v>709</v>
      </c>
      <c r="N24" s="78">
        <v>1</v>
      </c>
      <c r="O24" s="78"/>
      <c r="P24" s="78"/>
      <c r="Q24" s="78"/>
      <c r="R24" s="78"/>
      <c r="S24" s="78"/>
      <c r="T24" s="78"/>
      <c r="U24" s="78"/>
      <c r="V24" s="78"/>
    </row>
    <row r="27" spans="1:22" ht="15" customHeight="1">
      <c r="A27" s="13" t="s">
        <v>3455</v>
      </c>
      <c r="B27" s="13" t="s">
        <v>3407</v>
      </c>
      <c r="C27" s="13" t="s">
        <v>3462</v>
      </c>
      <c r="D27" s="13" t="s">
        <v>3410</v>
      </c>
      <c r="E27" s="13" t="s">
        <v>3464</v>
      </c>
      <c r="F27" s="13" t="s">
        <v>3412</v>
      </c>
      <c r="G27" s="13" t="s">
        <v>3470</v>
      </c>
      <c r="H27" s="13" t="s">
        <v>3414</v>
      </c>
      <c r="I27" s="13" t="s">
        <v>3477</v>
      </c>
      <c r="J27" s="13" t="s">
        <v>3416</v>
      </c>
      <c r="K27" s="13" t="s">
        <v>3483</v>
      </c>
      <c r="L27" s="13" t="s">
        <v>3418</v>
      </c>
      <c r="M27" s="13" t="s">
        <v>3487</v>
      </c>
      <c r="N27" s="13" t="s">
        <v>3420</v>
      </c>
      <c r="O27" s="13" t="s">
        <v>3496</v>
      </c>
      <c r="P27" s="13" t="s">
        <v>3422</v>
      </c>
      <c r="Q27" s="13" t="s">
        <v>3499</v>
      </c>
      <c r="R27" s="13" t="s">
        <v>3424</v>
      </c>
      <c r="S27" s="13" t="s">
        <v>3501</v>
      </c>
      <c r="T27" s="13" t="s">
        <v>3426</v>
      </c>
      <c r="U27" s="13" t="s">
        <v>3505</v>
      </c>
      <c r="V27" s="13" t="s">
        <v>3427</v>
      </c>
    </row>
    <row r="28" spans="1:22" ht="15">
      <c r="A28" s="78" t="s">
        <v>738</v>
      </c>
      <c r="B28" s="78">
        <v>162</v>
      </c>
      <c r="C28" s="78" t="s">
        <v>738</v>
      </c>
      <c r="D28" s="78">
        <v>24</v>
      </c>
      <c r="E28" s="78" t="s">
        <v>738</v>
      </c>
      <c r="F28" s="78">
        <v>22</v>
      </c>
      <c r="G28" s="78" t="s">
        <v>738</v>
      </c>
      <c r="H28" s="78">
        <v>20</v>
      </c>
      <c r="I28" s="78" t="s">
        <v>738</v>
      </c>
      <c r="J28" s="78">
        <v>24</v>
      </c>
      <c r="K28" s="78" t="s">
        <v>738</v>
      </c>
      <c r="L28" s="78">
        <v>11</v>
      </c>
      <c r="M28" s="78" t="s">
        <v>738</v>
      </c>
      <c r="N28" s="78">
        <v>12</v>
      </c>
      <c r="O28" s="78" t="s">
        <v>738</v>
      </c>
      <c r="P28" s="78">
        <v>4</v>
      </c>
      <c r="Q28" s="78" t="s">
        <v>738</v>
      </c>
      <c r="R28" s="78">
        <v>6</v>
      </c>
      <c r="S28" s="78" t="s">
        <v>738</v>
      </c>
      <c r="T28" s="78">
        <v>1</v>
      </c>
      <c r="U28" s="78" t="s">
        <v>3506</v>
      </c>
      <c r="V28" s="78">
        <v>1</v>
      </c>
    </row>
    <row r="29" spans="1:22" ht="15">
      <c r="A29" s="78" t="s">
        <v>3456</v>
      </c>
      <c r="B29" s="78">
        <v>24</v>
      </c>
      <c r="C29" s="78" t="s">
        <v>3456</v>
      </c>
      <c r="D29" s="78">
        <v>22</v>
      </c>
      <c r="E29" s="78" t="s">
        <v>756</v>
      </c>
      <c r="F29" s="78">
        <v>6</v>
      </c>
      <c r="G29" s="78" t="s">
        <v>3471</v>
      </c>
      <c r="H29" s="78">
        <v>3</v>
      </c>
      <c r="I29" s="78" t="s">
        <v>3478</v>
      </c>
      <c r="J29" s="78">
        <v>5</v>
      </c>
      <c r="K29" s="78" t="s">
        <v>804</v>
      </c>
      <c r="L29" s="78">
        <v>2</v>
      </c>
      <c r="M29" s="78" t="s">
        <v>3488</v>
      </c>
      <c r="N29" s="78">
        <v>2</v>
      </c>
      <c r="O29" s="78" t="s">
        <v>3497</v>
      </c>
      <c r="P29" s="78">
        <v>2</v>
      </c>
      <c r="Q29" s="78" t="s">
        <v>801</v>
      </c>
      <c r="R29" s="78">
        <v>4</v>
      </c>
      <c r="S29" s="78" t="s">
        <v>3502</v>
      </c>
      <c r="T29" s="78">
        <v>1</v>
      </c>
      <c r="U29" s="78" t="s">
        <v>3507</v>
      </c>
      <c r="V29" s="78">
        <v>1</v>
      </c>
    </row>
    <row r="30" spans="1:22" ht="15">
      <c r="A30" s="78" t="s">
        <v>3457</v>
      </c>
      <c r="B30" s="78">
        <v>22</v>
      </c>
      <c r="C30" s="78" t="s">
        <v>3457</v>
      </c>
      <c r="D30" s="78">
        <v>21</v>
      </c>
      <c r="E30" s="78" t="s">
        <v>784</v>
      </c>
      <c r="F30" s="78">
        <v>3</v>
      </c>
      <c r="G30" s="78" t="s">
        <v>3458</v>
      </c>
      <c r="H30" s="78">
        <v>3</v>
      </c>
      <c r="I30" s="78" t="s">
        <v>746</v>
      </c>
      <c r="J30" s="78">
        <v>5</v>
      </c>
      <c r="K30" s="78" t="s">
        <v>3484</v>
      </c>
      <c r="L30" s="78">
        <v>1</v>
      </c>
      <c r="M30" s="78" t="s">
        <v>3460</v>
      </c>
      <c r="N30" s="78">
        <v>2</v>
      </c>
      <c r="O30" s="78" t="s">
        <v>451</v>
      </c>
      <c r="P30" s="78">
        <v>1</v>
      </c>
      <c r="Q30" s="78" t="s">
        <v>3461</v>
      </c>
      <c r="R30" s="78">
        <v>3</v>
      </c>
      <c r="S30" s="78" t="s">
        <v>3503</v>
      </c>
      <c r="T30" s="78">
        <v>1</v>
      </c>
      <c r="U30" s="78" t="s">
        <v>3508</v>
      </c>
      <c r="V30" s="78">
        <v>1</v>
      </c>
    </row>
    <row r="31" spans="1:22" ht="15">
      <c r="A31" s="78" t="s">
        <v>746</v>
      </c>
      <c r="B31" s="78">
        <v>19</v>
      </c>
      <c r="C31" s="78" t="s">
        <v>746</v>
      </c>
      <c r="D31" s="78">
        <v>9</v>
      </c>
      <c r="E31" s="78" t="s">
        <v>801</v>
      </c>
      <c r="F31" s="78">
        <v>2</v>
      </c>
      <c r="G31" s="78" t="s">
        <v>3460</v>
      </c>
      <c r="H31" s="78">
        <v>3</v>
      </c>
      <c r="I31" s="78" t="s">
        <v>3479</v>
      </c>
      <c r="J31" s="78">
        <v>4</v>
      </c>
      <c r="K31" s="78" t="s">
        <v>3485</v>
      </c>
      <c r="L31" s="78">
        <v>1</v>
      </c>
      <c r="M31" s="78" t="s">
        <v>3489</v>
      </c>
      <c r="N31" s="78">
        <v>1</v>
      </c>
      <c r="O31" s="78" t="s">
        <v>3498</v>
      </c>
      <c r="P31" s="78">
        <v>1</v>
      </c>
      <c r="Q31" s="78" t="s">
        <v>3500</v>
      </c>
      <c r="R31" s="78">
        <v>1</v>
      </c>
      <c r="S31" s="78" t="s">
        <v>3504</v>
      </c>
      <c r="T31" s="78">
        <v>1</v>
      </c>
      <c r="U31" s="78" t="s">
        <v>738</v>
      </c>
      <c r="V31" s="78">
        <v>1</v>
      </c>
    </row>
    <row r="32" spans="1:22" ht="15">
      <c r="A32" s="78" t="s">
        <v>3458</v>
      </c>
      <c r="B32" s="78">
        <v>7</v>
      </c>
      <c r="C32" s="78" t="s">
        <v>3459</v>
      </c>
      <c r="D32" s="78">
        <v>4</v>
      </c>
      <c r="E32" s="78" t="s">
        <v>3461</v>
      </c>
      <c r="F32" s="78">
        <v>2</v>
      </c>
      <c r="G32" s="78" t="s">
        <v>3472</v>
      </c>
      <c r="H32" s="78">
        <v>2</v>
      </c>
      <c r="I32" s="78" t="s">
        <v>438</v>
      </c>
      <c r="J32" s="78">
        <v>3</v>
      </c>
      <c r="K32" s="78" t="s">
        <v>3465</v>
      </c>
      <c r="L32" s="78">
        <v>1</v>
      </c>
      <c r="M32" s="78" t="s">
        <v>3490</v>
      </c>
      <c r="N32" s="78">
        <v>1</v>
      </c>
      <c r="O32" s="78" t="s">
        <v>3466</v>
      </c>
      <c r="P32" s="78">
        <v>1</v>
      </c>
      <c r="Q32" s="78"/>
      <c r="R32" s="78"/>
      <c r="S32" s="78"/>
      <c r="T32" s="78"/>
      <c r="U32" s="78"/>
      <c r="V32" s="78"/>
    </row>
    <row r="33" spans="1:22" ht="15">
      <c r="A33" s="78" t="s">
        <v>801</v>
      </c>
      <c r="B33" s="78">
        <v>6</v>
      </c>
      <c r="C33" s="78" t="s">
        <v>3458</v>
      </c>
      <c r="D33" s="78">
        <v>1</v>
      </c>
      <c r="E33" s="78" t="s">
        <v>3465</v>
      </c>
      <c r="F33" s="78">
        <v>1</v>
      </c>
      <c r="G33" s="78" t="s">
        <v>760</v>
      </c>
      <c r="H33" s="78">
        <v>2</v>
      </c>
      <c r="I33" s="78" t="s">
        <v>3480</v>
      </c>
      <c r="J33" s="78">
        <v>3</v>
      </c>
      <c r="K33" s="78" t="s">
        <v>3486</v>
      </c>
      <c r="L33" s="78">
        <v>1</v>
      </c>
      <c r="M33" s="78" t="s">
        <v>3491</v>
      </c>
      <c r="N33" s="78">
        <v>1</v>
      </c>
      <c r="O33" s="78"/>
      <c r="P33" s="78"/>
      <c r="Q33" s="78"/>
      <c r="R33" s="78"/>
      <c r="S33" s="78"/>
      <c r="T33" s="78"/>
      <c r="U33" s="78"/>
      <c r="V33" s="78"/>
    </row>
    <row r="34" spans="1:22" ht="15">
      <c r="A34" s="78" t="s">
        <v>3459</v>
      </c>
      <c r="B34" s="78">
        <v>6</v>
      </c>
      <c r="C34" s="78" t="s">
        <v>3463</v>
      </c>
      <c r="D34" s="78">
        <v>1</v>
      </c>
      <c r="E34" s="78" t="s">
        <v>3466</v>
      </c>
      <c r="F34" s="78">
        <v>1</v>
      </c>
      <c r="G34" s="78" t="s">
        <v>3473</v>
      </c>
      <c r="H34" s="78">
        <v>1</v>
      </c>
      <c r="I34" s="78" t="s">
        <v>3459</v>
      </c>
      <c r="J34" s="78">
        <v>2</v>
      </c>
      <c r="K34" s="78" t="s">
        <v>3456</v>
      </c>
      <c r="L34" s="78">
        <v>1</v>
      </c>
      <c r="M34" s="78" t="s">
        <v>3492</v>
      </c>
      <c r="N34" s="78">
        <v>1</v>
      </c>
      <c r="O34" s="78"/>
      <c r="P34" s="78"/>
      <c r="Q34" s="78"/>
      <c r="R34" s="78"/>
      <c r="S34" s="78"/>
      <c r="T34" s="78"/>
      <c r="U34" s="78"/>
      <c r="V34" s="78"/>
    </row>
    <row r="35" spans="1:22" ht="15">
      <c r="A35" s="78" t="s">
        <v>3460</v>
      </c>
      <c r="B35" s="78">
        <v>6</v>
      </c>
      <c r="C35" s="78"/>
      <c r="D35" s="78"/>
      <c r="E35" s="78" t="s">
        <v>3467</v>
      </c>
      <c r="F35" s="78">
        <v>1</v>
      </c>
      <c r="G35" s="78" t="s">
        <v>3474</v>
      </c>
      <c r="H35" s="78">
        <v>1</v>
      </c>
      <c r="I35" s="78" t="s">
        <v>3481</v>
      </c>
      <c r="J35" s="78">
        <v>1</v>
      </c>
      <c r="K35" s="78"/>
      <c r="L35" s="78"/>
      <c r="M35" s="78" t="s">
        <v>3493</v>
      </c>
      <c r="N35" s="78">
        <v>1</v>
      </c>
      <c r="O35" s="78"/>
      <c r="P35" s="78"/>
      <c r="Q35" s="78"/>
      <c r="R35" s="78"/>
      <c r="S35" s="78"/>
      <c r="T35" s="78"/>
      <c r="U35" s="78"/>
      <c r="V35" s="78"/>
    </row>
    <row r="36" spans="1:22" ht="15">
      <c r="A36" s="78" t="s">
        <v>756</v>
      </c>
      <c r="B36" s="78">
        <v>6</v>
      </c>
      <c r="C36" s="78"/>
      <c r="D36" s="78"/>
      <c r="E36" s="78" t="s">
        <v>3468</v>
      </c>
      <c r="F36" s="78">
        <v>1</v>
      </c>
      <c r="G36" s="78" t="s">
        <v>3475</v>
      </c>
      <c r="H36" s="78">
        <v>1</v>
      </c>
      <c r="I36" s="78" t="s">
        <v>3482</v>
      </c>
      <c r="J36" s="78">
        <v>1</v>
      </c>
      <c r="K36" s="78"/>
      <c r="L36" s="78"/>
      <c r="M36" s="78" t="s">
        <v>3494</v>
      </c>
      <c r="N36" s="78">
        <v>1</v>
      </c>
      <c r="O36" s="78"/>
      <c r="P36" s="78"/>
      <c r="Q36" s="78"/>
      <c r="R36" s="78"/>
      <c r="S36" s="78"/>
      <c r="T36" s="78"/>
      <c r="U36" s="78"/>
      <c r="V36" s="78"/>
    </row>
    <row r="37" spans="1:22" ht="15">
      <c r="A37" s="78" t="s">
        <v>3461</v>
      </c>
      <c r="B37" s="78">
        <v>5</v>
      </c>
      <c r="C37" s="78"/>
      <c r="D37" s="78"/>
      <c r="E37" s="78" t="s">
        <v>3469</v>
      </c>
      <c r="F37" s="78">
        <v>1</v>
      </c>
      <c r="G37" s="78" t="s">
        <v>3476</v>
      </c>
      <c r="H37" s="78">
        <v>1</v>
      </c>
      <c r="I37" s="78" t="s">
        <v>3456</v>
      </c>
      <c r="J37" s="78">
        <v>1</v>
      </c>
      <c r="K37" s="78"/>
      <c r="L37" s="78"/>
      <c r="M37" s="78" t="s">
        <v>3495</v>
      </c>
      <c r="N37" s="78">
        <v>1</v>
      </c>
      <c r="O37" s="78"/>
      <c r="P37" s="78"/>
      <c r="Q37" s="78"/>
      <c r="R37" s="78"/>
      <c r="S37" s="78"/>
      <c r="T37" s="78"/>
      <c r="U37" s="78"/>
      <c r="V37" s="78"/>
    </row>
    <row r="40" spans="1:22" ht="15" customHeight="1">
      <c r="A40" s="13" t="s">
        <v>3520</v>
      </c>
      <c r="B40" s="13" t="s">
        <v>3407</v>
      </c>
      <c r="C40" s="13" t="s">
        <v>3527</v>
      </c>
      <c r="D40" s="13" t="s">
        <v>3410</v>
      </c>
      <c r="E40" s="13" t="s">
        <v>3535</v>
      </c>
      <c r="F40" s="13" t="s">
        <v>3412</v>
      </c>
      <c r="G40" s="13" t="s">
        <v>3542</v>
      </c>
      <c r="H40" s="13" t="s">
        <v>3414</v>
      </c>
      <c r="I40" s="13" t="s">
        <v>3549</v>
      </c>
      <c r="J40" s="13" t="s">
        <v>3416</v>
      </c>
      <c r="K40" s="13" t="s">
        <v>3554</v>
      </c>
      <c r="L40" s="13" t="s">
        <v>3418</v>
      </c>
      <c r="M40" s="13" t="s">
        <v>3564</v>
      </c>
      <c r="N40" s="13" t="s">
        <v>3420</v>
      </c>
      <c r="O40" s="13" t="s">
        <v>3566</v>
      </c>
      <c r="P40" s="13" t="s">
        <v>3422</v>
      </c>
      <c r="Q40" s="13" t="s">
        <v>3571</v>
      </c>
      <c r="R40" s="13" t="s">
        <v>3424</v>
      </c>
      <c r="S40" s="13" t="s">
        <v>3575</v>
      </c>
      <c r="T40" s="13" t="s">
        <v>3426</v>
      </c>
      <c r="U40" s="78" t="s">
        <v>3585</v>
      </c>
      <c r="V40" s="78" t="s">
        <v>3427</v>
      </c>
    </row>
    <row r="41" spans="1:22" ht="15">
      <c r="A41" s="84" t="s">
        <v>3521</v>
      </c>
      <c r="B41" s="84">
        <v>128</v>
      </c>
      <c r="C41" s="84" t="s">
        <v>410</v>
      </c>
      <c r="D41" s="84">
        <v>51</v>
      </c>
      <c r="E41" s="84" t="s">
        <v>738</v>
      </c>
      <c r="F41" s="84">
        <v>22</v>
      </c>
      <c r="G41" s="84" t="s">
        <v>738</v>
      </c>
      <c r="H41" s="84">
        <v>20</v>
      </c>
      <c r="I41" s="84" t="s">
        <v>738</v>
      </c>
      <c r="J41" s="84">
        <v>24</v>
      </c>
      <c r="K41" s="84" t="s">
        <v>3555</v>
      </c>
      <c r="L41" s="84">
        <v>14</v>
      </c>
      <c r="M41" s="84" t="s">
        <v>738</v>
      </c>
      <c r="N41" s="84">
        <v>12</v>
      </c>
      <c r="O41" s="84" t="s">
        <v>233</v>
      </c>
      <c r="P41" s="84">
        <v>4</v>
      </c>
      <c r="Q41" s="84" t="s">
        <v>3572</v>
      </c>
      <c r="R41" s="84">
        <v>7</v>
      </c>
      <c r="S41" s="84" t="s">
        <v>3502</v>
      </c>
      <c r="T41" s="84">
        <v>8</v>
      </c>
      <c r="U41" s="84"/>
      <c r="V41" s="84"/>
    </row>
    <row r="42" spans="1:22" ht="15">
      <c r="A42" s="84" t="s">
        <v>3522</v>
      </c>
      <c r="B42" s="84">
        <v>64</v>
      </c>
      <c r="C42" s="84" t="s">
        <v>746</v>
      </c>
      <c r="D42" s="84">
        <v>45</v>
      </c>
      <c r="E42" s="84" t="s">
        <v>348</v>
      </c>
      <c r="F42" s="84">
        <v>21</v>
      </c>
      <c r="G42" s="84" t="s">
        <v>3543</v>
      </c>
      <c r="H42" s="84">
        <v>10</v>
      </c>
      <c r="I42" s="84" t="s">
        <v>746</v>
      </c>
      <c r="J42" s="84">
        <v>20</v>
      </c>
      <c r="K42" s="84" t="s">
        <v>3556</v>
      </c>
      <c r="L42" s="84">
        <v>14</v>
      </c>
      <c r="M42" s="84" t="s">
        <v>3476</v>
      </c>
      <c r="N42" s="84">
        <v>4</v>
      </c>
      <c r="O42" s="84" t="s">
        <v>738</v>
      </c>
      <c r="P42" s="84">
        <v>4</v>
      </c>
      <c r="Q42" s="84" t="s">
        <v>359</v>
      </c>
      <c r="R42" s="84">
        <v>7</v>
      </c>
      <c r="S42" s="84" t="s">
        <v>3576</v>
      </c>
      <c r="T42" s="84">
        <v>7</v>
      </c>
      <c r="U42" s="84"/>
      <c r="V42" s="84"/>
    </row>
    <row r="43" spans="1:22" ht="15">
      <c r="A43" s="84" t="s">
        <v>3523</v>
      </c>
      <c r="B43" s="84">
        <v>0</v>
      </c>
      <c r="C43" s="84" t="s">
        <v>3528</v>
      </c>
      <c r="D43" s="84">
        <v>31</v>
      </c>
      <c r="E43" s="84" t="s">
        <v>3536</v>
      </c>
      <c r="F43" s="84">
        <v>6</v>
      </c>
      <c r="G43" s="84" t="s">
        <v>3544</v>
      </c>
      <c r="H43" s="84">
        <v>7</v>
      </c>
      <c r="I43" s="84" t="s">
        <v>438</v>
      </c>
      <c r="J43" s="84">
        <v>15</v>
      </c>
      <c r="K43" s="84" t="s">
        <v>738</v>
      </c>
      <c r="L43" s="84">
        <v>11</v>
      </c>
      <c r="M43" s="84" t="s">
        <v>3488</v>
      </c>
      <c r="N43" s="84">
        <v>2</v>
      </c>
      <c r="O43" s="84" t="s">
        <v>3466</v>
      </c>
      <c r="P43" s="84">
        <v>3</v>
      </c>
      <c r="Q43" s="84" t="s">
        <v>3573</v>
      </c>
      <c r="R43" s="84">
        <v>6</v>
      </c>
      <c r="S43" s="84" t="s">
        <v>3577</v>
      </c>
      <c r="T43" s="84">
        <v>7</v>
      </c>
      <c r="U43" s="84"/>
      <c r="V43" s="84"/>
    </row>
    <row r="44" spans="1:22" ht="15">
      <c r="A44" s="84" t="s">
        <v>3524</v>
      </c>
      <c r="B44" s="84">
        <v>5496</v>
      </c>
      <c r="C44" s="84" t="s">
        <v>3526</v>
      </c>
      <c r="D44" s="84">
        <v>31</v>
      </c>
      <c r="E44" s="84" t="s">
        <v>3537</v>
      </c>
      <c r="F44" s="84">
        <v>6</v>
      </c>
      <c r="G44" s="84" t="s">
        <v>3471</v>
      </c>
      <c r="H44" s="84">
        <v>6</v>
      </c>
      <c r="I44" s="84" t="s">
        <v>398</v>
      </c>
      <c r="J44" s="84">
        <v>14</v>
      </c>
      <c r="K44" s="84" t="s">
        <v>3557</v>
      </c>
      <c r="L44" s="84">
        <v>8</v>
      </c>
      <c r="M44" s="84" t="s">
        <v>438</v>
      </c>
      <c r="N44" s="84">
        <v>2</v>
      </c>
      <c r="O44" s="84" t="s">
        <v>3531</v>
      </c>
      <c r="P44" s="84">
        <v>3</v>
      </c>
      <c r="Q44" s="84" t="s">
        <v>351</v>
      </c>
      <c r="R44" s="84">
        <v>6</v>
      </c>
      <c r="S44" s="84" t="s">
        <v>3578</v>
      </c>
      <c r="T44" s="84">
        <v>7</v>
      </c>
      <c r="U44" s="84"/>
      <c r="V44" s="84"/>
    </row>
    <row r="45" spans="1:22" ht="15">
      <c r="A45" s="84" t="s">
        <v>3525</v>
      </c>
      <c r="B45" s="84">
        <v>5688</v>
      </c>
      <c r="C45" s="84" t="s">
        <v>3529</v>
      </c>
      <c r="D45" s="84">
        <v>30</v>
      </c>
      <c r="E45" s="84" t="s">
        <v>3538</v>
      </c>
      <c r="F45" s="84">
        <v>6</v>
      </c>
      <c r="G45" s="84" t="s">
        <v>214</v>
      </c>
      <c r="H45" s="84">
        <v>6</v>
      </c>
      <c r="I45" s="84" t="s">
        <v>3459</v>
      </c>
      <c r="J45" s="84">
        <v>10</v>
      </c>
      <c r="K45" s="84" t="s">
        <v>3558</v>
      </c>
      <c r="L45" s="84">
        <v>7</v>
      </c>
      <c r="M45" s="84" t="s">
        <v>3565</v>
      </c>
      <c r="N45" s="84">
        <v>2</v>
      </c>
      <c r="O45" s="84" t="s">
        <v>451</v>
      </c>
      <c r="P45" s="84">
        <v>3</v>
      </c>
      <c r="Q45" s="84" t="s">
        <v>3467</v>
      </c>
      <c r="R45" s="84">
        <v>6</v>
      </c>
      <c r="S45" s="84" t="s">
        <v>3579</v>
      </c>
      <c r="T45" s="84">
        <v>7</v>
      </c>
      <c r="U45" s="84"/>
      <c r="V45" s="84"/>
    </row>
    <row r="46" spans="1:22" ht="15">
      <c r="A46" s="84" t="s">
        <v>738</v>
      </c>
      <c r="B46" s="84">
        <v>162</v>
      </c>
      <c r="C46" s="84" t="s">
        <v>3530</v>
      </c>
      <c r="D46" s="84">
        <v>27</v>
      </c>
      <c r="E46" s="84" t="s">
        <v>3539</v>
      </c>
      <c r="F46" s="84">
        <v>6</v>
      </c>
      <c r="G46" s="84" t="s">
        <v>3475</v>
      </c>
      <c r="H46" s="84">
        <v>6</v>
      </c>
      <c r="I46" s="84" t="s">
        <v>3550</v>
      </c>
      <c r="J46" s="84">
        <v>9</v>
      </c>
      <c r="K46" s="84" t="s">
        <v>3559</v>
      </c>
      <c r="L46" s="84">
        <v>7</v>
      </c>
      <c r="M46" s="84" t="s">
        <v>3460</v>
      </c>
      <c r="N46" s="84">
        <v>2</v>
      </c>
      <c r="O46" s="84" t="s">
        <v>348</v>
      </c>
      <c r="P46" s="84">
        <v>2</v>
      </c>
      <c r="Q46" s="84" t="s">
        <v>738</v>
      </c>
      <c r="R46" s="84">
        <v>6</v>
      </c>
      <c r="S46" s="84" t="s">
        <v>3580</v>
      </c>
      <c r="T46" s="84">
        <v>7</v>
      </c>
      <c r="U46" s="84"/>
      <c r="V46" s="84"/>
    </row>
    <row r="47" spans="1:22" ht="15">
      <c r="A47" s="84" t="s">
        <v>746</v>
      </c>
      <c r="B47" s="84">
        <v>75</v>
      </c>
      <c r="C47" s="84" t="s">
        <v>3531</v>
      </c>
      <c r="D47" s="84">
        <v>27</v>
      </c>
      <c r="E47" s="84" t="s">
        <v>3540</v>
      </c>
      <c r="F47" s="84">
        <v>6</v>
      </c>
      <c r="G47" s="84" t="s">
        <v>3545</v>
      </c>
      <c r="H47" s="84">
        <v>5</v>
      </c>
      <c r="I47" s="84" t="s">
        <v>3544</v>
      </c>
      <c r="J47" s="84">
        <v>8</v>
      </c>
      <c r="K47" s="84" t="s">
        <v>3560</v>
      </c>
      <c r="L47" s="84">
        <v>7</v>
      </c>
      <c r="M47" s="84" t="s">
        <v>2229</v>
      </c>
      <c r="N47" s="84">
        <v>2</v>
      </c>
      <c r="O47" s="84" t="s">
        <v>3567</v>
      </c>
      <c r="P47" s="84">
        <v>2</v>
      </c>
      <c r="Q47" s="84" t="s">
        <v>348</v>
      </c>
      <c r="R47" s="84">
        <v>4</v>
      </c>
      <c r="S47" s="84" t="s">
        <v>3581</v>
      </c>
      <c r="T47" s="84">
        <v>7</v>
      </c>
      <c r="U47" s="84"/>
      <c r="V47" s="84"/>
    </row>
    <row r="48" spans="1:22" ht="15">
      <c r="A48" s="84" t="s">
        <v>410</v>
      </c>
      <c r="B48" s="84">
        <v>53</v>
      </c>
      <c r="C48" s="84" t="s">
        <v>3532</v>
      </c>
      <c r="D48" s="84">
        <v>27</v>
      </c>
      <c r="E48" s="84" t="s">
        <v>443</v>
      </c>
      <c r="F48" s="84">
        <v>6</v>
      </c>
      <c r="G48" s="84" t="s">
        <v>3546</v>
      </c>
      <c r="H48" s="84">
        <v>5</v>
      </c>
      <c r="I48" s="84" t="s">
        <v>3551</v>
      </c>
      <c r="J48" s="84">
        <v>8</v>
      </c>
      <c r="K48" s="84" t="s">
        <v>3561</v>
      </c>
      <c r="L48" s="84">
        <v>7</v>
      </c>
      <c r="M48" s="84"/>
      <c r="N48" s="84"/>
      <c r="O48" s="84" t="s">
        <v>3568</v>
      </c>
      <c r="P48" s="84">
        <v>2</v>
      </c>
      <c r="Q48" s="84" t="s">
        <v>3574</v>
      </c>
      <c r="R48" s="84">
        <v>4</v>
      </c>
      <c r="S48" s="84" t="s">
        <v>3582</v>
      </c>
      <c r="T48" s="84">
        <v>7</v>
      </c>
      <c r="U48" s="84"/>
      <c r="V48" s="84"/>
    </row>
    <row r="49" spans="1:22" ht="15">
      <c r="A49" s="84" t="s">
        <v>438</v>
      </c>
      <c r="B49" s="84">
        <v>49</v>
      </c>
      <c r="C49" s="84" t="s">
        <v>3533</v>
      </c>
      <c r="D49" s="84">
        <v>27</v>
      </c>
      <c r="E49" s="84" t="s">
        <v>3541</v>
      </c>
      <c r="F49" s="84">
        <v>6</v>
      </c>
      <c r="G49" s="84" t="s">
        <v>3547</v>
      </c>
      <c r="H49" s="84">
        <v>5</v>
      </c>
      <c r="I49" s="84" t="s">
        <v>3552</v>
      </c>
      <c r="J49" s="84">
        <v>8</v>
      </c>
      <c r="K49" s="84" t="s">
        <v>3562</v>
      </c>
      <c r="L49" s="84">
        <v>7</v>
      </c>
      <c r="M49" s="84"/>
      <c r="N49" s="84"/>
      <c r="O49" s="84" t="s">
        <v>3569</v>
      </c>
      <c r="P49" s="84">
        <v>2</v>
      </c>
      <c r="Q49" s="84" t="s">
        <v>801</v>
      </c>
      <c r="R49" s="84">
        <v>4</v>
      </c>
      <c r="S49" s="84" t="s">
        <v>3583</v>
      </c>
      <c r="T49" s="84">
        <v>7</v>
      </c>
      <c r="U49" s="84"/>
      <c r="V49" s="84"/>
    </row>
    <row r="50" spans="1:22" ht="15">
      <c r="A50" s="84" t="s">
        <v>3526</v>
      </c>
      <c r="B50" s="84">
        <v>38</v>
      </c>
      <c r="C50" s="84" t="s">
        <v>3534</v>
      </c>
      <c r="D50" s="84">
        <v>27</v>
      </c>
      <c r="E50" s="84" t="s">
        <v>756</v>
      </c>
      <c r="F50" s="84">
        <v>6</v>
      </c>
      <c r="G50" s="84" t="s">
        <v>3548</v>
      </c>
      <c r="H50" s="84">
        <v>5</v>
      </c>
      <c r="I50" s="84" t="s">
        <v>3553</v>
      </c>
      <c r="J50" s="84">
        <v>8</v>
      </c>
      <c r="K50" s="84" t="s">
        <v>3563</v>
      </c>
      <c r="L50" s="84">
        <v>7</v>
      </c>
      <c r="M50" s="84"/>
      <c r="N50" s="84"/>
      <c r="O50" s="84" t="s">
        <v>3570</v>
      </c>
      <c r="P50" s="84">
        <v>2</v>
      </c>
      <c r="Q50" s="84" t="s">
        <v>3526</v>
      </c>
      <c r="R50" s="84">
        <v>3</v>
      </c>
      <c r="S50" s="84" t="s">
        <v>3584</v>
      </c>
      <c r="T50" s="84">
        <v>7</v>
      </c>
      <c r="U50" s="84"/>
      <c r="V50" s="84"/>
    </row>
    <row r="53" spans="1:22" ht="15" customHeight="1">
      <c r="A53" s="13" t="s">
        <v>3616</v>
      </c>
      <c r="B53" s="13" t="s">
        <v>3407</v>
      </c>
      <c r="C53" s="13" t="s">
        <v>3627</v>
      </c>
      <c r="D53" s="13" t="s">
        <v>3410</v>
      </c>
      <c r="E53" s="13" t="s">
        <v>3629</v>
      </c>
      <c r="F53" s="13" t="s">
        <v>3412</v>
      </c>
      <c r="G53" s="13" t="s">
        <v>3640</v>
      </c>
      <c r="H53" s="13" t="s">
        <v>3414</v>
      </c>
      <c r="I53" s="13" t="s">
        <v>3651</v>
      </c>
      <c r="J53" s="13" t="s">
        <v>3416</v>
      </c>
      <c r="K53" s="13" t="s">
        <v>3662</v>
      </c>
      <c r="L53" s="13" t="s">
        <v>3418</v>
      </c>
      <c r="M53" s="13" t="s">
        <v>3673</v>
      </c>
      <c r="N53" s="13" t="s">
        <v>3420</v>
      </c>
      <c r="O53" s="13" t="s">
        <v>3675</v>
      </c>
      <c r="P53" s="13" t="s">
        <v>3422</v>
      </c>
      <c r="Q53" s="13" t="s">
        <v>3686</v>
      </c>
      <c r="R53" s="13" t="s">
        <v>3424</v>
      </c>
      <c r="S53" s="13" t="s">
        <v>3697</v>
      </c>
      <c r="T53" s="13" t="s">
        <v>3426</v>
      </c>
      <c r="U53" s="78" t="s">
        <v>3708</v>
      </c>
      <c r="V53" s="78" t="s">
        <v>3427</v>
      </c>
    </row>
    <row r="54" spans="1:22" ht="15">
      <c r="A54" s="84" t="s">
        <v>3617</v>
      </c>
      <c r="B54" s="84">
        <v>29</v>
      </c>
      <c r="C54" s="84" t="s">
        <v>3618</v>
      </c>
      <c r="D54" s="84">
        <v>27</v>
      </c>
      <c r="E54" s="84" t="s">
        <v>3630</v>
      </c>
      <c r="F54" s="84">
        <v>6</v>
      </c>
      <c r="G54" s="84" t="s">
        <v>3641</v>
      </c>
      <c r="H54" s="84">
        <v>5</v>
      </c>
      <c r="I54" s="84" t="s">
        <v>3652</v>
      </c>
      <c r="J54" s="84">
        <v>9</v>
      </c>
      <c r="K54" s="84" t="s">
        <v>3663</v>
      </c>
      <c r="L54" s="84">
        <v>7</v>
      </c>
      <c r="M54" s="84" t="s">
        <v>3674</v>
      </c>
      <c r="N54" s="84">
        <v>2</v>
      </c>
      <c r="O54" s="84" t="s">
        <v>3676</v>
      </c>
      <c r="P54" s="84">
        <v>2</v>
      </c>
      <c r="Q54" s="84" t="s">
        <v>3687</v>
      </c>
      <c r="R54" s="84">
        <v>3</v>
      </c>
      <c r="S54" s="84" t="s">
        <v>3698</v>
      </c>
      <c r="T54" s="84">
        <v>7</v>
      </c>
      <c r="U54" s="84"/>
      <c r="V54" s="84"/>
    </row>
    <row r="55" spans="1:22" ht="15">
      <c r="A55" s="84" t="s">
        <v>3618</v>
      </c>
      <c r="B55" s="84">
        <v>27</v>
      </c>
      <c r="C55" s="84" t="s">
        <v>3619</v>
      </c>
      <c r="D55" s="84">
        <v>27</v>
      </c>
      <c r="E55" s="84" t="s">
        <v>3631</v>
      </c>
      <c r="F55" s="84">
        <v>6</v>
      </c>
      <c r="G55" s="84" t="s">
        <v>3642</v>
      </c>
      <c r="H55" s="84">
        <v>5</v>
      </c>
      <c r="I55" s="84" t="s">
        <v>3653</v>
      </c>
      <c r="J55" s="84">
        <v>8</v>
      </c>
      <c r="K55" s="84" t="s">
        <v>3664</v>
      </c>
      <c r="L55" s="84">
        <v>7</v>
      </c>
      <c r="M55" s="84"/>
      <c r="N55" s="84"/>
      <c r="O55" s="84" t="s">
        <v>3677</v>
      </c>
      <c r="P55" s="84">
        <v>2</v>
      </c>
      <c r="Q55" s="84" t="s">
        <v>3688</v>
      </c>
      <c r="R55" s="84">
        <v>3</v>
      </c>
      <c r="S55" s="84" t="s">
        <v>3699</v>
      </c>
      <c r="T55" s="84">
        <v>7</v>
      </c>
      <c r="U55" s="84"/>
      <c r="V55" s="84"/>
    </row>
    <row r="56" spans="1:22" ht="15">
      <c r="A56" s="84" t="s">
        <v>3619</v>
      </c>
      <c r="B56" s="84">
        <v>27</v>
      </c>
      <c r="C56" s="84" t="s">
        <v>3620</v>
      </c>
      <c r="D56" s="84">
        <v>27</v>
      </c>
      <c r="E56" s="84" t="s">
        <v>3632</v>
      </c>
      <c r="F56" s="84">
        <v>6</v>
      </c>
      <c r="G56" s="84" t="s">
        <v>3643</v>
      </c>
      <c r="H56" s="84">
        <v>5</v>
      </c>
      <c r="I56" s="84" t="s">
        <v>3654</v>
      </c>
      <c r="J56" s="84">
        <v>8</v>
      </c>
      <c r="K56" s="84" t="s">
        <v>3665</v>
      </c>
      <c r="L56" s="84">
        <v>7</v>
      </c>
      <c r="M56" s="84"/>
      <c r="N56" s="84"/>
      <c r="O56" s="84" t="s">
        <v>3678</v>
      </c>
      <c r="P56" s="84">
        <v>2</v>
      </c>
      <c r="Q56" s="84" t="s">
        <v>3689</v>
      </c>
      <c r="R56" s="84">
        <v>3</v>
      </c>
      <c r="S56" s="84" t="s">
        <v>3700</v>
      </c>
      <c r="T56" s="84">
        <v>7</v>
      </c>
      <c r="U56" s="84"/>
      <c r="V56" s="84"/>
    </row>
    <row r="57" spans="1:22" ht="15">
      <c r="A57" s="84" t="s">
        <v>3620</v>
      </c>
      <c r="B57" s="84">
        <v>27</v>
      </c>
      <c r="C57" s="84" t="s">
        <v>3621</v>
      </c>
      <c r="D57" s="84">
        <v>27</v>
      </c>
      <c r="E57" s="84" t="s">
        <v>3633</v>
      </c>
      <c r="F57" s="84">
        <v>6</v>
      </c>
      <c r="G57" s="84" t="s">
        <v>3644</v>
      </c>
      <c r="H57" s="84">
        <v>5</v>
      </c>
      <c r="I57" s="84" t="s">
        <v>3655</v>
      </c>
      <c r="J57" s="84">
        <v>8</v>
      </c>
      <c r="K57" s="84" t="s">
        <v>3666</v>
      </c>
      <c r="L57" s="84">
        <v>7</v>
      </c>
      <c r="M57" s="84"/>
      <c r="N57" s="84"/>
      <c r="O57" s="84" t="s">
        <v>3679</v>
      </c>
      <c r="P57" s="84">
        <v>2</v>
      </c>
      <c r="Q57" s="84" t="s">
        <v>3690</v>
      </c>
      <c r="R57" s="84">
        <v>3</v>
      </c>
      <c r="S57" s="84" t="s">
        <v>3701</v>
      </c>
      <c r="T57" s="84">
        <v>7</v>
      </c>
      <c r="U57" s="84"/>
      <c r="V57" s="84"/>
    </row>
    <row r="58" spans="1:22" ht="15">
      <c r="A58" s="84" t="s">
        <v>3621</v>
      </c>
      <c r="B58" s="84">
        <v>27</v>
      </c>
      <c r="C58" s="84" t="s">
        <v>3622</v>
      </c>
      <c r="D58" s="84">
        <v>27</v>
      </c>
      <c r="E58" s="84" t="s">
        <v>3634</v>
      </c>
      <c r="F58" s="84">
        <v>6</v>
      </c>
      <c r="G58" s="84" t="s">
        <v>3645</v>
      </c>
      <c r="H58" s="84">
        <v>5</v>
      </c>
      <c r="I58" s="84" t="s">
        <v>3656</v>
      </c>
      <c r="J58" s="84">
        <v>8</v>
      </c>
      <c r="K58" s="84" t="s">
        <v>3667</v>
      </c>
      <c r="L58" s="84">
        <v>7</v>
      </c>
      <c r="M58" s="84"/>
      <c r="N58" s="84"/>
      <c r="O58" s="84" t="s">
        <v>3680</v>
      </c>
      <c r="P58" s="84">
        <v>2</v>
      </c>
      <c r="Q58" s="84" t="s">
        <v>3691</v>
      </c>
      <c r="R58" s="84">
        <v>3</v>
      </c>
      <c r="S58" s="84" t="s">
        <v>3702</v>
      </c>
      <c r="T58" s="84">
        <v>7</v>
      </c>
      <c r="U58" s="84"/>
      <c r="V58" s="84"/>
    </row>
    <row r="59" spans="1:22" ht="15">
      <c r="A59" s="84" t="s">
        <v>3622</v>
      </c>
      <c r="B59" s="84">
        <v>27</v>
      </c>
      <c r="C59" s="84" t="s">
        <v>3623</v>
      </c>
      <c r="D59" s="84">
        <v>27</v>
      </c>
      <c r="E59" s="84" t="s">
        <v>3635</v>
      </c>
      <c r="F59" s="84">
        <v>6</v>
      </c>
      <c r="G59" s="84" t="s">
        <v>3646</v>
      </c>
      <c r="H59" s="84">
        <v>5</v>
      </c>
      <c r="I59" s="84" t="s">
        <v>3657</v>
      </c>
      <c r="J59" s="84">
        <v>8</v>
      </c>
      <c r="K59" s="84" t="s">
        <v>3668</v>
      </c>
      <c r="L59" s="84">
        <v>7</v>
      </c>
      <c r="M59" s="84"/>
      <c r="N59" s="84"/>
      <c r="O59" s="84" t="s">
        <v>3681</v>
      </c>
      <c r="P59" s="84">
        <v>2</v>
      </c>
      <c r="Q59" s="84" t="s">
        <v>3692</v>
      </c>
      <c r="R59" s="84">
        <v>3</v>
      </c>
      <c r="S59" s="84" t="s">
        <v>3703</v>
      </c>
      <c r="T59" s="84">
        <v>7</v>
      </c>
      <c r="U59" s="84"/>
      <c r="V59" s="84"/>
    </row>
    <row r="60" spans="1:22" ht="15">
      <c r="A60" s="84" t="s">
        <v>3623</v>
      </c>
      <c r="B60" s="84">
        <v>27</v>
      </c>
      <c r="C60" s="84" t="s">
        <v>3624</v>
      </c>
      <c r="D60" s="84">
        <v>27</v>
      </c>
      <c r="E60" s="84" t="s">
        <v>3636</v>
      </c>
      <c r="F60" s="84">
        <v>6</v>
      </c>
      <c r="G60" s="84" t="s">
        <v>3647</v>
      </c>
      <c r="H60" s="84">
        <v>5</v>
      </c>
      <c r="I60" s="84" t="s">
        <v>3658</v>
      </c>
      <c r="J60" s="84">
        <v>8</v>
      </c>
      <c r="K60" s="84" t="s">
        <v>3669</v>
      </c>
      <c r="L60" s="84">
        <v>7</v>
      </c>
      <c r="M60" s="84"/>
      <c r="N60" s="84"/>
      <c r="O60" s="84" t="s">
        <v>3682</v>
      </c>
      <c r="P60" s="84">
        <v>2</v>
      </c>
      <c r="Q60" s="84" t="s">
        <v>3693</v>
      </c>
      <c r="R60" s="84">
        <v>3</v>
      </c>
      <c r="S60" s="84" t="s">
        <v>3704</v>
      </c>
      <c r="T60" s="84">
        <v>7</v>
      </c>
      <c r="U60" s="84"/>
      <c r="V60" s="84"/>
    </row>
    <row r="61" spans="1:22" ht="15">
      <c r="A61" s="84" t="s">
        <v>3624</v>
      </c>
      <c r="B61" s="84">
        <v>27</v>
      </c>
      <c r="C61" s="84" t="s">
        <v>3625</v>
      </c>
      <c r="D61" s="84">
        <v>27</v>
      </c>
      <c r="E61" s="84" t="s">
        <v>3637</v>
      </c>
      <c r="F61" s="84">
        <v>6</v>
      </c>
      <c r="G61" s="84" t="s">
        <v>3648</v>
      </c>
      <c r="H61" s="84">
        <v>5</v>
      </c>
      <c r="I61" s="84" t="s">
        <v>3659</v>
      </c>
      <c r="J61" s="84">
        <v>8</v>
      </c>
      <c r="K61" s="84" t="s">
        <v>3670</v>
      </c>
      <c r="L61" s="84">
        <v>7</v>
      </c>
      <c r="M61" s="84"/>
      <c r="N61" s="84"/>
      <c r="O61" s="84" t="s">
        <v>3683</v>
      </c>
      <c r="P61" s="84">
        <v>2</v>
      </c>
      <c r="Q61" s="84" t="s">
        <v>3694</v>
      </c>
      <c r="R61" s="84">
        <v>3</v>
      </c>
      <c r="S61" s="84" t="s">
        <v>3705</v>
      </c>
      <c r="T61" s="84">
        <v>7</v>
      </c>
      <c r="U61" s="84"/>
      <c r="V61" s="84"/>
    </row>
    <row r="62" spans="1:22" ht="15">
      <c r="A62" s="84" t="s">
        <v>3625</v>
      </c>
      <c r="B62" s="84">
        <v>27</v>
      </c>
      <c r="C62" s="84" t="s">
        <v>3626</v>
      </c>
      <c r="D62" s="84">
        <v>27</v>
      </c>
      <c r="E62" s="84" t="s">
        <v>3638</v>
      </c>
      <c r="F62" s="84">
        <v>6</v>
      </c>
      <c r="G62" s="84" t="s">
        <v>3649</v>
      </c>
      <c r="H62" s="84">
        <v>5</v>
      </c>
      <c r="I62" s="84" t="s">
        <v>3660</v>
      </c>
      <c r="J62" s="84">
        <v>8</v>
      </c>
      <c r="K62" s="84" t="s">
        <v>3671</v>
      </c>
      <c r="L62" s="84">
        <v>7</v>
      </c>
      <c r="M62" s="84"/>
      <c r="N62" s="84"/>
      <c r="O62" s="84" t="s">
        <v>3684</v>
      </c>
      <c r="P62" s="84">
        <v>2</v>
      </c>
      <c r="Q62" s="84" t="s">
        <v>3695</v>
      </c>
      <c r="R62" s="84">
        <v>3</v>
      </c>
      <c r="S62" s="84" t="s">
        <v>3706</v>
      </c>
      <c r="T62" s="84">
        <v>7</v>
      </c>
      <c r="U62" s="84"/>
      <c r="V62" s="84"/>
    </row>
    <row r="63" spans="1:22" ht="15">
      <c r="A63" s="84" t="s">
        <v>3626</v>
      </c>
      <c r="B63" s="84">
        <v>27</v>
      </c>
      <c r="C63" s="84" t="s">
        <v>3628</v>
      </c>
      <c r="D63" s="84">
        <v>27</v>
      </c>
      <c r="E63" s="84" t="s">
        <v>3639</v>
      </c>
      <c r="F63" s="84">
        <v>5</v>
      </c>
      <c r="G63" s="84" t="s">
        <v>3650</v>
      </c>
      <c r="H63" s="84">
        <v>5</v>
      </c>
      <c r="I63" s="84" t="s">
        <v>3661</v>
      </c>
      <c r="J63" s="84">
        <v>8</v>
      </c>
      <c r="K63" s="84" t="s">
        <v>3672</v>
      </c>
      <c r="L63" s="84">
        <v>7</v>
      </c>
      <c r="M63" s="84"/>
      <c r="N63" s="84"/>
      <c r="O63" s="84" t="s">
        <v>3685</v>
      </c>
      <c r="P63" s="84">
        <v>2</v>
      </c>
      <c r="Q63" s="84" t="s">
        <v>3696</v>
      </c>
      <c r="R63" s="84">
        <v>3</v>
      </c>
      <c r="S63" s="84" t="s">
        <v>3707</v>
      </c>
      <c r="T63" s="84">
        <v>7</v>
      </c>
      <c r="U63" s="84"/>
      <c r="V63" s="84"/>
    </row>
    <row r="66" spans="1:22" ht="15" customHeight="1">
      <c r="A66" s="13" t="s">
        <v>3736</v>
      </c>
      <c r="B66" s="13" t="s">
        <v>3407</v>
      </c>
      <c r="C66" s="13" t="s">
        <v>3738</v>
      </c>
      <c r="D66" s="13" t="s">
        <v>3410</v>
      </c>
      <c r="E66" s="78" t="s">
        <v>3739</v>
      </c>
      <c r="F66" s="78" t="s">
        <v>3412</v>
      </c>
      <c r="G66" s="78" t="s">
        <v>3742</v>
      </c>
      <c r="H66" s="78" t="s">
        <v>3414</v>
      </c>
      <c r="I66" s="78" t="s">
        <v>3744</v>
      </c>
      <c r="J66" s="78" t="s">
        <v>3416</v>
      </c>
      <c r="K66" s="78" t="s">
        <v>3746</v>
      </c>
      <c r="L66" s="78" t="s">
        <v>3418</v>
      </c>
      <c r="M66" s="78" t="s">
        <v>3748</v>
      </c>
      <c r="N66" s="78" t="s">
        <v>3420</v>
      </c>
      <c r="O66" s="78" t="s">
        <v>3750</v>
      </c>
      <c r="P66" s="78" t="s">
        <v>3422</v>
      </c>
      <c r="Q66" s="78" t="s">
        <v>3752</v>
      </c>
      <c r="R66" s="78" t="s">
        <v>3424</v>
      </c>
      <c r="S66" s="78" t="s">
        <v>3754</v>
      </c>
      <c r="T66" s="78" t="s">
        <v>3426</v>
      </c>
      <c r="U66" s="78" t="s">
        <v>3756</v>
      </c>
      <c r="V66" s="78" t="s">
        <v>3427</v>
      </c>
    </row>
    <row r="67" spans="1:22" ht="15">
      <c r="A67" s="78" t="s">
        <v>410</v>
      </c>
      <c r="B67" s="78">
        <v>1</v>
      </c>
      <c r="C67" s="78" t="s">
        <v>410</v>
      </c>
      <c r="D67" s="78">
        <v>1</v>
      </c>
      <c r="E67" s="78"/>
      <c r="F67" s="78"/>
      <c r="G67" s="78"/>
      <c r="H67" s="78"/>
      <c r="I67" s="78"/>
      <c r="J67" s="78"/>
      <c r="K67" s="78"/>
      <c r="L67" s="78"/>
      <c r="M67" s="78"/>
      <c r="N67" s="78"/>
      <c r="O67" s="78"/>
      <c r="P67" s="78"/>
      <c r="Q67" s="78"/>
      <c r="R67" s="78"/>
      <c r="S67" s="78"/>
      <c r="T67" s="78"/>
      <c r="U67" s="78"/>
      <c r="V67" s="78"/>
    </row>
    <row r="68" spans="1:22" ht="15">
      <c r="A68" s="78" t="s">
        <v>437</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431</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3737</v>
      </c>
      <c r="B72" s="13" t="s">
        <v>3407</v>
      </c>
      <c r="C72" s="13" t="s">
        <v>3740</v>
      </c>
      <c r="D72" s="13" t="s">
        <v>3410</v>
      </c>
      <c r="E72" s="13" t="s">
        <v>3741</v>
      </c>
      <c r="F72" s="13" t="s">
        <v>3412</v>
      </c>
      <c r="G72" s="13" t="s">
        <v>3743</v>
      </c>
      <c r="H72" s="13" t="s">
        <v>3414</v>
      </c>
      <c r="I72" s="13" t="s">
        <v>3745</v>
      </c>
      <c r="J72" s="13" t="s">
        <v>3416</v>
      </c>
      <c r="K72" s="13" t="s">
        <v>3747</v>
      </c>
      <c r="L72" s="13" t="s">
        <v>3418</v>
      </c>
      <c r="M72" s="78" t="s">
        <v>3749</v>
      </c>
      <c r="N72" s="78" t="s">
        <v>3420</v>
      </c>
      <c r="O72" s="13" t="s">
        <v>3751</v>
      </c>
      <c r="P72" s="13" t="s">
        <v>3422</v>
      </c>
      <c r="Q72" s="13" t="s">
        <v>3753</v>
      </c>
      <c r="R72" s="13" t="s">
        <v>3424</v>
      </c>
      <c r="S72" s="13" t="s">
        <v>3755</v>
      </c>
      <c r="T72" s="13" t="s">
        <v>3426</v>
      </c>
      <c r="U72" s="13" t="s">
        <v>3757</v>
      </c>
      <c r="V72" s="13" t="s">
        <v>3427</v>
      </c>
    </row>
    <row r="73" spans="1:22" ht="15">
      <c r="A73" s="78" t="s">
        <v>410</v>
      </c>
      <c r="B73" s="78">
        <v>52</v>
      </c>
      <c r="C73" s="78" t="s">
        <v>410</v>
      </c>
      <c r="D73" s="78">
        <v>50</v>
      </c>
      <c r="E73" s="78" t="s">
        <v>348</v>
      </c>
      <c r="F73" s="78">
        <v>21</v>
      </c>
      <c r="G73" s="78" t="s">
        <v>214</v>
      </c>
      <c r="H73" s="78">
        <v>6</v>
      </c>
      <c r="I73" s="78" t="s">
        <v>398</v>
      </c>
      <c r="J73" s="78">
        <v>14</v>
      </c>
      <c r="K73" s="78" t="s">
        <v>246</v>
      </c>
      <c r="L73" s="78">
        <v>6</v>
      </c>
      <c r="M73" s="78"/>
      <c r="N73" s="78"/>
      <c r="O73" s="78" t="s">
        <v>233</v>
      </c>
      <c r="P73" s="78">
        <v>4</v>
      </c>
      <c r="Q73" s="78" t="s">
        <v>359</v>
      </c>
      <c r="R73" s="78">
        <v>7</v>
      </c>
      <c r="S73" s="78" t="s">
        <v>281</v>
      </c>
      <c r="T73" s="78">
        <v>6</v>
      </c>
      <c r="U73" s="78" t="s">
        <v>449</v>
      </c>
      <c r="V73" s="78">
        <v>1</v>
      </c>
    </row>
    <row r="74" spans="1:22" ht="15">
      <c r="A74" s="78" t="s">
        <v>348</v>
      </c>
      <c r="B74" s="78">
        <v>35</v>
      </c>
      <c r="C74" s="78" t="s">
        <v>402</v>
      </c>
      <c r="D74" s="78">
        <v>1</v>
      </c>
      <c r="E74" s="78" t="s">
        <v>443</v>
      </c>
      <c r="F74" s="78">
        <v>6</v>
      </c>
      <c r="G74" s="78" t="s">
        <v>342</v>
      </c>
      <c r="H74" s="78">
        <v>4</v>
      </c>
      <c r="I74" s="78" t="s">
        <v>365</v>
      </c>
      <c r="J74" s="78">
        <v>5</v>
      </c>
      <c r="K74" s="78" t="s">
        <v>479</v>
      </c>
      <c r="L74" s="78">
        <v>4</v>
      </c>
      <c r="M74" s="78"/>
      <c r="N74" s="78"/>
      <c r="O74" s="78" t="s">
        <v>348</v>
      </c>
      <c r="P74" s="78">
        <v>2</v>
      </c>
      <c r="Q74" s="78" t="s">
        <v>351</v>
      </c>
      <c r="R74" s="78">
        <v>6</v>
      </c>
      <c r="S74" s="78" t="s">
        <v>282</v>
      </c>
      <c r="T74" s="78">
        <v>1</v>
      </c>
      <c r="U74" s="78" t="s">
        <v>448</v>
      </c>
      <c r="V74" s="78">
        <v>1</v>
      </c>
    </row>
    <row r="75" spans="1:22" ht="15">
      <c r="A75" s="78" t="s">
        <v>398</v>
      </c>
      <c r="B75" s="78">
        <v>17</v>
      </c>
      <c r="C75" s="78"/>
      <c r="D75" s="78"/>
      <c r="E75" s="78" t="s">
        <v>328</v>
      </c>
      <c r="F75" s="78">
        <v>5</v>
      </c>
      <c r="G75" s="78" t="s">
        <v>348</v>
      </c>
      <c r="H75" s="78">
        <v>4</v>
      </c>
      <c r="I75" s="78" t="s">
        <v>441</v>
      </c>
      <c r="J75" s="78">
        <v>4</v>
      </c>
      <c r="K75" s="78" t="s">
        <v>383</v>
      </c>
      <c r="L75" s="78">
        <v>4</v>
      </c>
      <c r="M75" s="78"/>
      <c r="N75" s="78"/>
      <c r="O75" s="78" t="s">
        <v>451</v>
      </c>
      <c r="P75" s="78">
        <v>2</v>
      </c>
      <c r="Q75" s="78" t="s">
        <v>348</v>
      </c>
      <c r="R75" s="78">
        <v>4</v>
      </c>
      <c r="S75" s="78"/>
      <c r="T75" s="78"/>
      <c r="U75" s="78" t="s">
        <v>447</v>
      </c>
      <c r="V75" s="78">
        <v>1</v>
      </c>
    </row>
    <row r="76" spans="1:22" ht="15">
      <c r="A76" s="78" t="s">
        <v>359</v>
      </c>
      <c r="B76" s="78">
        <v>9</v>
      </c>
      <c r="C76" s="78"/>
      <c r="D76" s="78"/>
      <c r="E76" s="78" t="s">
        <v>398</v>
      </c>
      <c r="F76" s="78">
        <v>3</v>
      </c>
      <c r="G76" s="78" t="s">
        <v>460</v>
      </c>
      <c r="H76" s="78">
        <v>3</v>
      </c>
      <c r="I76" s="78" t="s">
        <v>440</v>
      </c>
      <c r="J76" s="78">
        <v>4</v>
      </c>
      <c r="K76" s="78" t="s">
        <v>481</v>
      </c>
      <c r="L76" s="78">
        <v>3</v>
      </c>
      <c r="M76" s="78"/>
      <c r="N76" s="78"/>
      <c r="O76" s="78" t="s">
        <v>428</v>
      </c>
      <c r="P76" s="78">
        <v>2</v>
      </c>
      <c r="Q76" s="78" t="s">
        <v>350</v>
      </c>
      <c r="R76" s="78">
        <v>3</v>
      </c>
      <c r="S76" s="78"/>
      <c r="T76" s="78"/>
      <c r="U76" s="78" t="s">
        <v>446</v>
      </c>
      <c r="V76" s="78">
        <v>1</v>
      </c>
    </row>
    <row r="77" spans="1:22" ht="15">
      <c r="A77" s="78" t="s">
        <v>351</v>
      </c>
      <c r="B77" s="78">
        <v>8</v>
      </c>
      <c r="C77" s="78"/>
      <c r="D77" s="78"/>
      <c r="E77" s="78" t="s">
        <v>436</v>
      </c>
      <c r="F77" s="78">
        <v>3</v>
      </c>
      <c r="G77" s="78" t="s">
        <v>463</v>
      </c>
      <c r="H77" s="78">
        <v>3</v>
      </c>
      <c r="I77" s="78" t="s">
        <v>439</v>
      </c>
      <c r="J77" s="78">
        <v>4</v>
      </c>
      <c r="K77" s="78" t="s">
        <v>484</v>
      </c>
      <c r="L77" s="78">
        <v>2</v>
      </c>
      <c r="M77" s="78"/>
      <c r="N77" s="78"/>
      <c r="O77" s="78" t="s">
        <v>427</v>
      </c>
      <c r="P77" s="78">
        <v>2</v>
      </c>
      <c r="Q77" s="78" t="s">
        <v>358</v>
      </c>
      <c r="R77" s="78">
        <v>2</v>
      </c>
      <c r="S77" s="78"/>
      <c r="T77" s="78"/>
      <c r="U77" s="78" t="s">
        <v>445</v>
      </c>
      <c r="V77" s="78">
        <v>1</v>
      </c>
    </row>
    <row r="78" spans="1:22" ht="15">
      <c r="A78" s="78" t="s">
        <v>214</v>
      </c>
      <c r="B78" s="78">
        <v>8</v>
      </c>
      <c r="C78" s="78"/>
      <c r="D78" s="78"/>
      <c r="E78" s="78" t="s">
        <v>441</v>
      </c>
      <c r="F78" s="78">
        <v>3</v>
      </c>
      <c r="G78" s="78" t="s">
        <v>462</v>
      </c>
      <c r="H78" s="78">
        <v>3</v>
      </c>
      <c r="I78" s="78" t="s">
        <v>438</v>
      </c>
      <c r="J78" s="78">
        <v>4</v>
      </c>
      <c r="K78" s="78" t="s">
        <v>394</v>
      </c>
      <c r="L78" s="78">
        <v>2</v>
      </c>
      <c r="M78" s="78"/>
      <c r="N78" s="78"/>
      <c r="O78" s="78" t="s">
        <v>426</v>
      </c>
      <c r="P78" s="78">
        <v>2</v>
      </c>
      <c r="Q78" s="78"/>
      <c r="R78" s="78"/>
      <c r="S78" s="78"/>
      <c r="T78" s="78"/>
      <c r="U78" s="78"/>
      <c r="V78" s="78"/>
    </row>
    <row r="79" spans="1:22" ht="15">
      <c r="A79" s="78" t="s">
        <v>441</v>
      </c>
      <c r="B79" s="78">
        <v>7</v>
      </c>
      <c r="C79" s="78"/>
      <c r="D79" s="78"/>
      <c r="E79" s="78" t="s">
        <v>213</v>
      </c>
      <c r="F79" s="78">
        <v>2</v>
      </c>
      <c r="G79" s="78" t="s">
        <v>461</v>
      </c>
      <c r="H79" s="78">
        <v>3</v>
      </c>
      <c r="I79" s="78" t="s">
        <v>364</v>
      </c>
      <c r="J79" s="78">
        <v>3</v>
      </c>
      <c r="K79" s="78" t="s">
        <v>478</v>
      </c>
      <c r="L79" s="78">
        <v>2</v>
      </c>
      <c r="M79" s="78"/>
      <c r="N79" s="78"/>
      <c r="O79" s="78" t="s">
        <v>232</v>
      </c>
      <c r="P79" s="78">
        <v>1</v>
      </c>
      <c r="Q79" s="78"/>
      <c r="R79" s="78"/>
      <c r="S79" s="78"/>
      <c r="T79" s="78"/>
      <c r="U79" s="78"/>
      <c r="V79" s="78"/>
    </row>
    <row r="80" spans="1:22" ht="15">
      <c r="A80" s="78" t="s">
        <v>281</v>
      </c>
      <c r="B80" s="78">
        <v>6</v>
      </c>
      <c r="C80" s="78"/>
      <c r="D80" s="78"/>
      <c r="E80" s="78" t="s">
        <v>452</v>
      </c>
      <c r="F80" s="78">
        <v>2</v>
      </c>
      <c r="G80" s="78" t="s">
        <v>422</v>
      </c>
      <c r="H80" s="78">
        <v>3</v>
      </c>
      <c r="I80" s="78" t="s">
        <v>298</v>
      </c>
      <c r="J80" s="78">
        <v>3</v>
      </c>
      <c r="K80" s="78" t="s">
        <v>214</v>
      </c>
      <c r="L80" s="78">
        <v>2</v>
      </c>
      <c r="M80" s="78"/>
      <c r="N80" s="78"/>
      <c r="O80" s="78" t="s">
        <v>435</v>
      </c>
      <c r="P80" s="78">
        <v>1</v>
      </c>
      <c r="Q80" s="78"/>
      <c r="R80" s="78"/>
      <c r="S80" s="78"/>
      <c r="T80" s="78"/>
      <c r="U80" s="78"/>
      <c r="V80" s="78"/>
    </row>
    <row r="81" spans="1:22" ht="15">
      <c r="A81" s="78" t="s">
        <v>443</v>
      </c>
      <c r="B81" s="78">
        <v>6</v>
      </c>
      <c r="C81" s="78"/>
      <c r="D81" s="78"/>
      <c r="E81" s="78" t="s">
        <v>454</v>
      </c>
      <c r="F81" s="78">
        <v>2</v>
      </c>
      <c r="G81" s="78" t="s">
        <v>386</v>
      </c>
      <c r="H81" s="78">
        <v>2</v>
      </c>
      <c r="I81" s="78" t="s">
        <v>410</v>
      </c>
      <c r="J81" s="78">
        <v>2</v>
      </c>
      <c r="K81" s="78" t="s">
        <v>307</v>
      </c>
      <c r="L81" s="78">
        <v>1</v>
      </c>
      <c r="M81" s="78"/>
      <c r="N81" s="78"/>
      <c r="O81" s="78" t="s">
        <v>254</v>
      </c>
      <c r="P81" s="78">
        <v>1</v>
      </c>
      <c r="Q81" s="78"/>
      <c r="R81" s="78"/>
      <c r="S81" s="78"/>
      <c r="T81" s="78"/>
      <c r="U81" s="78"/>
      <c r="V81" s="78"/>
    </row>
    <row r="82" spans="1:22" ht="15">
      <c r="A82" s="78" t="s">
        <v>246</v>
      </c>
      <c r="B82" s="78">
        <v>6</v>
      </c>
      <c r="C82" s="78"/>
      <c r="D82" s="78"/>
      <c r="E82" s="78" t="s">
        <v>453</v>
      </c>
      <c r="F82" s="78">
        <v>2</v>
      </c>
      <c r="G82" s="78" t="s">
        <v>458</v>
      </c>
      <c r="H82" s="78">
        <v>2</v>
      </c>
      <c r="I82" s="78" t="s">
        <v>373</v>
      </c>
      <c r="J82" s="78">
        <v>1</v>
      </c>
      <c r="K82" s="78" t="s">
        <v>215</v>
      </c>
      <c r="L82" s="78">
        <v>1</v>
      </c>
      <c r="M82" s="78"/>
      <c r="N82" s="78"/>
      <c r="O82" s="78" t="s">
        <v>450</v>
      </c>
      <c r="P82" s="78">
        <v>1</v>
      </c>
      <c r="Q82" s="78"/>
      <c r="R82" s="78"/>
      <c r="S82" s="78"/>
      <c r="T82" s="78"/>
      <c r="U82" s="78"/>
      <c r="V82" s="78"/>
    </row>
    <row r="85" spans="1:22" ht="15" customHeight="1">
      <c r="A85" s="13" t="s">
        <v>3777</v>
      </c>
      <c r="B85" s="13" t="s">
        <v>3407</v>
      </c>
      <c r="C85" s="13" t="s">
        <v>3778</v>
      </c>
      <c r="D85" s="13" t="s">
        <v>3410</v>
      </c>
      <c r="E85" s="13" t="s">
        <v>3779</v>
      </c>
      <c r="F85" s="13" t="s">
        <v>3412</v>
      </c>
      <c r="G85" s="13" t="s">
        <v>3780</v>
      </c>
      <c r="H85" s="13" t="s">
        <v>3414</v>
      </c>
      <c r="I85" s="13" t="s">
        <v>3781</v>
      </c>
      <c r="J85" s="13" t="s">
        <v>3416</v>
      </c>
      <c r="K85" s="13" t="s">
        <v>3782</v>
      </c>
      <c r="L85" s="13" t="s">
        <v>3418</v>
      </c>
      <c r="M85" s="13" t="s">
        <v>3783</v>
      </c>
      <c r="N85" s="13" t="s">
        <v>3420</v>
      </c>
      <c r="O85" s="13" t="s">
        <v>3784</v>
      </c>
      <c r="P85" s="13" t="s">
        <v>3422</v>
      </c>
      <c r="Q85" s="13" t="s">
        <v>3785</v>
      </c>
      <c r="R85" s="13" t="s">
        <v>3424</v>
      </c>
      <c r="S85" s="13" t="s">
        <v>3786</v>
      </c>
      <c r="T85" s="13" t="s">
        <v>3426</v>
      </c>
      <c r="U85" s="13" t="s">
        <v>3787</v>
      </c>
      <c r="V85" s="13" t="s">
        <v>3427</v>
      </c>
    </row>
    <row r="86" spans="1:22" ht="15">
      <c r="A86" s="115" t="s">
        <v>250</v>
      </c>
      <c r="B86" s="78">
        <v>324708</v>
      </c>
      <c r="C86" s="115" t="s">
        <v>391</v>
      </c>
      <c r="D86" s="78">
        <v>90765</v>
      </c>
      <c r="E86" s="115" t="s">
        <v>310</v>
      </c>
      <c r="F86" s="78">
        <v>271173</v>
      </c>
      <c r="G86" s="115" t="s">
        <v>343</v>
      </c>
      <c r="H86" s="78">
        <v>191271</v>
      </c>
      <c r="I86" s="115" t="s">
        <v>440</v>
      </c>
      <c r="J86" s="78">
        <v>134871</v>
      </c>
      <c r="K86" s="115" t="s">
        <v>273</v>
      </c>
      <c r="L86" s="78">
        <v>57310</v>
      </c>
      <c r="M86" s="115" t="s">
        <v>276</v>
      </c>
      <c r="N86" s="78">
        <v>131189</v>
      </c>
      <c r="O86" s="115" t="s">
        <v>428</v>
      </c>
      <c r="P86" s="78">
        <v>13491</v>
      </c>
      <c r="Q86" s="115" t="s">
        <v>400</v>
      </c>
      <c r="R86" s="78">
        <v>100713</v>
      </c>
      <c r="S86" s="115" t="s">
        <v>305</v>
      </c>
      <c r="T86" s="78">
        <v>22872</v>
      </c>
      <c r="U86" s="115" t="s">
        <v>445</v>
      </c>
      <c r="V86" s="78">
        <v>2362</v>
      </c>
    </row>
    <row r="87" spans="1:22" ht="15">
      <c r="A87" s="115" t="s">
        <v>310</v>
      </c>
      <c r="B87" s="78">
        <v>271173</v>
      </c>
      <c r="C87" s="115" t="s">
        <v>286</v>
      </c>
      <c r="D87" s="78">
        <v>89701</v>
      </c>
      <c r="E87" s="115" t="s">
        <v>309</v>
      </c>
      <c r="F87" s="78">
        <v>59147</v>
      </c>
      <c r="G87" s="115" t="s">
        <v>459</v>
      </c>
      <c r="H87" s="78">
        <v>72671</v>
      </c>
      <c r="I87" s="115" t="s">
        <v>399</v>
      </c>
      <c r="J87" s="78">
        <v>123555</v>
      </c>
      <c r="K87" s="115" t="s">
        <v>247</v>
      </c>
      <c r="L87" s="78">
        <v>29092</v>
      </c>
      <c r="M87" s="115" t="s">
        <v>263</v>
      </c>
      <c r="N87" s="78">
        <v>49239</v>
      </c>
      <c r="O87" s="115" t="s">
        <v>306</v>
      </c>
      <c r="P87" s="78">
        <v>8943</v>
      </c>
      <c r="Q87" s="115" t="s">
        <v>335</v>
      </c>
      <c r="R87" s="78">
        <v>51274</v>
      </c>
      <c r="S87" s="115" t="s">
        <v>281</v>
      </c>
      <c r="T87" s="78">
        <v>11715</v>
      </c>
      <c r="U87" s="115" t="s">
        <v>295</v>
      </c>
      <c r="V87" s="78">
        <v>1536</v>
      </c>
    </row>
    <row r="88" spans="1:22" ht="15">
      <c r="A88" s="115" t="s">
        <v>297</v>
      </c>
      <c r="B88" s="78">
        <v>206336</v>
      </c>
      <c r="C88" s="115" t="s">
        <v>405</v>
      </c>
      <c r="D88" s="78">
        <v>73920</v>
      </c>
      <c r="E88" s="115" t="s">
        <v>279</v>
      </c>
      <c r="F88" s="78">
        <v>54141</v>
      </c>
      <c r="G88" s="115" t="s">
        <v>340</v>
      </c>
      <c r="H88" s="78">
        <v>46554</v>
      </c>
      <c r="I88" s="115" t="s">
        <v>373</v>
      </c>
      <c r="J88" s="78">
        <v>43613</v>
      </c>
      <c r="K88" s="115" t="s">
        <v>307</v>
      </c>
      <c r="L88" s="78">
        <v>26347</v>
      </c>
      <c r="M88" s="115" t="s">
        <v>374</v>
      </c>
      <c r="N88" s="78">
        <v>25492</v>
      </c>
      <c r="O88" s="115" t="s">
        <v>233</v>
      </c>
      <c r="P88" s="78">
        <v>3316</v>
      </c>
      <c r="Q88" s="115" t="s">
        <v>360</v>
      </c>
      <c r="R88" s="78">
        <v>28540</v>
      </c>
      <c r="S88" s="115" t="s">
        <v>248</v>
      </c>
      <c r="T88" s="78">
        <v>11207</v>
      </c>
      <c r="U88" s="115" t="s">
        <v>447</v>
      </c>
      <c r="V88" s="78">
        <v>1273</v>
      </c>
    </row>
    <row r="89" spans="1:22" ht="15">
      <c r="A89" s="115" t="s">
        <v>241</v>
      </c>
      <c r="B89" s="78">
        <v>198623</v>
      </c>
      <c r="C89" s="115" t="s">
        <v>381</v>
      </c>
      <c r="D89" s="78">
        <v>45622</v>
      </c>
      <c r="E89" s="115" t="s">
        <v>329</v>
      </c>
      <c r="F89" s="78">
        <v>39624</v>
      </c>
      <c r="G89" s="115" t="s">
        <v>422</v>
      </c>
      <c r="H89" s="78">
        <v>10414</v>
      </c>
      <c r="I89" s="115" t="s">
        <v>365</v>
      </c>
      <c r="J89" s="78">
        <v>31169</v>
      </c>
      <c r="K89" s="115" t="s">
        <v>259</v>
      </c>
      <c r="L89" s="78">
        <v>23475</v>
      </c>
      <c r="M89" s="115" t="s">
        <v>291</v>
      </c>
      <c r="N89" s="78">
        <v>20228</v>
      </c>
      <c r="O89" s="115" t="s">
        <v>451</v>
      </c>
      <c r="P89" s="78">
        <v>1444</v>
      </c>
      <c r="Q89" s="115" t="s">
        <v>332</v>
      </c>
      <c r="R89" s="78">
        <v>14101</v>
      </c>
      <c r="S89" s="115" t="s">
        <v>341</v>
      </c>
      <c r="T89" s="78">
        <v>9713</v>
      </c>
      <c r="U89" s="115" t="s">
        <v>448</v>
      </c>
      <c r="V89" s="78">
        <v>403</v>
      </c>
    </row>
    <row r="90" spans="1:22" ht="15">
      <c r="A90" s="115" t="s">
        <v>343</v>
      </c>
      <c r="B90" s="78">
        <v>191271</v>
      </c>
      <c r="C90" s="115" t="s">
        <v>245</v>
      </c>
      <c r="D90" s="78">
        <v>37677</v>
      </c>
      <c r="E90" s="115" t="s">
        <v>236</v>
      </c>
      <c r="F90" s="78">
        <v>39189</v>
      </c>
      <c r="G90" s="115" t="s">
        <v>429</v>
      </c>
      <c r="H90" s="78">
        <v>9463</v>
      </c>
      <c r="I90" s="115" t="s">
        <v>298</v>
      </c>
      <c r="J90" s="78">
        <v>20391</v>
      </c>
      <c r="K90" s="115" t="s">
        <v>484</v>
      </c>
      <c r="L90" s="78">
        <v>18258</v>
      </c>
      <c r="M90" s="115" t="s">
        <v>287</v>
      </c>
      <c r="N90" s="78">
        <v>13357</v>
      </c>
      <c r="O90" s="115" t="s">
        <v>435</v>
      </c>
      <c r="P90" s="78">
        <v>1267</v>
      </c>
      <c r="Q90" s="115" t="s">
        <v>350</v>
      </c>
      <c r="R90" s="78">
        <v>3007</v>
      </c>
      <c r="S90" s="115" t="s">
        <v>257</v>
      </c>
      <c r="T90" s="78">
        <v>2780</v>
      </c>
      <c r="U90" s="115" t="s">
        <v>446</v>
      </c>
      <c r="V90" s="78">
        <v>326</v>
      </c>
    </row>
    <row r="91" spans="1:22" ht="15">
      <c r="A91" s="115" t="s">
        <v>261</v>
      </c>
      <c r="B91" s="78">
        <v>164648</v>
      </c>
      <c r="C91" s="115" t="s">
        <v>308</v>
      </c>
      <c r="D91" s="78">
        <v>28208</v>
      </c>
      <c r="E91" s="115" t="s">
        <v>436</v>
      </c>
      <c r="F91" s="78">
        <v>29017</v>
      </c>
      <c r="G91" s="115" t="s">
        <v>342</v>
      </c>
      <c r="H91" s="78">
        <v>9414</v>
      </c>
      <c r="I91" s="115" t="s">
        <v>398</v>
      </c>
      <c r="J91" s="78">
        <v>14332</v>
      </c>
      <c r="K91" s="115" t="s">
        <v>430</v>
      </c>
      <c r="L91" s="78">
        <v>10596</v>
      </c>
      <c r="M91" s="115" t="s">
        <v>372</v>
      </c>
      <c r="N91" s="78">
        <v>8171</v>
      </c>
      <c r="O91" s="115" t="s">
        <v>254</v>
      </c>
      <c r="P91" s="78">
        <v>968</v>
      </c>
      <c r="Q91" s="115" t="s">
        <v>359</v>
      </c>
      <c r="R91" s="78">
        <v>679</v>
      </c>
      <c r="S91" s="115" t="s">
        <v>282</v>
      </c>
      <c r="T91" s="78">
        <v>627</v>
      </c>
      <c r="U91" s="115" t="s">
        <v>449</v>
      </c>
      <c r="V91" s="78">
        <v>0</v>
      </c>
    </row>
    <row r="92" spans="1:22" ht="15">
      <c r="A92" s="115" t="s">
        <v>238</v>
      </c>
      <c r="B92" s="78">
        <v>140550</v>
      </c>
      <c r="C92" s="115" t="s">
        <v>283</v>
      </c>
      <c r="D92" s="78">
        <v>25381</v>
      </c>
      <c r="E92" s="115" t="s">
        <v>316</v>
      </c>
      <c r="F92" s="78">
        <v>18645</v>
      </c>
      <c r="G92" s="115" t="s">
        <v>387</v>
      </c>
      <c r="H92" s="78">
        <v>8322</v>
      </c>
      <c r="I92" s="115" t="s">
        <v>397</v>
      </c>
      <c r="J92" s="78">
        <v>11998</v>
      </c>
      <c r="K92" s="115" t="s">
        <v>409</v>
      </c>
      <c r="L92" s="78">
        <v>9555</v>
      </c>
      <c r="M92" s="115" t="s">
        <v>347</v>
      </c>
      <c r="N92" s="78">
        <v>4840</v>
      </c>
      <c r="O92" s="115" t="s">
        <v>232</v>
      </c>
      <c r="P92" s="78">
        <v>293</v>
      </c>
      <c r="Q92" s="115" t="s">
        <v>351</v>
      </c>
      <c r="R92" s="78">
        <v>372</v>
      </c>
      <c r="S92" s="115" t="s">
        <v>288</v>
      </c>
      <c r="T92" s="78">
        <v>157</v>
      </c>
      <c r="U92" s="115"/>
      <c r="V92" s="78"/>
    </row>
    <row r="93" spans="1:22" ht="15">
      <c r="A93" s="115" t="s">
        <v>440</v>
      </c>
      <c r="B93" s="78">
        <v>134871</v>
      </c>
      <c r="C93" s="115" t="s">
        <v>357</v>
      </c>
      <c r="D93" s="78">
        <v>21052</v>
      </c>
      <c r="E93" s="115" t="s">
        <v>453</v>
      </c>
      <c r="F93" s="78">
        <v>14792</v>
      </c>
      <c r="G93" s="115" t="s">
        <v>235</v>
      </c>
      <c r="H93" s="78">
        <v>7743</v>
      </c>
      <c r="I93" s="115" t="s">
        <v>313</v>
      </c>
      <c r="J93" s="78">
        <v>11809</v>
      </c>
      <c r="K93" s="115" t="s">
        <v>395</v>
      </c>
      <c r="L93" s="78">
        <v>4198</v>
      </c>
      <c r="M93" s="115" t="s">
        <v>330</v>
      </c>
      <c r="N93" s="78">
        <v>1610</v>
      </c>
      <c r="O93" s="115" t="s">
        <v>427</v>
      </c>
      <c r="P93" s="78">
        <v>247</v>
      </c>
      <c r="Q93" s="115" t="s">
        <v>358</v>
      </c>
      <c r="R93" s="78">
        <v>240</v>
      </c>
      <c r="S93" s="115"/>
      <c r="T93" s="78"/>
      <c r="U93" s="115"/>
      <c r="V93" s="78"/>
    </row>
    <row r="94" spans="1:22" ht="15">
      <c r="A94" s="115" t="s">
        <v>276</v>
      </c>
      <c r="B94" s="78">
        <v>131189</v>
      </c>
      <c r="C94" s="115" t="s">
        <v>353</v>
      </c>
      <c r="D94" s="78">
        <v>20594</v>
      </c>
      <c r="E94" s="115" t="s">
        <v>468</v>
      </c>
      <c r="F94" s="78">
        <v>13779</v>
      </c>
      <c r="G94" s="115" t="s">
        <v>339</v>
      </c>
      <c r="H94" s="78">
        <v>7643</v>
      </c>
      <c r="I94" s="115" t="s">
        <v>438</v>
      </c>
      <c r="J94" s="78">
        <v>11799</v>
      </c>
      <c r="K94" s="115" t="s">
        <v>246</v>
      </c>
      <c r="L94" s="78">
        <v>4153</v>
      </c>
      <c r="M94" s="115" t="s">
        <v>314</v>
      </c>
      <c r="N94" s="78">
        <v>1403</v>
      </c>
      <c r="O94" s="115" t="s">
        <v>450</v>
      </c>
      <c r="P94" s="78">
        <v>89</v>
      </c>
      <c r="Q94" s="115"/>
      <c r="R94" s="78"/>
      <c r="S94" s="115"/>
      <c r="T94" s="78"/>
      <c r="U94" s="115"/>
      <c r="V94" s="78"/>
    </row>
    <row r="95" spans="1:22" ht="15">
      <c r="A95" s="115" t="s">
        <v>399</v>
      </c>
      <c r="B95" s="78">
        <v>123555</v>
      </c>
      <c r="C95" s="115" t="s">
        <v>271</v>
      </c>
      <c r="D95" s="78">
        <v>19313</v>
      </c>
      <c r="E95" s="115" t="s">
        <v>443</v>
      </c>
      <c r="F95" s="78">
        <v>13458</v>
      </c>
      <c r="G95" s="115" t="s">
        <v>214</v>
      </c>
      <c r="H95" s="78">
        <v>7180</v>
      </c>
      <c r="I95" s="115" t="s">
        <v>352</v>
      </c>
      <c r="J95" s="78">
        <v>10929</v>
      </c>
      <c r="K95" s="115" t="s">
        <v>383</v>
      </c>
      <c r="L95" s="78">
        <v>1862</v>
      </c>
      <c r="M95" s="115" t="s">
        <v>277</v>
      </c>
      <c r="N95" s="78">
        <v>714</v>
      </c>
      <c r="O95" s="115" t="s">
        <v>426</v>
      </c>
      <c r="P95" s="78">
        <v>42</v>
      </c>
      <c r="Q95" s="115"/>
      <c r="R95" s="78"/>
      <c r="S95" s="115"/>
      <c r="T95" s="78"/>
      <c r="U95" s="115"/>
      <c r="V95" s="78"/>
    </row>
  </sheetData>
  <hyperlinks>
    <hyperlink ref="A2" r:id="rId1" display="https://ciokurator.com/2019/01/22/wird-zuckerberg-in-den-facebook-aufsichtsrat-verbannt-9vor9-dld19-digitalnaiv-profgalloway/"/>
    <hyperlink ref="A3" r:id="rId2" display="https://twitter.com/Bill_Gross/status/1086986046401847297"/>
    <hyperlink ref="A4" r:id="rId3" display="http://www.marketingdirecto.com/"/>
    <hyperlink ref="A5" r:id="rId4" display="https://www.marketingdirecto.com/digital-general/social-media-marketing/marketingdirecto-com-triunfa-dld-2019-mas-25-millones-impactos"/>
    <hyperlink ref="A6" r:id="rId5" display="https://www.marketingdirecto.com/anunciantes-general/medios/el-30-del-contenido-de-bloomberg-se-genera-con-inteligencia-artificial"/>
    <hyperlink ref="A7" r:id="rId6" display="https://www.faz.net/membership/premium?redirectUrl=L2FrdHVlbGwvd2lydHNjaGFmdC9uZXR6a29uZmVyZW56LWRsZC93aWUtbW96aWxsYS11bmQtY28tZ2VnZW4tZ29vZ2xlLXVuZC1mYWNlYm9vay1iZXN0ZWhlbi0xNTk5NDQwOC5odG1sP3ByZW1pdW0="/>
    <hyperlink ref="A8" r:id="rId7" display="https://www.faz.net/aktuell/wirtschaft/netzkonferenz-dld/ist-facebook-noch-zu-retten-frau-sandberg-15996354.html"/>
    <hyperlink ref="A9" r:id="rId8" display="https://www.wiwo.de/unternehmen/it/digitalkonferenz-dld-viel-mantra-fuer-optimismus-und-mut-aber-wenig-aufbruch/23888250.html"/>
    <hyperlink ref="A10" r:id="rId9" display="https://www.youtube.com/watch?v=4CyhW1cq1UM&amp;feature=youtu.be"/>
    <hyperlink ref="A11" r:id="rId10" display="https://www.l2inc.com/daily-insights/no-mercy-no-malice/2019-predictions"/>
    <hyperlink ref="C2" r:id="rId11" display="http://tweetedtimes.com/v/1156"/>
    <hyperlink ref="C3" r:id="rId12" display="https://dld-conference.com/videos/jxGo-yoAf1c"/>
    <hyperlink ref="E2" r:id="rId13" display="https://www.l2inc.com/daily-insights/no-mercy-no-malice/2019-predictions"/>
    <hyperlink ref="E3" r:id="rId14" display="https://www.youtube.com/watch?v=f_nLtyzdbVs"/>
    <hyperlink ref="E4" r:id="rId15" display="https://goo.gl/NuCiyL"/>
    <hyperlink ref="E5" r:id="rId16" display="https://twitter.com/InsurTechMunich/status/1087660893348028416"/>
    <hyperlink ref="E6" r:id="rId17" display="https://www.de-hub.de/blog/d/digital-hub-initiative-pitch-night-2019/"/>
    <hyperlink ref="E7" r:id="rId18" display="https://www.youtube.com/watch?v=aIukJlB9QFs&amp;feature=youtu.be"/>
    <hyperlink ref="E8" r:id="rId19" display="https://www.youtube.com/watch?v=l93S99rkDg4"/>
    <hyperlink ref="G2" r:id="rId20" display="https://twitter.com/Bill_Gross/status/1086986046401847297"/>
    <hyperlink ref="G3" r:id="rId21" display="https://www.youtube.com/watch?v=4CyhW1cq1UM&amp;feature=youtu.be"/>
    <hyperlink ref="G4" r:id="rId22" display="https://www.youtube.com/watch?v=-vbPXbm8eTw&amp;feature=youtu.be"/>
    <hyperlink ref="G5" r:id="rId23" display="https://www.netzoekonom.de/2019/01/21/wenn-daten-das-neue-oel-sind-dann-ist-china-die-neue-opec/"/>
    <hyperlink ref="G6" r:id="rId24" display="https://www.youtube.com/watch?v=MnT_Uz5wQJk"/>
    <hyperlink ref="G7" r:id="rId25" display="https://www.youtube.com/watch?v=Tj4hfpXAP10&amp;feature=youtu.be"/>
    <hyperlink ref="I2" r:id="rId26" display="https://ciokurator.com/2019/01/22/wird-zuckerberg-in-den-facebook-aufsichtsrat-verbannt-9vor9-dld19-digitalnaiv-profgalloway/"/>
    <hyperlink ref="I3" r:id="rId27" display="https://www.faz.net/aktuell/wirtschaft/netzkonferenz-dld/ist-facebook-noch-zu-retten-frau-sandberg-15996354.html"/>
    <hyperlink ref="I4" r:id="rId28" display="https://ne-na.me/2019/01/22/wird-zuckerberg-in-den-facebook-aufsichtsrat-verbannt-9vor9-dld19-digitalnaiv-profgalloway-cio-kurator/"/>
    <hyperlink ref="I5" r:id="rId29" display="https://www.pinterest.com/pin/270145677634470272/"/>
    <hyperlink ref="I6" r:id="rId30" display="https://stefanpfeiffer.blog/2019/01/22/9vor9-amazon-google-und-facebook-zerschlagen/"/>
    <hyperlink ref="I7" r:id="rId31" display="https://www.pinterest.de/pin/270145677634469163/sent/?sfo=1&amp;sender=270145815056485152&amp;invite_code=d2d5aba408bd40ed8fb91ced5dedfb1a"/>
    <hyperlink ref="I8" r:id="rId32" display="https://meedia.de/2019/01/20/scott-galloway-beim-dld-twitter-pinterest-buzzfeed-und-vice-sind-auf-dem-weg-in-die-pleite-sie-wissen-es-nur-noch-nicht/"/>
    <hyperlink ref="I9" r:id="rId33" display="https://www.youtube.com/watch?v=zbHabKniYIQ&amp;feature=youtu.be"/>
    <hyperlink ref="M2" r:id="rId34" display="https://www.everis.com/spain/es/whatwedo/operations/cloud-SaaS"/>
    <hyperlink ref="M3" r:id="rId35" display="http://www.marketingdirecto.com/"/>
    <hyperlink ref="M4" r:id="rId36" display="https://www.marketingdirecto.com/digital-general/social-media-marketing/marketingdirecto-com-triunfa-dld-2019-mas-25-millones-impactos"/>
    <hyperlink ref="M5" r:id="rId37" display="https://www.marketingdirecto.com/anunciantes-general/medios/el-30-del-contenido-de-bloomberg-se-genera-con-inteligencia-artificial"/>
    <hyperlink ref="M6" r:id="rId38" display="https://id.handelsblatt.com/login?service=https%3A%2F%2Fwww.handelsblatt.com%2Funternehmen%2Fit-medien%2Fdigitalkonferenz-dld-scott-galloway-facebook-hat-eine-korrupte-kultur%2F23893690.html&amp;gateway=true"/>
    <hyperlink ref="M7" r:id="rId39" display="https://twitter.com/profgalloway/status/1087166335266754561"/>
    <hyperlink ref="M8" r:id="rId40" display="https://paper.li/tontxita/1366022864?edition_id=40136e30-1e46-11e9-aee0-002590a5ba2d"/>
    <hyperlink ref="M9" r:id="rId41" display="https://lnkd.in/dbJRiRz"/>
    <hyperlink ref="M10" r:id="rId42" display="http://www.mediennetzwerk-bayern.de/16074/vertrauen-ist-der-schluessel/"/>
    <hyperlink ref="M11" r:id="rId43" display="https://www.flickr.com/short_urls.gne?photoset=aHskQTqfNw"/>
    <hyperlink ref="O2" r:id="rId44" display="https://twitter.com/czoeps/status/1087318104588386304"/>
    <hyperlink ref="O3" r:id="rId45" display="https://dach.inspiringfifty.org/dach-2019"/>
    <hyperlink ref="S2" r:id="rId46" display="https://id.handelsblatt.com/login?service=https%3A%2F%2Fwww.handelsblatt.com%2Funternehmen%2Fit-medien%2Fdld19-afrikanische-start-ups-hoffen-auf-den-grossen-durchbruch%2F23891166.html&amp;gateway=true"/>
    <hyperlink ref="U2" r:id="rId47" display="https://twitter.com/WFPInnovation/status/1087381674344808448"/>
  </hyperlinks>
  <printOptions/>
  <pageMargins left="0.7" right="0.7" top="0.75" bottom="0.75" header="0.3" footer="0.3"/>
  <pageSetup orientation="portrait" paperSize="9"/>
  <tableParts>
    <tablePart r:id="rId55"/>
    <tablePart r:id="rId49"/>
    <tablePart r:id="rId53"/>
    <tablePart r:id="rId51"/>
    <tablePart r:id="rId54"/>
    <tablePart r:id="rId48"/>
    <tablePart r:id="rId52"/>
    <tablePart r:id="rId5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2019-01-22T21:20:51Z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