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<sst xmlns="http://schemas.openxmlformats.org/spreadsheetml/2006/main" count="13163" uniqueCount="2697">
  <si>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</si>
  <si>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</si>
  <si>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</si>
  <si>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</si>
  <si>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</si>
  <si>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</si>
  <si>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</si>
  <si>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</si>
  <si>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</si>
  <si>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</si>
  <si>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</si>
  <si>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</si>
  <si>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</si>
  <si>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</si>
  <si>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</si>
  <si>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</si>
  <si>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</si>
  <si>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</si>
  <si>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</si>
  <si>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</si>
  <si>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</si>
  <si>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</si>
  <si>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</si>
  <si>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</si>
  <si>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</si>
  <si>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</si>
  <si>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</si>
  <si>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</si>
  <si>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</si>
  <si>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</si>
  <si>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</si>
  <si>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</si>
  <si>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</si>
  <si>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</si>
  <si>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</si>
  <si>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</si>
  <si>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</si>
  <si>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</si>
  <si>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</si>
  <si>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</si>
  <si>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</si>
  <si>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</si>
  <si>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</si>
  <si>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</si>
  <si>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</si>
  <si>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</si>
  <si>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</si>
  <si>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</si>
  <si>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</si>
  <si>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</si>
  <si>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</si>
  <si>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</si>
  <si>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</si>
  <si>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</si>
  <si>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</si>
  <si>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</si>
  <si>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</si>
  <si>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</si>
  <si>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</si>
  <si>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</si>
  <si>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</si>
  <si>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</si>
  <si>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</si>
  <si>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</si>
  <si>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</si>
  <si>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</si>
  <si>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</si>
  <si>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</si>
  <si>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</si>
  <si>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</si>
  <si>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</si>
  <si>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</si>
  <si>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</si>
  <si>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</si>
  <si>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</si>
  <si>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</si>
  <si>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</si>
  <si>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</si>
  <si>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</si>
  <si>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</si>
  <si>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</si>
  <si>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</si>
  <si>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</si>
  <si>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</si>
  <si>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</si>
  <si>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</si>
  <si>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</si>
  <si>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</si>
  <si>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</si>
  <si>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</si>
  <si>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</si>
  <si>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</si>
  <si>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</si>
  <si>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</si>
  <si>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</si>
  <si>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</si>
  <si>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</si>
  <si>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</si>
  <si>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</si>
  <si>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</si>
  <si>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</si>
  <si>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</si>
  <si>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</si>
  <si>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</si>
  <si>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</si>
  <si>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</si>
  <si>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</si>
  <si>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</si>
  <si>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</si>
  <si>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</si>
  <si>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</si>
  <si>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</si>
  <si>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</si>
  <si>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</si>
  <si>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</si>
  <si>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</si>
  <si>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</si>
  <si>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</si>
  <si>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</si>
  <si>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</si>
  <si>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</si>
  <si>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</si>
  <si>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</si>
  <si>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</si>
  <si>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</si>
  <si>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</si>
  <si>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</si>
  <si>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</si>
  <si>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</si>
  <si>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</si>
  <si>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</si>
  <si>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</si>
  <si>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</si>
  <si>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</si>
  <si>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</si>
  <si>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</si>
  <si>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</si>
  <si>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</si>
  <si>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</si>
  <si>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</si>
  <si>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</si>
  <si>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</si>
  <si>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</si>
  <si>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</si>
  <si>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</si>
  <si>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</si>
  <si>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</si>
  <si>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</si>
  <si>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</si>
  <si>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</si>
  <si>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</si>
  <si>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</si>
  <si>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</si>
  <si>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</si>
  <si>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</si>
  <si>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</si>
  <si>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</si>
  <si>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</si>
  <si>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</si>
  <si>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</si>
  <si>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</si>
  <si>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</si>
  <si>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</si>
  <si>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</si>
  <si>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</si>
  <si>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</si>
  <si>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</si>
  <si>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</si>
  <si>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</si>
  <si>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</si>
  <si>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</si>
  <si>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</si>
  <si>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</si>
  <si>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</si>
  <si>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</si>
  <si>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</si>
  <si>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</si>
  <si>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</si>
  <si>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</si>
  <si>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</si>
  <si>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</si>
  <si>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</si>
  <si>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</si>
  <si>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</si>
  <si>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</si>
  <si>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</si>
  <si>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</si>
  <si>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</si>
  <si>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</si>
  <si>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</si>
  <si>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</si>
  <si>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</si>
  <si>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</si>
  <si>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</si>
  <si>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</si>
  <si>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</si>
  <si>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</si>
  <si>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</si>
  <si>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</si>
  <si>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</si>
  <si>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</si>
  <si>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</si>
  <si>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</si>
  <si>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</si>
  <si>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</si>
  <si>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</si>
  <si>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</si>
  <si>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</si>
  <si>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</si>
  <si>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</si>
  <si>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</si>
  <si>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</si>
  <si>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abardyn71</t>
  </si>
  <si>
    <t>postitthoughts</t>
  </si>
  <si>
    <t>calrtipper</t>
  </si>
  <si>
    <t>theorganicview</t>
  </si>
  <si>
    <t>marijuanacomau</t>
  </si>
  <si>
    <t>janellm54</t>
  </si>
  <si>
    <t>aldridge25</t>
  </si>
  <si>
    <t>gfyhpodcast</t>
  </si>
  <si>
    <t>rastajeff420</t>
  </si>
  <si>
    <t>grotechsystems</t>
  </si>
  <si>
    <t>chef_vicky</t>
  </si>
  <si>
    <t>gia_vm</t>
  </si>
  <si>
    <t>pjbeachey</t>
  </si>
  <si>
    <t>evaworldwide</t>
  </si>
  <si>
    <t>_ediblee</t>
  </si>
  <si>
    <t>stacey20181</t>
  </si>
  <si>
    <t>thesmokingfet</t>
  </si>
  <si>
    <t>sourcing_guru</t>
  </si>
  <si>
    <t>brianns67</t>
  </si>
  <si>
    <t>allensaakyan</t>
  </si>
  <si>
    <t>simulationshow</t>
  </si>
  <si>
    <t>sharonlockwood8</t>
  </si>
  <si>
    <t>gnomelicker2389</t>
  </si>
  <si>
    <t>missabsinthe</t>
  </si>
  <si>
    <t>collins_wilbert</t>
  </si>
  <si>
    <t>healthy_chronic</t>
  </si>
  <si>
    <t>cannabisp2p</t>
  </si>
  <si>
    <t>trilogyhealthmd</t>
  </si>
  <si>
    <t>neodevsolutions</t>
  </si>
  <si>
    <t>cannaafri</t>
  </si>
  <si>
    <t>theemeraldconf1</t>
  </si>
  <si>
    <t>wingpea_</t>
  </si>
  <si>
    <t>mediweed</t>
  </si>
  <si>
    <t>medwellhealth</t>
  </si>
  <si>
    <t>enderw8s</t>
  </si>
  <si>
    <t>paluch_9</t>
  </si>
  <si>
    <t>dbrown13</t>
  </si>
  <si>
    <t>dubblea</t>
  </si>
  <si>
    <t>marlow82631368</t>
  </si>
  <si>
    <t>pottymouthbaker</t>
  </si>
  <si>
    <t>clickgrowgo</t>
  </si>
  <si>
    <t>peterlprete</t>
  </si>
  <si>
    <t>julesofthwood</t>
  </si>
  <si>
    <t>nwaries419</t>
  </si>
  <si>
    <t>edrosenthal</t>
  </si>
  <si>
    <t>knightroglisten</t>
  </si>
  <si>
    <t>cannabis_times</t>
  </si>
  <si>
    <t>riledup1</t>
  </si>
  <si>
    <t>ngaio420</t>
  </si>
  <si>
    <t>davidrdowns</t>
  </si>
  <si>
    <t>cannabisstrains</t>
  </si>
  <si>
    <t>pharmakaz</t>
  </si>
  <si>
    <t>fibrodisko</t>
  </si>
  <si>
    <t>ericghill</t>
  </si>
  <si>
    <t>cannabisbuy</t>
  </si>
  <si>
    <t>steephilllab</t>
  </si>
  <si>
    <t>civilized_life</t>
  </si>
  <si>
    <t>cannainfocast</t>
  </si>
  <si>
    <t>david_lippman</t>
  </si>
  <si>
    <t>cfortuneteller</t>
  </si>
  <si>
    <t>emeraldsci</t>
  </si>
  <si>
    <t>gro_lens</t>
  </si>
  <si>
    <t>stickysaguaro</t>
  </si>
  <si>
    <t>chksolutions</t>
  </si>
  <si>
    <t>mgretailer</t>
  </si>
  <si>
    <t>831organiks</t>
  </si>
  <si>
    <t>vinniecmarketin</t>
  </si>
  <si>
    <t>deachterdeur</t>
  </si>
  <si>
    <t>oxycontinpill</t>
  </si>
  <si>
    <t>inweed_io</t>
  </si>
  <si>
    <t>dannydanko</t>
  </si>
  <si>
    <t>blitzenkc</t>
  </si>
  <si>
    <t>meridacap</t>
  </si>
  <si>
    <t>jasonk_infocast</t>
  </si>
  <si>
    <t>officialmcdavi1</t>
  </si>
  <si>
    <t>led_ka_so</t>
  </si>
  <si>
    <t>chelseacebara</t>
  </si>
  <si>
    <t>cnbc</t>
  </si>
  <si>
    <t>af_midilibre</t>
  </si>
  <si>
    <t>thomasbaietto</t>
  </si>
  <si>
    <t>realmedicinemi</t>
  </si>
  <si>
    <t>horrors_online</t>
  </si>
  <si>
    <t>cohnreznick</t>
  </si>
  <si>
    <t>newfrontierdata</t>
  </si>
  <si>
    <t>cannabisnow</t>
  </si>
  <si>
    <t>veilleinthcfdc</t>
  </si>
  <si>
    <t>newwestsummit</t>
  </si>
  <si>
    <t>arcviewgroup</t>
  </si>
  <si>
    <t>harborside_sj</t>
  </si>
  <si>
    <t>harborside_oak</t>
  </si>
  <si>
    <t>stevedeangelo</t>
  </si>
  <si>
    <t>high_times_mag</t>
  </si>
  <si>
    <t>nytimes</t>
  </si>
  <si>
    <t>missmargoprice</t>
  </si>
  <si>
    <t>gogolbordello</t>
  </si>
  <si>
    <t>chali2na</t>
  </si>
  <si>
    <t>dougbenson</t>
  </si>
  <si>
    <t>jaymewes</t>
  </si>
  <si>
    <t>willienelson</t>
  </si>
  <si>
    <t>meeealz</t>
  </si>
  <si>
    <t>theemeraldcup</t>
  </si>
  <si>
    <t>cnn</t>
  </si>
  <si>
    <t>reuters</t>
  </si>
  <si>
    <t>leafly</t>
  </si>
  <si>
    <t>katv</t>
  </si>
  <si>
    <t>cbs</t>
  </si>
  <si>
    <t>mjbizdaily</t>
  </si>
  <si>
    <t>thenation</t>
  </si>
  <si>
    <t>forbes</t>
  </si>
  <si>
    <t>rosatiphotos</t>
  </si>
  <si>
    <t>connpost</t>
  </si>
  <si>
    <t>actlabs2</t>
  </si>
  <si>
    <t>releafapp</t>
  </si>
  <si>
    <t>potbotics</t>
  </si>
  <si>
    <t>hempmedspx</t>
  </si>
  <si>
    <t>lexariacorp</t>
  </si>
  <si>
    <t>ghouseventures</t>
  </si>
  <si>
    <t>stpgmcg</t>
  </si>
  <si>
    <t>tgunthergroup</t>
  </si>
  <si>
    <t>jahanmarcu</t>
  </si>
  <si>
    <t>c3researchnet</t>
  </si>
  <si>
    <t>ssdp</t>
  </si>
  <si>
    <t>nju4mr</t>
  </si>
  <si>
    <t>cannagather_nj</t>
  </si>
  <si>
    <t>nyli_cannabis</t>
  </si>
  <si>
    <t>drugpolicy_nj</t>
  </si>
  <si>
    <t>kassandra_fred</t>
  </si>
  <si>
    <t>shaleentitle</t>
  </si>
  <si>
    <t>cbcounsel</t>
  </si>
  <si>
    <t>dna_genetics</t>
  </si>
  <si>
    <t>artizencannabis</t>
  </si>
  <si>
    <t>lazybeegardens</t>
  </si>
  <si>
    <t>v1ncent_f</t>
  </si>
  <si>
    <t>Mentions</t>
  </si>
  <si>
    <t>Replies to</t>
  </si>
  <si>
    <t>RT @steephilllab: "Taking This Supplement Can Drop Your #Weed Tolerance Almost Immediately"
https://t.co/nAizfIhsRL
#mmj #weed #marijuana…</t>
  </si>
  <si>
    <t>Yay! Buenos dias! https://t.co/ExQCWNqcn4</t>
  </si>
  <si>
    <t>_xD83E__xDD11_ https://t.co/3xDgN8K8WD</t>
  </si>
  <si>
    <t>RT @steephilllab: Planet 13: World's largest cannabis dispensary opens in Las Vegas | via @CNBC
https://t.co/x2ABrrlziD
#cannabis #vegas…</t>
  </si>
  <si>
    <t>The latest The Organic Foodies Daily! https://t.co/mVWhfopGkO Thanks to @steephilllab @ThomasBaietto @AF_MidiLibre #pesticides #écologie</t>
  </si>
  <si>
    <t>RT @steephilllab: Here are some exciting results from yesterday’s midterm elections:
#cannabislegalization #cannabiscommunity #federallaw…</t>
  </si>
  <si>
    <t>@Horrors_Online @edrosenthal @realmedicineMI @steephilllab Listen to @GFYHPODCAST . You will learn everything you need to know.</t>
  </si>
  <si>
    <t>RT @Aldridge25: @Horrors_Online @edrosenthal @realmedicineMI @steephilllab Listen to @GFYHPODCAST . You will learn everything you need to k…</t>
  </si>
  <si>
    <t>RT @chef_vicky: Yay ⁦@NewFrontierData⁩ ⁦@steephilllab⁩ x ⁦@CohnReznick⁩ _xD83D__xDC4F__xD83C__xDFFD__xD83D__xDC4F__xD83C__xDFFD__xD83D__xDC4F__xD83C__xDFFD__xD83D__xDC4F__xD83C__xDFFD_ https://t.co/kcYjH5ZOuh</t>
  </si>
  <si>
    <t>Yay ⁦@NewFrontierData⁩ ⁦@steephilllab⁩ x ⁦@CohnReznick⁩ _xD83D__xDC4F__xD83C__xDFFD__xD83D__xDC4F__xD83C__xDFFD__xD83D__xDC4F__xD83C__xDFFD__xD83D__xDC4F__xD83C__xDFFD_ https://t.co/kcYjH5ZOuh</t>
  </si>
  <si>
    <t>RT @steephilllab: 2018 Elections Marijuana Wins | via @CannabisNow
https://t.co/1HGy4BdhqV 
#ICYMI #cannabis #elections #elections2018 #m…</t>
  </si>
  <si>
    <t>Found in every formula by @EvaWorldwide 
Reposting @steephilllab:⠀
...⠀
"The Cannabis Industry knows what's up--Can… https://t.co/eY0DgVs20x</t>
  </si>
  <si>
    <t>Found in every formula from @EvaWorldwide 
Reposting @steephilllab:⠀
...⠀
"Alpha-pinene is one of our favorite terp… https://t.co/QuNL5WcBHy</t>
  </si>
  <si>
    <t>Found in Better Relief, Better Pet Relief, &amp;amp; Better Sleep.
Reposting @steephilllab:⠀
...⠀
"Limonene is found in ess… https://t.co/XGamccLC97</t>
  </si>
  <si>
    <t>Ediblee - A World Of Marijuana Edibles is out! https://t.co/guU8sRYuSo
#edibles #marijuana Stories via… https://t.co/s7PUfYngtj</t>
  </si>
  <si>
    <t>RT @steephilllab: Flow Kana Leads Sungrown Craft Cannabis Movement as #1 Selling Flower Brand in California
https://t.co/peTq7JiBhU
#cann…</t>
  </si>
  <si>
    <t>The latest The #Smoking #Fetish! https://t.co/PW3xIrdjgP Thanks to @VeilleintHCFDC @steephilllab #smoke #california</t>
  </si>
  <si>
    <t>So @steephilllab is coming to Canada
https://t.co/GVtokBxcTH</t>
  </si>
  <si>
    <t>@Sourcing_Guru @steephilllab You know the more I look at ads for these new companies coming out of the cannabis industry, the more it looks like a sales pitch from unscrupulous realtors. 
If everyone is a global leader then how do you differentiate yourself?</t>
  </si>
  <si>
    <t>⭐ @stevedeangelo is one of my favorite humans, global leader in #Cannabis activism. 
@Harborside_Oak @Harborside_SJ @steephilllab @arcviewgroup @newwestsummit 
https://t.co/9Bm1Y9IGsW</t>
  </si>
  <si>
    <t>⭐ @stevedeangelo is one of our favorite humans, global leader in #Cannabis activism. 
@Harborside_Oak @Harborside_SJ @steephilllab @arcviewgroup @newwestsummit 
https://t.co/B0rXkCn7kf</t>
  </si>
  <si>
    <t>RT @steephilllab: Here are some tips from our Director of Cultivation Science to help #growers who may be affected:
"To verify the level o…</t>
  </si>
  <si>
    <t>_xD83D__xDC9A_ Curious about the difference between THC and THCA? Here's a great graphic from @steephilllab https://t.co/3jGO9zEg8R</t>
  </si>
  <si>
    <t>This plant sure is something ✨_xD83D__xDC9A_ Graphic by @steephilllab https://t.co/ZAzXNixQQY</t>
  </si>
  <si>
    <t>RT @steephilllab: Explained: Cannabis from antiquity to legality | via Western Gazette
https://t.co/M3VNDczy7F
#cannabiscommunity #weedfe…</t>
  </si>
  <si>
    <t>Excellent tips for growers in the fire-ravaged areas like ours. https://t.co/vMRtkuqYKv</t>
  </si>
  <si>
    <t>RT @steephilllab: South Korea Legalizes Medical Cannabis | via @HIGH_TIMES_Mag
https://t.co/82e4YppFcA
#inernationalcannabis #cannabisdai…</t>
  </si>
  <si>
    <t>RT @steephilllab: Canada’s Grand Cannabis Experiment Has Set Scientists Free | via @nytimes 
https://t.co/QUNlqjbnP9
#cannabisbusiness #c…</t>
  </si>
  <si>
    <t>RT @edrosenthal: Buds infected with powdery mildew or other molds and fungi are unfit for smoking by Reginald Gaudino, V.P. of Science Gene…</t>
  </si>
  <si>
    <t>@edrosenthal @steephilllab Thanks, I liked this one as well. https://t.co/UOVKQfklQf</t>
  </si>
  <si>
    <t>RT @steephilllab: Ask us about our flower prices! The more you know, the better you'll grow.
Ongoing 'til the end of the year!
#cannabisc…</t>
  </si>
  <si>
    <t>Did yours make this list? https://t.co/B3oXxIucjn</t>
  </si>
  <si>
    <t>@edrosenthal @steephilllab first book i bought when i realized 'gee, i don't know it all_xD83D__xDE10_'......long ago and far away</t>
  </si>
  <si>
    <t>Buds infected with powdery mildew or other molds and fungi are unfit for smoking by Reginald Gaudino, V.P. of Scien… https://t.co/0YLzFZOxfw</t>
  </si>
  <si>
    <t>RT @cannainfocast: What can you learn from the DNA of #cannabis?
- Dr. Reggie Gaudino of @steephilllab 
https://t.co/BjbaM3RaBi
#mmj #wee…</t>
  </si>
  <si>
    <t>RT @davidrdowns: CC @TheEmeraldCup 
Feat: @meeealz @WillieNelson @JayMewes @ngaio420  @DougBenson
@Chali2na @GogolBordello  @MissMargoPrice…</t>
  </si>
  <si>
    <t>CC @TheEmeraldCup 
Feat: @meeealz @WillieNelson @JayMewes @ngaio420  @DougBenson
@Chali2na @GogolBordello… https://t.co/jyRbXoyZvc</t>
  </si>
  <si>
    <t>RT @steephilllab: After the Imperious Cannabis Expo, Steep Hill Arkansas will give key industry stakeholders a preview tour of the lab. In…</t>
  </si>
  <si>
    <t>@steephilllab is the cannabis industry really going to use "stakeholder"? seems like a prohibitionist word to me.</t>
  </si>
  <si>
    <t>#vapepen #mmj #weed #marijuana #cannabis #stoners #dabs #vapelife #dablife #weedfeed #medicalcannabis #cannabiscommunity #steephilllab #vapes #vaping #empowerthepeople #peoplefirst #knuckleup #brassknuckles #bk #prohibition #fire #playwithfire #realfire #vapecartridge #waknbake</t>
  </si>
  <si>
    <t>Marijuana drug: First FDA-approved medication now available in the US | via @CNN 
https://t.co/wKvdg6OEok
#prescription #cannabis #medicine #cannabistesting #legalizeit #cannabismedicine #science #fda #epidolex #gwpharmaceuticals</t>
  </si>
  <si>
    <t>Mexico Supreme Court says ban on recreational marijuana unconstitutional | via @Reuters 
https://t.co/pQo0Ttt8z2
#Mexico #cannabis #marijuana #cannabisnews #legalization #weedfeed #cannabiscommunity #cannabistesting #recreational #recreationalcannabis</t>
  </si>
  <si>
    <t>#weed might be the key to controlling these disease carrying bugs:
https://t.co/uP24jjXMIK https://t.co/AHlj4xu7sg</t>
  </si>
  <si>
    <t>RT @Civilized_Life: #weed might be the key to controlling these disease carrying bugs:
https://t.co/uP24jjXMIK https://t.co/AHlj4xu7sg</t>
  </si>
  <si>
    <t>Planet 13: World's largest cannabis dispensary opens in Las Vegas | via @CNBC
https://t.co/x2ABrrlziD
#cannabis #vegas #cannabisindustry #Nevada #weedfeed #dispensary #lasvegas #lasvegascannabis</t>
  </si>
  <si>
    <t>2018 Elections Marijuana Wins | via @CannabisNow
https://t.co/1HGy4BdhqV 
#ICYMI #cannabis #elections #elections2018 #midtermelections</t>
  </si>
  <si>
    <t>Dissolvable THC &amp;amp; CBD Powder: The Future of Marijuana Edibles | via @Leafly
https://t.co/d9Uivao1ea
#cannabisscience #cannabinoids #edibles #weedfeed #newproducts</t>
  </si>
  <si>
    <t>Check out @KATV - Little Rock's interview with Steep Hill #Arkansas's CEO _xD83C__xDF31_
"#Oklahoma kind of put the cart before the horse in the sense that they are growing but not testing," said Thornton, CEO. 
https://t.co/mELQorw1li
#cannabistesting #medicalmarijuana #safetytesting #QC</t>
  </si>
  <si>
    <t>In local news: 
Camp Fire Victims Sue PG&amp;amp;E, Claiming Negligence Led To Inferno | via @CBS San Francisco
https://t.co/2F1trYCOEV
#californiafires #smokeandash #smokecontamination #smoke #particulates #buttefire #campfire #fire #california #cannabiscommunity</t>
  </si>
  <si>
    <t>RT @steephilllab: Proposed rule changes could have big impact on California’s cannabis businesses | via @MJBizDaily 
https://t.co/KAvFYudy…</t>
  </si>
  <si>
    <t>Proposed rule changes could have big impact on California’s cannabis businesses | via @MJBizDaily 
https://t.co/KAvFYudy6L
#cannabisbusiness #cannabisnews #weedfeed #cannabiscommunity #californiacannabis #regulations #bayarea #losangeles</t>
  </si>
  <si>
    <t>South Korea Legalizes Medical Cannabis | via @HIGH_TIMES_Mag
https://t.co/82e4YppFcA
#inernationalcannabis #cannabisdaily #weedfeed #cannabiscommunity #legalizeit #legalization #southkorea</t>
  </si>
  <si>
    <t>Marijuana Comes to Coalinga | via @thenation 
https://t.co/9V1AvroTzW
#Coalinga #California #weedfeed #cannabiscommunity #cannabisbusiness #cannabis #californiacannabis #cannabisbusinessnews #cannabisnews #cannabischallenges</t>
  </si>
  <si>
    <t>Canada’s Grand Cannabis Experiment Has Set Scientists Free | via @nytimes 
https://t.co/QUNlqjbnP9
#cannabisbusiness #cannabisscience #thescienceofcannabis #Canadiancannabis #international #cannabisindustry #Canada</t>
  </si>
  <si>
    <t>What can you learn from the DNA of #cannabis?
- Dr. Reggie Gaudino of @steephilllab 
https://t.co/BjbaM3RaBi
#mmj #weed #science #research #genetics #botany #medicalmarijuana #cannabiscommunity</t>
  </si>
  <si>
    <t>Michigan May Become A Haven For Cannabis Entrepreneurs If It Learns From California's Mistakes | via @Forbes 
https://t.co/mgi8sVTFdM
#californiacannabis #michigan #michigancannabis #cannabisindustry #cannabisnews #weedfeed #mmj #medical #recreational</t>
  </si>
  <si>
    <t>I’m getting my first look at a lab that will test the purety of medical marijuana for Arkansas cultivators. It’s pa… https://t.co/vMdQ8XKHRV</t>
  </si>
  <si>
    <t>Congrats to @steephilllab for opening a new testing lab in Arkansas! 
Steve DeAngelo said, "Having started the cannabis testing industry by co-founding the original Steep Hill lab in California, it is very satisfying to me personally.” Read the PR: https://t.co/azND3bcPgQ https://t.co/43CJGjVU1n</t>
  </si>
  <si>
    <t>RT @steephilllab: We'll be at The Emerald Cup 2018 held at the Sonoma County Fairgrounds! Be sure to check out our amazing line up of speak…</t>
  </si>
  <si>
    <t>Steep Hill on Twitter: "Temperature is everything! https://t.co/yVX4E75EBo #mmj #cannabis #marijuana #science #weed #facts #truth #CA https://t.co/0iXUR0zErl" / Twitter https://t.co/1GqebCRNlJ https://t.co/lW1FapdHqq</t>
  </si>
  <si>
    <t>MEDICAL _xD83D__xDEE1_| ❌ These events do nothing but harm to all of us who are part of the cannabis industry. #cannabisindustry… https://t.co/KKcUz3K9pd</t>
  </si>
  <si>
    <t>It's always a joy to see a partner being at the _xD83D__xDD1D_. (@steephilllab)
#steephilllab #steephill
https://t.co/jZ8xO5eHKv</t>
  </si>
  <si>
    <t>We are working with Steep Hill to establish them in Europe as a reference in the science behind cannabis and testing protocols. @steephilllab is the global leader in testing, analytics and research in the #cannabisindustry.
Source: mg (@mgretailer)
#cannabistesting https://t.co/WmUrT5W0Bc</t>
  </si>
  <si>
    <t>Congratulations to @steephilllab, named the most trusted cannabis testing laboratory by Emerald Scientific Awards.… https://t.co/EtNBMvmT7a</t>
  </si>
  <si>
    <t>RT @CHKsolutions: We are working with Steep Hill to establish them in Europe as a reference in the science behind cannabis and testing prot…</t>
  </si>
  <si>
    <t>PHOTOS: A #Festive Farm to Market Harvest Mixer in #Ukiah _xD83C__xDF32_♥️_xD83C__xDF31__xD83D__xDC9A__xD83C__xDF77_@rosatiphotos #cannabis #events #CannabisCommunity… https://t.co/EpFSX6E4zh</t>
  </si>
  <si>
    <t>RT @mgretailer: PHOTOS: A #Festive Farm to Market Harvest Mixer in #Ukiah _xD83C__xDF32_♥️_xD83C__xDF31__xD83D__xDC9A__xD83C__xDF77_@rosatiphotos #cannabis #events #CannabisCommunity @canofbl…</t>
  </si>
  <si>
    <t>Pesticide Contamination Is a Growing Cannabis Safety Concern | via @connpost 
https://t.co/VhWefvl9dm
#cannabisregulations #pesticides #organic #cannabis #weedfeed #cannabiscommunity #mmj #growers #producers #consumers</t>
  </si>
  <si>
    <t>RT @steephilllab: Pesticide Contamination Is a Growing Cannabis Safety Concern | via @connpost 
https://t.co/VhWefvl9dm
#cannabisregulati…</t>
  </si>
  <si>
    <t>@GhouseVentures @lexariacorp @NewFrontierData @HempMedsPx @steephilllab @PotBotics @releafapp @actlabs2… https://t.co/B2Ynz2VEgT</t>
  </si>
  <si>
    <t>@StPGMCG @steephilllab: Temperature is everything! 
http://t.co/5aFvEbiRRT 
#mmj #cannabis #marijuana #science #weed http://t.co/78eQ0lLGdK</t>
  </si>
  <si>
    <t>RT @deachterdeur: @StPGMCG @steephilllab: Temperature is everything! 
http://t.co/5aFvEbiRRT 
#mmj #cannabis #marijuana #science #weed http…</t>
  </si>
  <si>
    <t>_xD83D__xDCE2_ Steep Hill Arkansas is hiring!
⚗️ Laboratory Technician
_xD83D__xDCCD_ Little Rock, AR
.
_xD83D__xDC49__xD83C__xDFFC_ https://t.co/Cz9N6APsoi
.… https://t.co/lrzDEdPpWL</t>
  </si>
  <si>
    <t>"Recent research has found that Hawaiian varieties are especially rich in THCV, dubbed the “sports car of cannabino… https://t.co/5kBqIuPeFY</t>
  </si>
  <si>
    <t>RT @DannyDanko: "Recent research has found that Hawaiian varieties are especially rich in THCV, dubbed the “sports car of cannabinoids” by…</t>
  </si>
  <si>
    <t>Crazy that a sleepy mag on life science and in vitro diagnostics first prediction for 2019 is...cannabis related.… https://t.co/lqRMwLCoLX</t>
  </si>
  <si>
    <t>YO! SAVE THE DATE... 2nd CannaEAST - SHAPING LEGAL MARKETS - TIMES SQUARE #LegalCannabis #Adult-UseMarijuana #RecreationalMJ #Tristate #CBD #TestingLab #Compliance #SafetyStandards #NCIA @steephilllab @C3ResearchNet @JahanMarcu @cbcounsel @TGuntherGroup https://t.co/nBLI9AuxFK</t>
  </si>
  <si>
    <t>@cbcounsel @shaleentitle @Kassandra_Fred @DrugPolicy_NJ @NYLI_Cannabis @CannaGather_NJ @NJU4MR @SSDP… https://t.co/hlghDEDXwY</t>
  </si>
  <si>
    <t>"Taking This Supplement Can Drop Your #Weed Tolerance Almost Immediately"
https://t.co/nAizfIhsRL
#mmj #weed… https://t.co/vUWZAkUGpR</t>
  </si>
  <si>
    <t>"It appears #pesticides are very widely used" on California's marijuana crops, said Dr. Don Land, a UC Davis #chemistry professor who is Steep Hill’s chief scientist. "It was surprising that so many (samples) had so much #contamination."
https://t.co/WKXWPg7V8u
#cannabistesting</t>
  </si>
  <si>
    <t>Novel Cannabis Assay Detects Microorganisms in Rapid Time
https://t.co/1tM0cFk8O2
#cannabistesting #pathogendx #microbiological #aspergillus #regulations #cannabisscience #steephillnews #cannabisindustrynews #cannabistechnology #innovation</t>
  </si>
  <si>
    <t>Michigan Voters Approve Marijuana Legalization
https://t.co/o5oe0Ymq7z
#CannabisCommunity #Michigan #MichiganElection #ElectionResults2018 #CannabisLegalization</t>
  </si>
  <si>
    <t>Here are some exciting results from yesterday’s midterm elections:
#cannabislegalization #cannabiscommunity… https://t.co/SjkKB0oWU4</t>
  </si>
  <si>
    <t>Association of Frequency of Organic Food Consumption With Cancer Risk
https://t.co/9GA7eDdXPv 
#smokeorganic #pesticidefree #cannabistesting #organicfood #cancer #health #wellness #research #science</t>
  </si>
  <si>
    <t>Flow Kana Leads Sungrown Craft Cannabis Movement as #1 Selling Flower Brand in California
https://t.co/peTq7JiBhU
#cannabiscommunity #flowkana #investincannabis #weedfeed #cannabisbusiness #grower #farmer #collective #Californiacannabis</t>
  </si>
  <si>
    <t>Explained: Cannabis from antiquity to legality | via Western Gazette
https://t.co/M3VNDczy7F
#cannabiscommunity #weedfeed #cannabiseducation #indica #sativa #CBD #THC #cannabinoids #cannabishistory</t>
  </si>
  <si>
    <t>Here are some tips from our Director of Cultivation Science to help #growers who may be affected:
"To verify the level of #contamination
conduct a visual and olfactory evaluation."
#california #campfire #cannabis #californiacannabis #cannabusiness #fire #californiafires #grower https://t.co/aZtKzUzp6W</t>
  </si>
  <si>
    <t>Here Are the Best 8 Dispensaries in the San Francisco Bay Area
https://t.co/3Gpk63vUcj
#bayarea #steephill #oakland #sanfrancisco #californiacannabis #cannabisdistribution #cannabisconsumer #weedfeed #cannabiscommunity</t>
  </si>
  <si>
    <t>Ask us about our flower prices! The more you know, the better you'll grow.
Ongoing 'til the end of the year!… https://t.co/KaEMwb3tBq</t>
  </si>
  <si>
    <t>After the Imperious Cannabis Expo, Steep Hill Arkansas will give key industry stakeholders a preview tour of the lab. In anticipation of the official opening this Spring, a green ribbon cutting ceremony will be held featuring entrepreneur, activist, and author, Steve Deangelo https://t.co/rW3Q2DUoTg</t>
  </si>
  <si>
    <t>Steep Hill Arkansas Open House with Dedication Ceremony https://t.co/viS99R31yv</t>
  </si>
  <si>
    <t>We'll be at The Emerald Cup 2018 held at the Sonoma County Fairgrounds! Be sure to check out our amazing line up of… https://t.co/v6ZJ7pVcde</t>
  </si>
  <si>
    <t>Holy GrailðŸ™
Bred by: @dna_geneticsâ„¢ðŸ”¥
Grown by: @530_grower
Dispensed by: @officialmcdavindispensary __ ðŸ’°
Tested by: @steephilllab at 31% ðŸ˜³ðŸ¤“
Holy Grail Kush strain is an Indica-dominant hybrid that's won multiple awardsðŸ†ðŸ†
@dna_genetics crossed theâ€¦ https://t.co/X33qutKhpO https://t.co/BH3ZpKsJY2</t>
  </si>
  <si>
    <t>@officialmcdavi1 @dna_genetics @steephilllab Name of it..</t>
  </si>
  <si>
    <t>@V1ncent_F I'm a big fan of @LazyBeeGardens and have seen very consistent numbers from @artizencannabis. As for lab… https://t.co/XETraqH8Vp</t>
  </si>
  <si>
    <t>https://www.civilized.life/articles/omega-3-supplements-lower-weed-tolerance/?utm_source=notifications</t>
  </si>
  <si>
    <t>https://twitter.com/steephilllab/status/1058075015277506561</t>
  </si>
  <si>
    <t>https://twitter.com/steephilllab/status/909432266165833729</t>
  </si>
  <si>
    <t>https://www.cnbc.com/2018/11/02/planet-13-worlds-largest-cannabis-dispensary-opens-in-las-vegas.html</t>
  </si>
  <si>
    <t>https://paper.li/TheOrganicView/organic-good-friends?edition_id=e87e0290-e16c-11e8-842a-0cc47a0d1609</t>
  </si>
  <si>
    <t>https://www.thegrowthop.com/cannabis-business/new-frontier-data-launches-first-international-cannabis-alliance-to-address-cannabis-industry-risk-opportunities-and-best-practices-worldwide/amp</t>
  </si>
  <si>
    <t>https://cannabisnow.com/legal-cannabis-wins-big-in-2018-midterms/</t>
  </si>
  <si>
    <t>https://twitter.com/i/web/status/1059557007345233920</t>
  </si>
  <si>
    <t>https://twitter.com/i/web/status/1060268151814840320</t>
  </si>
  <si>
    <t>https://twitter.com/i/web/status/1062093134157492226</t>
  </si>
  <si>
    <t>https://paper.li/_ediblee/1415034292?edition_id=a3f9ccc0-e6e0-11e8-a188-002590a5ba2d https://twitter.com/i/web/status/1062150198242226177</t>
  </si>
  <si>
    <t>https://www.apnews.com/e4db9f5e927a467a9850db1c7e541577</t>
  </si>
  <si>
    <t>https://paper.li/TheSmokingFet/1314378803?edition_id=72317ae0-e9c3-11e8-bcb4-0cc47a0d1605</t>
  </si>
  <si>
    <t>https://www.linkedin.com/jobs/view/964747866/?eBP=NotAvailableFromVoyagerAPI&amp;refId=0aa792f6-801a-4ab2-b45c-4f5c194acb4c&amp;trk=d_flagship3_search_srp_jobs</t>
  </si>
  <si>
    <t>https://www.youtube.com/watch?v=Rf2iSJ7JkrE&amp;feature=youtu.be</t>
  </si>
  <si>
    <t>https://westerngazette.ca/culture/explained-cannabis-from-antiquity-to-legality/article_bc44ba00-deda-11e8-941c-6f4bc8aa3e46.html</t>
  </si>
  <si>
    <t>https://twitter.com/steephilllab/status/1065012755986432001</t>
  </si>
  <si>
    <t>https://hightimes.com/news/south-korea-legalizes-medical-cannabis/</t>
  </si>
  <si>
    <t>https://www.nytimes.com/2018/11/20/opinion/cannabis-science-legal-marijuana-canada.html</t>
  </si>
  <si>
    <t>https://www.steephill.com/blogs/35/Microbial-Contaminant-Remediation,-Molds-and-Fungi-in-Cannabis</t>
  </si>
  <si>
    <t>https://twitter.com/steephilllab/status/1068661105159880704</t>
  </si>
  <si>
    <t>https://twitter.com/i/web/status/1068652153894567936</t>
  </si>
  <si>
    <t>https://www.youtube.com/watch?v=Qt08mcoz59c&amp;list=PLbA1BluCbj9wVJbSvxPNKABIHXy7xjIHi&amp;index=5</t>
  </si>
  <si>
    <t>https://twitter.com/i/web/status/1070732262776299520</t>
  </si>
  <si>
    <t>https://www.cnn.com/2018/11/01/health/marijuana-drug-epidiolex-prescription/index.html</t>
  </si>
  <si>
    <t>https://www.reuters.com/article/us-mexico-drugs/mexico-supreme-court-says-ban-on-recreational-marijuana-unconstitutional-idUSKCN1N638D</t>
  </si>
  <si>
    <t>https://www.civilized.life/articles/weed-might-be-the-key-to-controlling-these-disease-carrying-bugs/</t>
  </si>
  <si>
    <t>https://www.leafly.com/news/strains-products/dissolvable-cannabinoids-the-future-of-marijuana-edibles</t>
  </si>
  <si>
    <t>https://katv.com/news/local/arkansas-trails-oklahoma-in-setting-up-medical-marijuana-program</t>
  </si>
  <si>
    <t>https://sanfrancisco.cbslocal.com/2018/11/13/camp-fire-victims-sue-pge-claiming-negligence-led-to-butte-county-inferno/</t>
  </si>
  <si>
    <t>https://mjbizdaily.com/draft-rule-changes-ramifications-on-california-cannabis-businesses/</t>
  </si>
  <si>
    <t>https://www.thenation.com/article/marijuana-legalization-california/</t>
  </si>
  <si>
    <t>https://www.forbes.com/sites/andrebourque/2018/11/29/michigan-may-become-a-haven-for-cannabis-entrepreneurs-if-it-learns-from-californias-mistakes/#67bdffe02232</t>
  </si>
  <si>
    <t>https://twitter.com/i/web/status/1073009085556105217</t>
  </si>
  <si>
    <t>https://www.marketwatch.com/press-release/steep-hill-arkansas-open-house-with-dedication-ceremony-2018-12-12</t>
  </si>
  <si>
    <t>http://t.co/8Ui1bsey2r http://t.co/4Oq7pwAWO7 https://mobile.twitter.com/steephilllab/status/629349572666621952</t>
  </si>
  <si>
    <t>https://twitter.com/i/web/status/1070756981936410635</t>
  </si>
  <si>
    <t>https://www.cannabisbusinesstimes.com/article/steep-hill-opens-in-arkansas/</t>
  </si>
  <si>
    <t>https://twitter.com/i/web/status/1075819314698219521</t>
  </si>
  <si>
    <t>https://twitter.com/i/web/status/1075488125378486272</t>
  </si>
  <si>
    <t>https://www.ctpost.com/news/article/Pesticide-Contamination-Is-a-Growing-Cannabis-13378419.php</t>
  </si>
  <si>
    <t>https://twitter.com/i/web/status/1078801076286078977</t>
  </si>
  <si>
    <t>https://www.steephill.com/</t>
  </si>
  <si>
    <t>https://inweed.io/jobs.php?id=495 https://twitter.com/i/web/status/1079461775538511872</t>
  </si>
  <si>
    <t>https://twitter.com/i/web/status/1080495133034991616</t>
  </si>
  <si>
    <t>https://twitter.com/i/web/status/1081294202535927811</t>
  </si>
  <si>
    <t>https://twitter.com/i/web/status/1083530963991199744</t>
  </si>
  <si>
    <t>https://www.civilized.life/articles/omega-3-supplements-lower-weed-tolerance/?utm_source=notifications https://twitter.com/i/web/status/909432266165833729</t>
  </si>
  <si>
    <t>https://www.nbclosangeles.com/investigations/I-Team-Marijuana-Pot-Pesticide-California-414536763.html</t>
  </si>
  <si>
    <t>https://www.analyticalcannabis.com/articles/novel-cannabis-assay-detects-microorganisms-in-rapid-time-311332</t>
  </si>
  <si>
    <t>https://www.forbes.com/sites/tomangell/2018/11/06/michigan-voters-approve-marijuana-legalization/#7af2f23c47a5</t>
  </si>
  <si>
    <t>https://twitter.com/i/web/status/1060304895880753152</t>
  </si>
  <si>
    <t>https://jamanetwork.com/journals/jamainternalmedicine/article-abstract/2707948</t>
  </si>
  <si>
    <t>https://www.civilized.life/articles/here-are-the-best-dispensaries-in-the-san-francisco-bay-area/</t>
  </si>
  <si>
    <t>https://twitter.com/i/web/status/1068669138111913988</t>
  </si>
  <si>
    <t>https://www.prnewswire.com/news-releases/steep-hill-arkansas-open-house-with-dedication-ceremony-300764298.html</t>
  </si>
  <si>
    <t>https://twitter.com/i/web/status/1072982351301332992</t>
  </si>
  <si>
    <t>https://www.instagram.com/p/BsVytXAHTxdsntLj6YpDtbNFicNP4O-befqZ180/</t>
  </si>
  <si>
    <t>https://twitter.com/i/web/status/1086458379663376384</t>
  </si>
  <si>
    <t>civilized.life</t>
  </si>
  <si>
    <t>twitter.com</t>
  </si>
  <si>
    <t>cnbc.com</t>
  </si>
  <si>
    <t>paper.li</t>
  </si>
  <si>
    <t>thegrowthop.com</t>
  </si>
  <si>
    <t>cannabisnow.com</t>
  </si>
  <si>
    <t>paper.li twitter.com</t>
  </si>
  <si>
    <t>apnews.com</t>
  </si>
  <si>
    <t>linkedin.com</t>
  </si>
  <si>
    <t>youtube.com</t>
  </si>
  <si>
    <t>westerngazette.ca</t>
  </si>
  <si>
    <t>hightimes.com</t>
  </si>
  <si>
    <t>nytimes.com</t>
  </si>
  <si>
    <t>steephill.com</t>
  </si>
  <si>
    <t>cnn.com</t>
  </si>
  <si>
    <t>reuters.com</t>
  </si>
  <si>
    <t>leafly.com</t>
  </si>
  <si>
    <t>katv.com</t>
  </si>
  <si>
    <t>cbslocal.com</t>
  </si>
  <si>
    <t>mjbizdaily.com</t>
  </si>
  <si>
    <t>thenation.com</t>
  </si>
  <si>
    <t>forbes.com</t>
  </si>
  <si>
    <t>marketwatch.com</t>
  </si>
  <si>
    <t>t.co t.co twitter.com</t>
  </si>
  <si>
    <t>cannabisbusinesstimes.com</t>
  </si>
  <si>
    <t>ctpost.com</t>
  </si>
  <si>
    <t>inweed.io twitter.com</t>
  </si>
  <si>
    <t>civilized.life twitter.com</t>
  </si>
  <si>
    <t>nbclosangeles.com</t>
  </si>
  <si>
    <t>analyticalcannabis.com</t>
  </si>
  <si>
    <t>jamanetwork.com</t>
  </si>
  <si>
    <t>prnewswire.com</t>
  </si>
  <si>
    <t>instagram.com</t>
  </si>
  <si>
    <t>weed mmj weed marijuana</t>
  </si>
  <si>
    <t>cannabis vegas</t>
  </si>
  <si>
    <t>pesticides écologie</t>
  </si>
  <si>
    <t>cannabislegalization cannabiscommunity federallaw</t>
  </si>
  <si>
    <t>icymi cannabis elections elections2018</t>
  </si>
  <si>
    <t>edibles marijuana</t>
  </si>
  <si>
    <t>smoking fetish smoke california</t>
  </si>
  <si>
    <t>cannabis</t>
  </si>
  <si>
    <t>growers</t>
  </si>
  <si>
    <t>cannabiscommunity</t>
  </si>
  <si>
    <t>inernationalcannabis</t>
  </si>
  <si>
    <t>cannabisbusiness</t>
  </si>
  <si>
    <t>cannabis mmj</t>
  </si>
  <si>
    <t>vapepen mmj weed marijuana cannabis stoners dabs vapelife dablife weedfeed medicalcannabis cannabiscommunity steephilllab vapes vaping empowerthepeople peoplefirst knuckleup brassknuckles bk prohibition fire playwithfire realfire vapecartridge waknbake</t>
  </si>
  <si>
    <t>prescription cannabis medicine cannabistesting legalizeit cannabismedicine science fda epidolex gwpharmaceuticals</t>
  </si>
  <si>
    <t>mexico cannabis marijuana cannabisnews legalization weedfeed cannabiscommunity cannabistesting recreational recreationalcannabis</t>
  </si>
  <si>
    <t>weed</t>
  </si>
  <si>
    <t>cannabis vegas cannabisindustry nevada weedfeed dispensary lasvegas lasvegascannabis</t>
  </si>
  <si>
    <t>icymi cannabis elections elections2018 midtermelections</t>
  </si>
  <si>
    <t>cannabisscience cannabinoids edibles weedfeed newproducts</t>
  </si>
  <si>
    <t>arkansas oklahoma cannabistesting medicalmarijuana safetytesting qc</t>
  </si>
  <si>
    <t>californiafires smokeandash smokecontamination smoke particulates buttefire campfire fire california cannabiscommunity</t>
  </si>
  <si>
    <t>cannabisbusiness cannabisnews weedfeed cannabiscommunity californiacannabis regulations bayarea losangeles</t>
  </si>
  <si>
    <t>inernationalcannabis cannabisdaily weedfeed cannabiscommunity legalizeit legalization southkorea</t>
  </si>
  <si>
    <t>coalinga california weedfeed cannabiscommunity cannabisbusiness cannabis californiacannabis cannabisbusinessnews cannabisnews cannabischallenges</t>
  </si>
  <si>
    <t>cannabisbusiness cannabisscience thescienceofcannabis canadiancannabis international cannabisindustry canada</t>
  </si>
  <si>
    <t>cannabis mmj weed science research genetics botany medicalmarijuana cannabiscommunity</t>
  </si>
  <si>
    <t>californiacannabis michigan michigancannabis cannabisindustry cannabisnews weedfeed mmj medical recreational</t>
  </si>
  <si>
    <t>mmj cannabis marijuana science weed facts truth ca</t>
  </si>
  <si>
    <t>cannabisindustry</t>
  </si>
  <si>
    <t>steephilllab steephill</t>
  </si>
  <si>
    <t>cannabisindustry cannabistesting</t>
  </si>
  <si>
    <t>festive ukiah cannabis events cannabiscommunity</t>
  </si>
  <si>
    <t>cannabisregulations pesticides organic cannabis weedfeed cannabiscommunity mmj growers producers consumers</t>
  </si>
  <si>
    <t>mmj cannabis marijuana science weed</t>
  </si>
  <si>
    <t>legalcannabis adult recreationalmj tristate cbd testinglab compliance safetystandards ncia</t>
  </si>
  <si>
    <t>weed mmj weed</t>
  </si>
  <si>
    <t>pesticides chemistry contamination cannabistesting</t>
  </si>
  <si>
    <t>cannabistesting pathogendx microbiological aspergillus regulations cannabisscience steephillnews cannabisindustrynews cannabistechnology innovation</t>
  </si>
  <si>
    <t>cannabiscommunity michigan michiganelection electionresults2018 cannabislegalization</t>
  </si>
  <si>
    <t>cannabislegalization cannabiscommunity</t>
  </si>
  <si>
    <t>smokeorganic pesticidefree cannabistesting organicfood cancer health wellness research science</t>
  </si>
  <si>
    <t>cannabiscommunity flowkana investincannabis weedfeed cannabisbusiness grower farmer collective californiacannabis</t>
  </si>
  <si>
    <t>cannabiscommunity weedfeed cannabiseducation indica sativa cbd thc cannabinoids cannabishistory</t>
  </si>
  <si>
    <t>growers contamination california campfire cannabis californiacannabis cannabusiness fire californiafires grower</t>
  </si>
  <si>
    <t>bayarea steephill oakland sanfrancisco californiacannabis cannabisdistribution cannabisconsumer weedfeed cannabiscommunity</t>
  </si>
  <si>
    <t>https://pbs.twimg.com/media/DrztoIqWkAImIy_.jpg</t>
  </si>
  <si>
    <t>https://pbs.twimg.com/media/DsX-zmRWsAcMyhh.jpg</t>
  </si>
  <si>
    <t>https://pbs.twimg.com/media/DrBcuMDWkAAthMp.jpg</t>
  </si>
  <si>
    <t>https://pbs.twimg.com/media/DuYsFz5VsAAc0Ic.jpg</t>
  </si>
  <si>
    <t>https://pbs.twimg.com/media/Du5MLrWXgAAc3Or.jpg</t>
  </si>
  <si>
    <t>https://pbs.twimg.com/ext_tw_video_thumb/1073975183613067265/pu/img/4UdZuPq0z9xqEZyG.jpg</t>
  </si>
  <si>
    <t>https://pbs.twimg.com/media/CLvmGcZWsAAWDzU.png</t>
  </si>
  <si>
    <t>https://pbs.twimg.com/media/Dt2auUgUcAAtKME.jpg</t>
  </si>
  <si>
    <t>https://pbs.twimg.com/media/Dseu6EmV4AAcrA6.jpg</t>
  </si>
  <si>
    <t>https://pbs.twimg.com/media/DuKsw4GX4AEYmje.jpg</t>
  </si>
  <si>
    <t>https://pbs.twimg.com/media/DwU11V6X0AIF8VY.jpg</t>
  </si>
  <si>
    <t>http://pbs.twimg.com/profile_images/3651261821/755dbac4038bfb8f3de22d4902796831_normal.jpeg</t>
  </si>
  <si>
    <t>http://pbs.twimg.com/profile_images/781377105435037696/AvjCh0Tv_normal.jpg</t>
  </si>
  <si>
    <t>http://pbs.twimg.com/profile_images/1053089568554139649/_Y6dwNyJ_normal.jpg</t>
  </si>
  <si>
    <t>http://pbs.twimg.com/profile_images/993854952526102529/haHE8ouI_normal.jpg</t>
  </si>
  <si>
    <t>http://pbs.twimg.com/profile_images/921985855404888066/6MAWZSAU_normal.jpg</t>
  </si>
  <si>
    <t>http://abs.twimg.com/sticky/default_profile_images/default_profile_normal.png</t>
  </si>
  <si>
    <t>http://pbs.twimg.com/profile_images/1048441184736169984/psSKjd_J_normal.jpg</t>
  </si>
  <si>
    <t>http://pbs.twimg.com/profile_images/560067184538288128/RoWTJu46_normal.jpeg</t>
  </si>
  <si>
    <t>http://pbs.twimg.com/profile_images/559694638315876356/euBizPpU_normal.jpeg</t>
  </si>
  <si>
    <t>http://pbs.twimg.com/profile_images/927760809114996736/yK1ZLNcY_normal.jpg</t>
  </si>
  <si>
    <t>http://pbs.twimg.com/profile_images/963640182846230533/9jv3yk1P_normal.jpg</t>
  </si>
  <si>
    <t>http://pbs.twimg.com/profile_images/992153540771622913/--R9anD5_normal.jpg</t>
  </si>
  <si>
    <t>http://pbs.twimg.com/profile_images/747582969825603584/9DpW_l1q_normal.jpg</t>
  </si>
  <si>
    <t>http://pbs.twimg.com/profile_images/879498659263426560/i0jvbgU-_normal.jpg</t>
  </si>
  <si>
    <t>http://pbs.twimg.com/profile_images/519139603182149632/30Zd4Rwu_normal.png</t>
  </si>
  <si>
    <t>http://pbs.twimg.com/profile_images/1514492940/thesmokingfet_normal.png</t>
  </si>
  <si>
    <t>http://pbs.twimg.com/profile_images/1086340741511561216/Sl6FgVG9_normal.jpg</t>
  </si>
  <si>
    <t>http://pbs.twimg.com/profile_images/957718314897166336/SZXEi5au_normal.jpg</t>
  </si>
  <si>
    <t>http://pbs.twimg.com/profile_images/967638355054743552/5RfyyiKd_normal.jpg</t>
  </si>
  <si>
    <t>http://pbs.twimg.com/profile_images/915085402410696704/wJypx7m1_normal.jpg</t>
  </si>
  <si>
    <t>http://pbs.twimg.com/profile_images/813179403005874176/TANy1d0M_normal.jpg</t>
  </si>
  <si>
    <t>http://pbs.twimg.com/profile_images/1073306676885782528/sv0-EXfZ_normal.jpg</t>
  </si>
  <si>
    <t>http://pbs.twimg.com/profile_images/1446326190/sinskullsmaller_normal.jpg</t>
  </si>
  <si>
    <t>http://pbs.twimg.com/profile_images/1050232960488796160/xIi8p_9u_normal.jpg</t>
  </si>
  <si>
    <t>http://pbs.twimg.com/profile_images/1073278931023880193/LH0NmcIL_normal.jpg</t>
  </si>
  <si>
    <t>http://pbs.twimg.com/profile_images/1054959105536937984/1eiWhcDX_normal.jpg</t>
  </si>
  <si>
    <t>http://pbs.twimg.com/profile_images/1067690244160413696/dYlinAsB_normal.jpg</t>
  </si>
  <si>
    <t>http://pbs.twimg.com/profile_images/1065264518736035840/XEA-5lUZ_normal.jpg</t>
  </si>
  <si>
    <t>http://pbs.twimg.com/profile_images/1004753773560918016/HkFD05vQ_normal.jpg</t>
  </si>
  <si>
    <t>http://pbs.twimg.com/profile_images/1025906552824311810/zFrVu8y8_normal.jpg</t>
  </si>
  <si>
    <t>http://pbs.twimg.com/profile_images/518138121649545216/KAO9k7OL_normal.jpeg</t>
  </si>
  <si>
    <t>http://pbs.twimg.com/profile_images/705116181758414850/YF-zSqSQ_normal.jpg</t>
  </si>
  <si>
    <t>http://pbs.twimg.com/profile_images/809909891619880960/VZKz13um_normal.jpg</t>
  </si>
  <si>
    <t>http://pbs.twimg.com/profile_images/1076294984175964163/qRnQWMup_normal.jpg</t>
  </si>
  <si>
    <t>http://pbs.twimg.com/profile_images/1005625886073409536/imqrAXRi_normal.jpg</t>
  </si>
  <si>
    <t>http://pbs.twimg.com/profile_images/378800000864742318/EOyfEZHJ_normal.jpeg</t>
  </si>
  <si>
    <t>http://pbs.twimg.com/profile_images/943704607678644224/qWKBrMTr_normal.jpg</t>
  </si>
  <si>
    <t>http://pbs.twimg.com/profile_images/793234243426086912/ho7zMMoJ_normal.jpg</t>
  </si>
  <si>
    <t>http://pbs.twimg.com/profile_images/1056634436496764929/BbO6FKry_normal.jpg</t>
  </si>
  <si>
    <t>http://pbs.twimg.com/profile_images/1043731731163963397/WTJZP-NM_normal.jpg</t>
  </si>
  <si>
    <t>http://pbs.twimg.com/profile_images/1083428255712116736/wJa1S28S_normal.jpg</t>
  </si>
  <si>
    <t>http://pbs.twimg.com/profile_images/997418225120854016/dHP-Fvd9_normal.jpg</t>
  </si>
  <si>
    <t>http://pbs.twimg.com/profile_images/971534440890482689/ix4srmZp_normal.jpg</t>
  </si>
  <si>
    <t>http://pbs.twimg.com/profile_images/667771504684195846/nVLdnmtd_normal.jpg</t>
  </si>
  <si>
    <t>http://pbs.twimg.com/profile_images/1910505357/CircleLogo_normal.jpg</t>
  </si>
  <si>
    <t>http://pbs.twimg.com/profile_images/1072941802284445697/7GOyQ_1g_normal.jpg</t>
  </si>
  <si>
    <t>http://pbs.twimg.com/profile_images/1073317271768977408/cpPD7wfo_normal.jpg</t>
  </si>
  <si>
    <t>http://pbs.twimg.com/profile_images/3769574529/7bb2776450c77c95fcfb1f5de610921b_normal.jpeg</t>
  </si>
  <si>
    <t>http://pbs.twimg.com/profile_images/898651558417645569/nkCNMkao_normal.jpg</t>
  </si>
  <si>
    <t>http://pbs.twimg.com/profile_images/1018556587928145920/rqTvbdSQ_normal.jpg</t>
  </si>
  <si>
    <t>http://pbs.twimg.com/profile_images/685800716611502081/UEKPplOy_normal.jpg</t>
  </si>
  <si>
    <t>http://pbs.twimg.com/profile_images/3060262216/9b8156a0b29239d9ddd0f6dc620662ea_normal.jpeg</t>
  </si>
  <si>
    <t>http://pbs.twimg.com/profile_images/1072665422208659458/hb1eaLfs_normal.jpg</t>
  </si>
  <si>
    <t>http://pbs.twimg.com/profile_images/568893433775812608/8TNg4DQm_normal.png</t>
  </si>
  <si>
    <t>http://pbs.twimg.com/profile_images/1045758310241067014/a5O8SX6F_normal.jpg</t>
  </si>
  <si>
    <t>http://pbs.twimg.com/profile_images/747276122820227072/MZkrRf9c_normal.jpg</t>
  </si>
  <si>
    <t>http://pbs.twimg.com/profile_images/1024599935407321091/jUs4Xjsm_normal.jpg</t>
  </si>
  <si>
    <t>http://pbs.twimg.com/profile_images/974049533175844864/NVTb93LS_normal.jpg</t>
  </si>
  <si>
    <t>http://pbs.twimg.com/profile_images/1044530033568698368/uE1qyJZK_normal.jpg</t>
  </si>
  <si>
    <t>http://pbs.twimg.com/profile_images/1070102465247244288/yqx24qTM_normal.jpg</t>
  </si>
  <si>
    <t>http://pbs.twimg.com/profile_images/997257070104657921/eXBuYdJO_normal.jpg</t>
  </si>
  <si>
    <t>http://pbs.twimg.com/profile_images/978406535763251200/33Swrkiw_normal.jpg</t>
  </si>
  <si>
    <t>http://pbs.twimg.com/profile_images/605395163842772992/yRe7-R2I_normal.jpg</t>
  </si>
  <si>
    <t>http://pbs.twimg.com/profile_images/984169277065277440/hbNLsQCH_normal.jpg</t>
  </si>
  <si>
    <t>http://pbs.twimg.com/profile_images/438034030982754305/O6CB8Ovl_normal.jpeg</t>
  </si>
  <si>
    <t>http://pbs.twimg.com/profile_images/1031175612088516610/B3ktUN_M_normal.jpg</t>
  </si>
  <si>
    <t>http://pbs.twimg.com/profile_images/971606717497659392/x71j8V9w_normal.jpg</t>
  </si>
  <si>
    <t>http://pbs.twimg.com/profile_images/883409171722379264/u8feUWWC_normal.jpg</t>
  </si>
  <si>
    <t>http://pbs.twimg.com/profile_images/1083447867887489024/mwddG_-0_normal.jpg</t>
  </si>
  <si>
    <t>http://pbs.twimg.com/profile_images/883392063588323328/C7EbD-uC_normal.jpg</t>
  </si>
  <si>
    <t>https://twitter.com/#!/abardyn71/status/1058456601491726336</t>
  </si>
  <si>
    <t>https://twitter.com/#!/postitthoughts/status/1058270893535780867</t>
  </si>
  <si>
    <t>https://twitter.com/#!/postitthoughts/status/1058651847102099456</t>
  </si>
  <si>
    <t>https://twitter.com/#!/calrtipper/status/1059166526421385216</t>
  </si>
  <si>
    <t>https://twitter.com/#!/theorganicview/status/1059635874911141888</t>
  </si>
  <si>
    <t>https://twitter.com/#!/marijuanacomau/status/1060330719346601986</t>
  </si>
  <si>
    <t>https://twitter.com/#!/janellm54/status/1060335712451477504</t>
  </si>
  <si>
    <t>https://twitter.com/#!/aldridge25/status/1051364560995852288</t>
  </si>
  <si>
    <t>https://twitter.com/#!/gfyhpodcast/status/1060452618722410499</t>
  </si>
  <si>
    <t>https://twitter.com/#!/rastajeff420/status/1060453452751335424</t>
  </si>
  <si>
    <t>https://twitter.com/#!/grotechsystems/status/1060976231212998656</t>
  </si>
  <si>
    <t>https://twitter.com/#!/chef_vicky/status/1060832348168732672</t>
  </si>
  <si>
    <t>https://twitter.com/#!/gia_vm/status/1061018757940813824</t>
  </si>
  <si>
    <t>https://twitter.com/#!/pjbeachey/status/1061155922830082048</t>
  </si>
  <si>
    <t>https://twitter.com/#!/evaworldwide/status/1059557007345233920</t>
  </si>
  <si>
    <t>https://twitter.com/#!/evaworldwide/status/1060268151814840320</t>
  </si>
  <si>
    <t>https://twitter.com/#!/evaworldwide/status/1062093134157492226</t>
  </si>
  <si>
    <t>https://twitter.com/#!/_ediblee/status/1062150198242226177</t>
  </si>
  <si>
    <t>https://twitter.com/#!/stacey20181/status/1063160128566771712</t>
  </si>
  <si>
    <t>https://twitter.com/#!/thesmokingfet/status/1063481109877583872</t>
  </si>
  <si>
    <t>https://twitter.com/#!/sourcing_guru/status/1064547227593523200</t>
  </si>
  <si>
    <t>https://twitter.com/#!/brianns67/status/1064551184415973376</t>
  </si>
  <si>
    <t>https://twitter.com/#!/allensaakyan/status/1064693663786139648</t>
  </si>
  <si>
    <t>https://twitter.com/#!/simulationshow/status/1064693791519457280</t>
  </si>
  <si>
    <t>https://twitter.com/#!/sharonlockwood8/status/1065017148001550336</t>
  </si>
  <si>
    <t>https://twitter.com/#!/gnomelicker2389/status/1065026773895671809</t>
  </si>
  <si>
    <t>https://twitter.com/#!/missabsinthe/status/1065027729278398464</t>
  </si>
  <si>
    <t>https://twitter.com/#!/collins_wilbert/status/1060330440828039175</t>
  </si>
  <si>
    <t>https://twitter.com/#!/collins_wilbert/status/1065036129240576000</t>
  </si>
  <si>
    <t>https://twitter.com/#!/healthy_chronic/status/1065044448848039938</t>
  </si>
  <si>
    <t>https://twitter.com/#!/cannabisp2p/status/1065948776987353089</t>
  </si>
  <si>
    <t>https://twitter.com/#!/trilogyhealthmd/status/1063114409755607040</t>
  </si>
  <si>
    <t>https://twitter.com/#!/trilogyhealthmd/status/1066315502543196161</t>
  </si>
  <si>
    <t>https://twitter.com/#!/neodevsolutions/status/1066422419626254336</t>
  </si>
  <si>
    <t>https://twitter.com/#!/cannaafri/status/1067031069235527680</t>
  </si>
  <si>
    <t>https://twitter.com/#!/theemeraldconf1/status/1067428229311418368</t>
  </si>
  <si>
    <t>https://twitter.com/#!/wingpea_/status/1067623306688413696</t>
  </si>
  <si>
    <t>https://twitter.com/#!/mediweed/status/1067899315480231936</t>
  </si>
  <si>
    <t>https://twitter.com/#!/medwellhealth/status/1068509280310046720</t>
  </si>
  <si>
    <t>https://twitter.com/#!/medwellhealth/status/1068509867290370048</t>
  </si>
  <si>
    <t>https://twitter.com/#!/enderw8s/status/1068652621689348097</t>
  </si>
  <si>
    <t>https://twitter.com/#!/paluch_9/status/1068656817247526912</t>
  </si>
  <si>
    <t>https://twitter.com/#!/dbrown13/status/1068662930999250944</t>
  </si>
  <si>
    <t>https://twitter.com/#!/dubblea/status/1068669618712190976</t>
  </si>
  <si>
    <t>https://twitter.com/#!/marlow82631368/status/1068678961599668224</t>
  </si>
  <si>
    <t>https://twitter.com/#!/pottymouthbaker/status/1068941036544765954</t>
  </si>
  <si>
    <t>https://twitter.com/#!/clickgrowgo/status/1065500561762484224</t>
  </si>
  <si>
    <t>https://twitter.com/#!/clickgrowgo/status/1066495193208111104</t>
  </si>
  <si>
    <t>https://twitter.com/#!/clickgrowgo/status/1068950242446401536</t>
  </si>
  <si>
    <t>https://twitter.com/#!/clickgrowgo/status/1068950383291056128</t>
  </si>
  <si>
    <t>https://twitter.com/#!/peterlprete/status/1068957043724308480</t>
  </si>
  <si>
    <t>https://twitter.com/#!/julesofthwood/status/1068968100350046208</t>
  </si>
  <si>
    <t>https://twitter.com/#!/nwaries419/status/1069032312438894592</t>
  </si>
  <si>
    <t>https://twitter.com/#!/edrosenthal/status/1068652153894567936</t>
  </si>
  <si>
    <t>https://twitter.com/#!/knightroglisten/status/1069049484909273088</t>
  </si>
  <si>
    <t>https://twitter.com/#!/cannabis_times/status/1069509631121211392</t>
  </si>
  <si>
    <t>https://twitter.com/#!/riledup1/status/1069529707706793984</t>
  </si>
  <si>
    <t>https://twitter.com/#!/ngaio420/status/1070734952843501568</t>
  </si>
  <si>
    <t>https://twitter.com/#!/davidrdowns/status/1070732262776299520</t>
  </si>
  <si>
    <t>https://twitter.com/#!/ngaio420/status/1065014795294789632</t>
  </si>
  <si>
    <t>https://twitter.com/#!/cannabisstrains/status/1071686003071614976</t>
  </si>
  <si>
    <t>https://twitter.com/#!/pharmakaz/status/1069531702530400257</t>
  </si>
  <si>
    <t>https://twitter.com/#!/pharmakaz/status/1071690930363793414</t>
  </si>
  <si>
    <t>https://twitter.com/#!/fibrodisko/status/1072620396581666816</t>
  </si>
  <si>
    <t>https://twitter.com/#!/ericghill/status/1072622315664498691</t>
  </si>
  <si>
    <t>https://twitter.com/#!/cannabisbuy/status/1072664860679421957</t>
  </si>
  <si>
    <t>https://twitter.com/#!/steephilllab/status/1058044134299131905</t>
  </si>
  <si>
    <t>https://twitter.com/#!/steephilllab/status/1058075015277506561</t>
  </si>
  <si>
    <t>https://twitter.com/#!/civilized_life/status/1058447928120016896</t>
  </si>
  <si>
    <t>https://twitter.com/#!/steephilllab/status/1058448318097907712</t>
  </si>
  <si>
    <t>https://twitter.com/#!/steephilllab/status/1059161048308019200</t>
  </si>
  <si>
    <t>https://twitter.com/#!/steephilllab/status/1061042667528679424</t>
  </si>
  <si>
    <t>https://twitter.com/#!/steephilllab/status/1062131901773697024</t>
  </si>
  <si>
    <t>https://twitter.com/#!/steephilllab/status/1062433942047940608</t>
  </si>
  <si>
    <t>https://twitter.com/#!/steephilllab/status/1063194447599390721</t>
  </si>
  <si>
    <t>https://twitter.com/#!/cannainfocast/status/1067701739636342784</t>
  </si>
  <si>
    <t>https://twitter.com/#!/steephilllab/status/1064972375555338240</t>
  </si>
  <si>
    <t>https://twitter.com/#!/steephilllab/status/1067617669090660352</t>
  </si>
  <si>
    <t>https://twitter.com/#!/steephilllab/status/1067859313668943872</t>
  </si>
  <si>
    <t>https://twitter.com/#!/steephilllab/status/1067899156402847745</t>
  </si>
  <si>
    <t>https://twitter.com/#!/cannainfocast/status/1065710932368769026</t>
  </si>
  <si>
    <t>https://twitter.com/#!/cannainfocast/status/1065889919560765441</t>
  </si>
  <si>
    <t>https://twitter.com/#!/cannainfocast/status/1066976957378830337</t>
  </si>
  <si>
    <t>https://twitter.com/#!/cannainfocast/status/1068188172608307206</t>
  </si>
  <si>
    <t>https://twitter.com/#!/steephilllab/status/1068221399876038656</t>
  </si>
  <si>
    <t>https://twitter.com/#!/steephilllab/status/1069682569824727040</t>
  </si>
  <si>
    <t>https://twitter.com/#!/david_lippman/status/1073009085556105217</t>
  </si>
  <si>
    <t>https://twitter.com/#!/cfortuneteller/status/1073036176725024769</t>
  </si>
  <si>
    <t>https://twitter.com/#!/emeraldsci/status/1073594046805770241</t>
  </si>
  <si>
    <t>https://twitter.com/#!/gro_lens/status/1073720182156087296</t>
  </si>
  <si>
    <t>https://twitter.com/#!/gro_lens/status/1073720218336223232</t>
  </si>
  <si>
    <t>https://twitter.com/#!/stickysaguaro/status/1075881126110158848</t>
  </si>
  <si>
    <t>https://twitter.com/#!/chksolutions/status/1070756981936410635</t>
  </si>
  <si>
    <t>https://twitter.com/#!/chksolutions/status/1073642631316598786</t>
  </si>
  <si>
    <t>https://twitter.com/#!/chksolutions/status/1073976801377038336</t>
  </si>
  <si>
    <t>https://twitter.com/#!/chksolutions/status/1075819314698219521</t>
  </si>
  <si>
    <t>https://twitter.com/#!/mgretailer/status/1074009856024010753</t>
  </si>
  <si>
    <t>https://twitter.com/#!/mgretailer/status/1075488125378486272</t>
  </si>
  <si>
    <t>https://twitter.com/#!/mgretailer/status/1075881815011807233</t>
  </si>
  <si>
    <t>https://twitter.com/#!/steephilllab/status/1069644860007694339</t>
  </si>
  <si>
    <t>https://twitter.com/#!/831organiks/status/1078055513948966912</t>
  </si>
  <si>
    <t>https://twitter.com/#!/vinniecmarketin/status/1078801076286078977</t>
  </si>
  <si>
    <t>https://twitter.com/#!/deachterdeur/status/630801330584616960</t>
  </si>
  <si>
    <t>https://twitter.com/#!/oxycontinpill/status/1079034792262414338</t>
  </si>
  <si>
    <t>https://twitter.com/#!/inweed_io/status/1079461775538511872</t>
  </si>
  <si>
    <t>https://twitter.com/#!/dannydanko/status/1080495133034991616</t>
  </si>
  <si>
    <t>https://twitter.com/#!/blitzenkc/status/1080606561716846593</t>
  </si>
  <si>
    <t>https://twitter.com/#!/meridacap/status/1081294202535927811</t>
  </si>
  <si>
    <t>https://twitter.com/#!/jasonk_infocast/status/1071183114779541505</t>
  </si>
  <si>
    <t>https://twitter.com/#!/jasonk_infocast/status/1083530963991199744</t>
  </si>
  <si>
    <t>https://twitter.com/#!/steephilllab/status/909432266165833729</t>
  </si>
  <si>
    <t>https://twitter.com/#!/steephilllab/status/1058448999986823169</t>
  </si>
  <si>
    <t>https://twitter.com/#!/steephilllab/status/1059558842428620801</t>
  </si>
  <si>
    <t>https://twitter.com/#!/steephilllab/status/1059917644281765888</t>
  </si>
  <si>
    <t>https://twitter.com/#!/steephilllab/status/1060216821364613121</t>
  </si>
  <si>
    <t>https://twitter.com/#!/steephilllab/status/1060304895880753152</t>
  </si>
  <si>
    <t>https://twitter.com/#!/steephilllab/status/1062084485666136064</t>
  </si>
  <si>
    <t>https://twitter.com/#!/steephilllab/status/1062484927847911424</t>
  </si>
  <si>
    <t>https://twitter.com/#!/steephilllab/status/1064648781981831168</t>
  </si>
  <si>
    <t>https://twitter.com/#!/steephilllab/status/1065012755986432001</t>
  </si>
  <si>
    <t>https://twitter.com/#!/steephilllab/status/1068661105159880704</t>
  </si>
  <si>
    <t>https://twitter.com/#!/steephilllab/status/1068669138111913988</t>
  </si>
  <si>
    <t>https://twitter.com/#!/steephilllab/status/1072620262808522753</t>
  </si>
  <si>
    <t>https://twitter.com/#!/steephilllab/status/1072943807916699648</t>
  </si>
  <si>
    <t>https://twitter.com/#!/steephilllab/status/1072982351301332992</t>
  </si>
  <si>
    <t>https://twitter.com/#!/officialmcdavi1/status/1082330477091045382</t>
  </si>
  <si>
    <t>https://twitter.com/#!/led_ka_so/status/1084484833647255554</t>
  </si>
  <si>
    <t>https://twitter.com/#!/chelseacebara/status/1086458379663376384</t>
  </si>
  <si>
    <t>1058456601491726336</t>
  </si>
  <si>
    <t>1058270893535780867</t>
  </si>
  <si>
    <t>1058651847102099456</t>
  </si>
  <si>
    <t>1059166526421385216</t>
  </si>
  <si>
    <t>1059635874911141888</t>
  </si>
  <si>
    <t>1060330719346601986</t>
  </si>
  <si>
    <t>1060335712451477504</t>
  </si>
  <si>
    <t>1051364560995852288</t>
  </si>
  <si>
    <t>1060452618722410499</t>
  </si>
  <si>
    <t>1060453452751335424</t>
  </si>
  <si>
    <t>1060976231212998656</t>
  </si>
  <si>
    <t>1060832348168732672</t>
  </si>
  <si>
    <t>1061018757940813824</t>
  </si>
  <si>
    <t>1061155922830082048</t>
  </si>
  <si>
    <t>1059557007345233920</t>
  </si>
  <si>
    <t>1060268151814840320</t>
  </si>
  <si>
    <t>1062093134157492226</t>
  </si>
  <si>
    <t>1062150198242226177</t>
  </si>
  <si>
    <t>1063160128566771712</t>
  </si>
  <si>
    <t>1063481109877583872</t>
  </si>
  <si>
    <t>1064547227593523200</t>
  </si>
  <si>
    <t>1064551184415973376</t>
  </si>
  <si>
    <t>1064693663786139648</t>
  </si>
  <si>
    <t>1064693791519457280</t>
  </si>
  <si>
    <t>1065017148001550336</t>
  </si>
  <si>
    <t>1065026773895671809</t>
  </si>
  <si>
    <t>1065027729278398464</t>
  </si>
  <si>
    <t>1060330440828039175</t>
  </si>
  <si>
    <t>1065036129240576000</t>
  </si>
  <si>
    <t>1065044448848039938</t>
  </si>
  <si>
    <t>1065948776987353089</t>
  </si>
  <si>
    <t>1063114409755607040</t>
  </si>
  <si>
    <t>1066315502543196161</t>
  </si>
  <si>
    <t>1066422419626254336</t>
  </si>
  <si>
    <t>1067031069235527680</t>
  </si>
  <si>
    <t>1067428229311418368</t>
  </si>
  <si>
    <t>1067623306688413696</t>
  </si>
  <si>
    <t>1067899315480231936</t>
  </si>
  <si>
    <t>1068509280310046720</t>
  </si>
  <si>
    <t>1068509867290370048</t>
  </si>
  <si>
    <t>1068652621689348097</t>
  </si>
  <si>
    <t>1068656817247526912</t>
  </si>
  <si>
    <t>1068662930999250944</t>
  </si>
  <si>
    <t>1068669618712190976</t>
  </si>
  <si>
    <t>1068678961599668224</t>
  </si>
  <si>
    <t>1068941036544765954</t>
  </si>
  <si>
    <t>1065500561762484224</t>
  </si>
  <si>
    <t>1066495193208111104</t>
  </si>
  <si>
    <t>1068950242446401536</t>
  </si>
  <si>
    <t>1068950383291056128</t>
  </si>
  <si>
    <t>1068957043724308480</t>
  </si>
  <si>
    <t>1068968100350046208</t>
  </si>
  <si>
    <t>1069032312438894592</t>
  </si>
  <si>
    <t>1068652153894567936</t>
  </si>
  <si>
    <t>1069049484909273088</t>
  </si>
  <si>
    <t>1069509631121211392</t>
  </si>
  <si>
    <t>1069529707706793984</t>
  </si>
  <si>
    <t>1070734952843501568</t>
  </si>
  <si>
    <t>1070732262776299520</t>
  </si>
  <si>
    <t>1065014795294789632</t>
  </si>
  <si>
    <t>1071686003071614976</t>
  </si>
  <si>
    <t>1069531702530400257</t>
  </si>
  <si>
    <t>1071690930363793414</t>
  </si>
  <si>
    <t>1072620396581666816</t>
  </si>
  <si>
    <t>1072622315664498691</t>
  </si>
  <si>
    <t>1072664860679421957</t>
  </si>
  <si>
    <t>1058044134299131905</t>
  </si>
  <si>
    <t>1058075015277506561</t>
  </si>
  <si>
    <t>1058447928120016896</t>
  </si>
  <si>
    <t>1058448318097907712</t>
  </si>
  <si>
    <t>1059161048308019200</t>
  </si>
  <si>
    <t>1061042667528679424</t>
  </si>
  <si>
    <t>1062131901773697024</t>
  </si>
  <si>
    <t>1062433942047940608</t>
  </si>
  <si>
    <t>1063194447599390721</t>
  </si>
  <si>
    <t>1067701739636342784</t>
  </si>
  <si>
    <t>1064972375555338240</t>
  </si>
  <si>
    <t>1067617669090660352</t>
  </si>
  <si>
    <t>1067859313668943872</t>
  </si>
  <si>
    <t>1067899156402847745</t>
  </si>
  <si>
    <t>1065710932368769026</t>
  </si>
  <si>
    <t>1065889919560765441</t>
  </si>
  <si>
    <t>1066976957378830337</t>
  </si>
  <si>
    <t>1068188172608307206</t>
  </si>
  <si>
    <t>1068221399876038656</t>
  </si>
  <si>
    <t>1069682569824727040</t>
  </si>
  <si>
    <t>1073009085556105217</t>
  </si>
  <si>
    <t>1073036176725024769</t>
  </si>
  <si>
    <t>1073594046805770241</t>
  </si>
  <si>
    <t>1073720182156087296</t>
  </si>
  <si>
    <t>1073720218336223232</t>
  </si>
  <si>
    <t>1075881126110158848</t>
  </si>
  <si>
    <t>1070756981936410635</t>
  </si>
  <si>
    <t>1073642631316598786</t>
  </si>
  <si>
    <t>1073976801377038336</t>
  </si>
  <si>
    <t>1075819314698219521</t>
  </si>
  <si>
    <t>1074009856024010753</t>
  </si>
  <si>
    <t>1075488125378486272</t>
  </si>
  <si>
    <t>1075881815011807233</t>
  </si>
  <si>
    <t>1069644860007694339</t>
  </si>
  <si>
    <t>1078055513948966912</t>
  </si>
  <si>
    <t>1078801076286078977</t>
  </si>
  <si>
    <t>630801330584616960</t>
  </si>
  <si>
    <t>1079034792262414338</t>
  </si>
  <si>
    <t>1079461775538511872</t>
  </si>
  <si>
    <t>1080495133034991616</t>
  </si>
  <si>
    <t>1080606561716846593</t>
  </si>
  <si>
    <t>1081294202535927811</t>
  </si>
  <si>
    <t>1071183114779541505</t>
  </si>
  <si>
    <t>1083530963991199744</t>
  </si>
  <si>
    <t>909432266165833729</t>
  </si>
  <si>
    <t>1058448999986823169</t>
  </si>
  <si>
    <t>1059558842428620801</t>
  </si>
  <si>
    <t>1059917644281765888</t>
  </si>
  <si>
    <t>1060216821364613121</t>
  </si>
  <si>
    <t>1060304895880753152</t>
  </si>
  <si>
    <t>1062084485666136064</t>
  </si>
  <si>
    <t>1062484927847911424</t>
  </si>
  <si>
    <t>1064648781981831168</t>
  </si>
  <si>
    <t>1065012755986432001</t>
  </si>
  <si>
    <t>1068661105159880704</t>
  </si>
  <si>
    <t>1068669138111913988</t>
  </si>
  <si>
    <t>1072620262808522753</t>
  </si>
  <si>
    <t>1072943807916699648</t>
  </si>
  <si>
    <t>1072982351301332992</t>
  </si>
  <si>
    <t>1082330477091045382</t>
  </si>
  <si>
    <t>1084484833647255554</t>
  </si>
  <si>
    <t>1086458379663376384</t>
  </si>
  <si>
    <t>1050961201964965889</t>
  </si>
  <si>
    <t>855415151671095296</t>
  </si>
  <si>
    <t>629349572666621952</t>
  </si>
  <si>
    <t>1083529304086990848</t>
  </si>
  <si>
    <t>1086406290836840448</t>
  </si>
  <si>
    <t/>
  </si>
  <si>
    <t>366654677</t>
  </si>
  <si>
    <t>54063579</t>
  </si>
  <si>
    <t>19559148</t>
  </si>
  <si>
    <t>129956940</t>
  </si>
  <si>
    <t>2730618788</t>
  </si>
  <si>
    <t>3240265009</t>
  </si>
  <si>
    <t>1076987932702134272</t>
  </si>
  <si>
    <t>884881794746679296</t>
  </si>
  <si>
    <t>en</t>
  </si>
  <si>
    <t>es</t>
  </si>
  <si>
    <t>und</t>
  </si>
  <si>
    <t>ca</t>
  </si>
  <si>
    <t>in</t>
  </si>
  <si>
    <t>1070731365199441920</t>
  </si>
  <si>
    <t>Twitter for Android</t>
  </si>
  <si>
    <t>Оwly</t>
  </si>
  <si>
    <t>Paper.li</t>
  </si>
  <si>
    <t>Twitter Web Client</t>
  </si>
  <si>
    <t>Twitter for iPad</t>
  </si>
  <si>
    <t>Twitter for iPhone</t>
  </si>
  <si>
    <t>Instagram</t>
  </si>
  <si>
    <t>TweetDeck</t>
  </si>
  <si>
    <t>Twitter Lite</t>
  </si>
  <si>
    <t>Sprout Social</t>
  </si>
  <si>
    <t>Twibble.io</t>
  </si>
  <si>
    <t>KazPharma</t>
  </si>
  <si>
    <t>Buffer</t>
  </si>
  <si>
    <t>IFTTT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</si>
  <si>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</si>
  <si>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</si>
  <si>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</si>
  <si>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</si>
  <si>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</si>
  <si>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</si>
  <si>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</si>
  <si>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</si>
  <si>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</si>
  <si>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</si>
  <si>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</si>
  <si>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</si>
  <si>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</si>
  <si>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</si>
  <si>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</si>
  <si>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</si>
  <si>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</si>
  <si>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</si>
  <si>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</si>
  <si>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</si>
  <si>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</si>
  <si>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</si>
  <si>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Bardyn</t>
  </si>
  <si>
    <t>Steep Hill</t>
  </si>
  <si>
    <t>post.it.thoughts</t>
  </si>
  <si>
    <t>Calvin</t>
  </si>
  <si>
    <t>CNBC</t>
  </si>
  <si>
    <t>The Organic View</t>
  </si>
  <si>
    <t>AF_MidiLibre</t>
  </si>
  <si>
    <t>Thomas Baïetto</t>
  </si>
  <si>
    <t>Marijuana</t>
  </si>
  <si>
    <t>JanellM</t>
  </si>
  <si>
    <t>➕Faded</t>
  </si>
  <si>
    <t>Grow From Your Heart</t>
  </si>
  <si>
    <t>Doc Flower</t>
  </si>
  <si>
    <t>Ed Rosenthal</t>
  </si>
  <si>
    <t>Horrors Online</t>
  </si>
  <si>
    <t>Rasta Jeff</t>
  </si>
  <si>
    <t>Gro-Tech Systems</t>
  </si>
  <si>
    <t>CohnReznick LLP</t>
  </si>
  <si>
    <t>New Frontier Data</t>
  </si>
  <si>
    <t>Victoria Harris</t>
  </si>
  <si>
    <t>Gia Vm</t>
  </si>
  <si>
    <t>Phil Beachey</t>
  </si>
  <si>
    <t>Cannabis Now</t>
  </si>
  <si>
    <t>eva</t>
  </si>
  <si>
    <t>ediblee.com™</t>
  </si>
  <si>
    <t>stacey2018</t>
  </si>
  <si>
    <t>The Smoking Fetish</t>
  </si>
  <si>
    <t>Veille Internationale HCFDC (En)</t>
  </si>
  <si>
    <t>Ethical Guru</t>
  </si>
  <si>
    <t>Brawney</t>
  </si>
  <si>
    <t>Allen Saakyan</t>
  </si>
  <si>
    <t>New West Summit</t>
  </si>
  <si>
    <t>The Arcview Group</t>
  </si>
  <si>
    <t>Harborside San Jose</t>
  </si>
  <si>
    <t>Harborside</t>
  </si>
  <si>
    <t>Steve Deangelo</t>
  </si>
  <si>
    <t>Simulation</t>
  </si>
  <si>
    <t>Trust me. I'm old. (Nasty to Nazis)</t>
  </si>
  <si>
    <t>Humbug I tell you, Humbug!</t>
  </si>
  <si>
    <t>Cassandra Tells You So</t>
  </si>
  <si>
    <t>wilbert collins</t>
  </si>
  <si>
    <t>Chronic Health</t>
  </si>
  <si>
    <t>CannaPeer_to_Peer</t>
  </si>
  <si>
    <t>Trilogy Wellness of Maryland</t>
  </si>
  <si>
    <t>neoDev Solutions</t>
  </si>
  <si>
    <t>AfriCannaBiz</t>
  </si>
  <si>
    <t>The Emerald Conference</t>
  </si>
  <si>
    <t>wingpea</t>
  </si>
  <si>
    <t>High Times</t>
  </si>
  <si>
    <t>Mediweed.TV</t>
  </si>
  <si>
    <t>The New York Times</t>
  </si>
  <si>
    <t>Greg Hausmann</t>
  </si>
  <si>
    <t>गन्जिक</t>
  </si>
  <si>
    <t>Dbrown13</t>
  </si>
  <si>
    <t>elf22</t>
  </si>
  <si>
    <t>Marlow</t>
  </si>
  <si>
    <t>potty mouth bakery</t>
  </si>
  <si>
    <t>"Shane! Come back!"</t>
  </si>
  <si>
    <t>Julie Farrell</t>
  </si>
  <si>
    <t>JL.Robertson419</t>
  </si>
  <si>
    <t>KnightroGlistening</t>
  </si>
  <si>
    <t>The Cannabis Times</t>
  </si>
  <si>
    <t>CannaInfocast</t>
  </si>
  <si>
    <t>H. M. Riley</t>
  </si>
  <si>
    <t>Ngaio Bealum</t>
  </si>
  <si>
    <t>Margo Price</t>
  </si>
  <si>
    <t>David Downs</t>
  </si>
  <si>
    <t>Gogol Bordello</t>
  </si>
  <si>
    <t>Chali 2na</t>
  </si>
  <si>
    <t>Benson Interruption of 50 SHADES FREED in SF Sundy</t>
  </si>
  <si>
    <t>Jason Mewes</t>
  </si>
  <si>
    <t>Willie Nelson</t>
  </si>
  <si>
    <t>amelia</t>
  </si>
  <si>
    <t>The Emerald Cup</t>
  </si>
  <si>
    <t>WeedWisdom</t>
  </si>
  <si>
    <t>FibrodisKo</t>
  </si>
  <si>
    <t>BDS KSA</t>
  </si>
  <si>
    <t>Buy Marijuana/ pills online</t>
  </si>
  <si>
    <t>CNN</t>
  </si>
  <si>
    <t>Reuters Top News</t>
  </si>
  <si>
    <t>Civilized</t>
  </si>
  <si>
    <t>Leafly</t>
  </si>
  <si>
    <t>Katerina Valdivieso</t>
  </si>
  <si>
    <t>CBS</t>
  </si>
  <si>
    <t>Marijuana Business Daily</t>
  </si>
  <si>
    <t>The Nation</t>
  </si>
  <si>
    <t>Forbes</t>
  </si>
  <si>
    <t>David Lippman THV11</t>
  </si>
  <si>
    <t>Cannabis Fortuneteller</t>
  </si>
  <si>
    <t>Emerald Scientific</t>
  </si>
  <si>
    <t>Gro Lens</t>
  </si>
  <si>
    <t>Sticky Saguaro</t>
  </si>
  <si>
    <t>CHK Solutions</t>
  </si>
  <si>
    <t>mg retailer</t>
  </si>
  <si>
    <t>mike rosati</t>
  </si>
  <si>
    <t>Connecticut Post</t>
  </si>
  <si>
    <t>831Delivery</t>
  </si>
  <si>
    <t>Vinnie C Marketing</t>
  </si>
  <si>
    <t>Actlaboratories</t>
  </si>
  <si>
    <t>releaf</t>
  </si>
  <si>
    <t>PotBotics</t>
  </si>
  <si>
    <t>HempMeds</t>
  </si>
  <si>
    <t>Lexaria Bioscience</t>
  </si>
  <si>
    <t>Greenhouse Ventures</t>
  </si>
  <si>
    <t>Ver. T. Coffeeshops</t>
  </si>
  <si>
    <t>P. G.M.C.</t>
  </si>
  <si>
    <t>*OxyCodoneCowboy*</t>
  </si>
  <si>
    <t>Inweed _xD83D__xDD0D_</t>
  </si>
  <si>
    <t>DannyDanko</t>
  </si>
  <si>
    <t>Blitzen Undertow</t>
  </si>
  <si>
    <t>Merida Capital Partners</t>
  </si>
  <si>
    <t>Jason Keehn</t>
  </si>
  <si>
    <t>Tim Gunther</t>
  </si>
  <si>
    <t>Jahan Marcu, PhD</t>
  </si>
  <si>
    <t>Cannabis Community Care &amp; Research Network (C3RN)</t>
  </si>
  <si>
    <t>Students for Sensible Drug Policy</t>
  </si>
  <si>
    <t>NJ Marijuana Reform</t>
  </si>
  <si>
    <t>CannaGather_NJ</t>
  </si>
  <si>
    <t>New York LI Cannabis</t>
  </si>
  <si>
    <t>Drug Policy Alliance New Jersey</t>
  </si>
  <si>
    <t>Kassandra Frederique</t>
  </si>
  <si>
    <t>Shaleen Title</t>
  </si>
  <si>
    <t>cristina buccola</t>
  </si>
  <si>
    <t>officialmcdavindispensary</t>
  </si>
  <si>
    <t>Kagiso Ledwaba</t>
  </si>
  <si>
    <t>Accurate DNA</t>
  </si>
  <si>
    <t>Chelsea Cebara</t>
  </si>
  <si>
    <t>Artizen</t>
  </si>
  <si>
    <t>Lazy Bee Gardens</t>
  </si>
  <si>
    <t>VF</t>
  </si>
  <si>
    <t>Sports junkie, Pro Wrestling fanatic and cannabis enthusiast. Medical cannabis patient who opposes ACMPR program! Coping with anxiety and PTSD.</t>
  </si>
  <si>
    <t>Leading the Science of Cannabis. Globally. 
|| (510) 562-7400 || 
info@steephill.com ||</t>
  </si>
  <si>
    <t>What hatred breeds, we must #resist.</t>
  </si>
  <si>
    <t>Promoter, Artist, and Showman. 420 education, mmj industry consulting, advocate, product reviewer. Twitter Pimp. Husband of @CannaAngel Disciple of Experience.</t>
  </si>
  <si>
    <t>First in business worldwide.</t>
  </si>
  <si>
    <t>Est in 2004, 1st podcast to focus on #environmental issues. Globally ranked top1% influencers on #socialmedia! Sharing does not automatically equal approval</t>
  </si>
  <si>
    <t>Journaliste multimédia à @MLBeziers</t>
  </si>
  <si>
    <t>Journaliste @franceinfo (francetvinfo canal historique) | Intervenant @sciencespoEDJ // _xD83D__xDCE9_DM ouverts</t>
  </si>
  <si>
    <t>Calling for #HomeGrowAmnesty for Australian patients and carers. #CannabisLegalisation. #Cannabis Retweets are not an endorsement. https://www.marijuana.com.au</t>
  </si>
  <si>
    <t>a twat that tweets the twits</t>
  </si>
  <si>
    <t>Join Rasta Jeff for cannabis news, education and conversation on the Grow From Your Heart Podcast! Listen on iTunes, Stitcher or YouTube!</t>
  </si>
  <si>
    <t>Cannabis advocate, consultant, and grower. Brain damage survivor. @Dynavap affiliate (all views are my own) DM for discount code #Cannabis #IStandWithAlexis</t>
  </si>
  <si>
    <t>“The Guru of Ganja” Ed Rosenthal is a leading cannabis horticulture authority, author, educator, social activist and legalization pioneer.</t>
  </si>
  <si>
    <t>Die hard horror fan. Horror on TV, movies, literature, anything horror. 
Check out our forum:
http://horrorsonline.proboards.com</t>
  </si>
  <si>
    <t>I'm Rasta Jeff. I grow and breed cannabis, I host and produce the Grow From Your Heart Podcast, and I play the drums in my spare time!</t>
  </si>
  <si>
    <t>Manufacturers of Light Deprivation Greenhouse Systems</t>
  </si>
  <si>
    <t>Leading #advisory, #assurance, and #tax firm helping forward thinking organizations to achieve their vision.  | Also follow @CR_Careers</t>
  </si>
  <si>
    <t>Our mission is to provide transparency into the cannabis industry via unbiased vetted data &amp; analytics reporting. http://cannabisinsight.com</t>
  </si>
  <si>
    <t>Cannabis x Culinary x Creative @CIACulinary alum. DC rep: @steephilllab. DC lead: @womengrow @norml. Co-founder: @dctastebuds @capmacdc @dmvfta</t>
  </si>
  <si>
    <t>Must have peace of mind &amp; room w/view | not what most expect | give damn good advice | CEO of GVM Communications | Executive Vice President of Women Grow HQ</t>
  </si>
  <si>
    <t>Influencer for the creation of a cannabis Industry in N. IN. #EndofProhibition #CBD #Hemp Educator~Husband~Father~ entrepreneur~advocate~wordsmith</t>
  </si>
  <si>
    <t>Bi-monthly print/digital publication covering relevant topics within the cannabis industry. The first cannabis magazine in iTunes.</t>
  </si>
  <si>
    <t>Superfood Blends for Conscious Consumers #Wholeplant #caloriefree #raw #vegan #organic #hemp</t>
  </si>
  <si>
    <t>Ediblee - Find &amp; Review Cannabis Edibles Nearby. Treat Yourself!
https://ediblee.com</t>
  </si>
  <si>
    <t>We are the #EliteDomination News Updates of your favorite #Smoke #Smoker #Smoking #Femdom #Fetish content PROVIDER</t>
  </si>
  <si>
    <t>Le fil de la veille internationale du HCFDC</t>
  </si>
  <si>
    <t>Supply Chain &amp; New Market Entry Guru in Canada's Cannabis industry [Comments &amp; opinions are wholly my own, not those of my friends, family or employer]</t>
  </si>
  <si>
    <t>Earthling _xD83C__xDF0E_ _xD83C__xDF0D_ _xD83C__xDF0F_ 
Rebirthing the Public Intellectual and Inspiring YOU to Build the Future. Multidisciplinary Daily Show &amp; Live Events: https://t.co/8tOgNQ1sBz</t>
  </si>
  <si>
    <t>THE FIRST CANNABIS INDUSTRY CONFERENCE TO FOCUS EXCLUSIVELY ON GAME-CHANGING, DISRUPTIVE DEVELOPMENTS IN TECHNOLOGY, INVESTMENT AND MEDIA</t>
  </si>
  <si>
    <t>The Arcview Group is the #1 source for deal flow in the cannabis industry.</t>
  </si>
  <si>
    <t>Find us at 1365 N 10th st. San Jose! LIC# A10-17-0000023-TEMP</t>
  </si>
  <si>
    <t>Harborside in Oakland! Follow our San Jose location @Harborside_SJ - Delivery to the greater Bay Area! (888) 994-2726 Oakland LIC#A10-17-0000041-TEMP</t>
  </si>
  <si>
    <t>Executive Director of Harborside Health Center</t>
  </si>
  <si>
    <t>Rebirthing the Public Intellectual and Inspiring YOU to Build the Future. Check out our daily show: https://www.youtube.com/simulationseries?sub_confirmation=1</t>
  </si>
  <si>
    <t>Dual citizen USA/Canada. Former world traveler now rapidly slipping into old age and decrepitude. Retweets ARE endorsements.</t>
  </si>
  <si>
    <t>_xD83C__xDF0A__xD83C__xDF0A__xD83C__xDF0A_</t>
  </si>
  <si>
    <t>Making it up as I go...</t>
  </si>
  <si>
    <t>information is knowledge knowledge is power my son has loin pain hematuria syndrome. kidney stone pain all d time started after graduation he’s 28 now no life</t>
  </si>
  <si>
    <t>Chronic Health #CBD #Wellness Products. High-quality #massage oils, unique salves, editables and pure #CBDOils. Changing Perception By Changing Lives.</t>
  </si>
  <si>
    <t>18+ Only / Nonprofits</t>
  </si>
  <si>
    <t>Our mission is to contribute to the rapid evolution of the cannabis industry so that it may continue to benefit patients.</t>
  </si>
  <si>
    <t>Virtual Business Services Content Management Full-Service Bookkeeping Tax Payroll HR for California Cannabis Community- All that &amp; a bag of chips _xD83D__xDE0B_ @clickgrowgo</t>
  </si>
  <si>
    <t>AfriCannaBiz aims to become a leader in the African Cannabis industry cultivating, processing and distributing quality medical cannabis and hemp products.</t>
  </si>
  <si>
    <t>Tell the Truth and Run</t>
  </si>
  <si>
    <t>The Magazine Of High Society</t>
  </si>
  <si>
    <t>Mediweed is a page which looks for dynamic ways to help people in need of understanding Medical Cannabis which refers to the parts of the herb cannabis.#POT</t>
  </si>
  <si>
    <t>Where the conversation begins. Follow for breaking news, special reports, RTs of our journalists and more. Visit http://nyti.ms/2FVHq9v to share news tips.</t>
  </si>
  <si>
    <t>Medwell Health and Wellness offers medical marijuana (MMJ) Certifications in Brockton, Brookline, Somerville, Lowell, Pittsfield, &amp; Mashpee!</t>
  </si>
  <si>
    <t>ex-SW engineer for Babylon; decent cook; amateur archaeologist; grandfather</t>
  </si>
  <si>
    <t>Buen tipo nomás (o un boludo cualquiera) - Autocultivo</t>
  </si>
  <si>
    <t>...I love the smell of KUSH in the morning!</t>
  </si>
  <si>
    <t>Potty  Mouth Bakery T-shirt graphics are fun and amusing but also help to open dialog about Medical Marijuana and why it's a safer alternative to meds.</t>
  </si>
  <si>
    <t>Affordable #Cannabis Solutions 
Social Media HR
Payroll 
Bookkeeping &amp; Tax Services  
tag your #CaliforniaCannabis for follow and RTs 
[@neodevsolutions]</t>
  </si>
  <si>
    <t>simultaneously sharp/dull, selfish/selfless, guilty/innocent............too soon old/too late smart, but still walkin', talkin' and chewin' gum  _xD83D__xDE10_</t>
  </si>
  <si>
    <t>Unique... resonant/remote viewer...crazy about Disclosure...Sacred Cannabis....love for all beings... spiritual life...</t>
  </si>
  <si>
    <t>Just Live Right...so do un2 other's _xD83C__xDF0E_..!  Medical Marijuana advocate-activist-believer 4life..!</t>
  </si>
  <si>
    <t>Pro420~ HighTimes~ Canna~ #Legalize~ HempFarmersUnited~ Love &amp; Support To Our Cannabis Cultivators~ Trout Unlimited~ ~FlyFish Forever~</t>
  </si>
  <si>
    <t>Cannabis Times offers a convenient stream of cannabis updates about science, politics, and products!</t>
  </si>
  <si>
    <t>Cannabis Industry Events &amp; Meetups</t>
  </si>
  <si>
    <t>Cranky old woman_xD83D__xDE0E_</t>
  </si>
  <si>
    <t>The Dank Diplomat. Cannabis expert on #cookingonhigh. Comedian, writer, juggler, musician, parent, activist, great cook. Hard beats and soft drugs. Oon-Guy-Yo.</t>
  </si>
  <si>
    <t>ALL AMERICAN MADE | THIRD MAN RECORDS ⚡️⚡️⚡️</t>
  </si>
  <si>
    <t>Award-winning Journalist | Best-selling Author | California Bureau Chief for http://Leafly.com News _xD83C__xDF32_</t>
  </si>
  <si>
    <t>immigrant punk back on the road for 2017... grab your tix from https://t.co/Kl5rwJgPOE!</t>
  </si>
  <si>
    <t>The Friendly Neighborhood Baritone from Jurassic 5 and Ozomatli fame. New project iLLectric soon forward.. https://t.co/KxNNXwplS4</t>
  </si>
  <si>
    <t>If you can't stand the tweet, unfollow the kitchen. GETTING DOUG W/HIGH at https://t.co/RywyFdyd0i @youdontknowdoug on Insta https://t.co/Hr1M3x8OL9</t>
  </si>
  <si>
    <t>I am JAY not Silent Bob...that's the other guy</t>
  </si>
  <si>
    <t>I Didn't Come here and I ain't Leaving</t>
  </si>
  <si>
    <t>im good, so good</t>
  </si>
  <si>
    <t>The definitive Cup for fall harvest. Established in 2003 in Mendocino County. Sonoma County Fairgrounds: Santa Rosa, CA. #theemeraldcup
CEO14-18-0000029-TEMP</t>
  </si>
  <si>
    <t>We share information related to the Cannabis Plant. Here to inform.</t>
  </si>
  <si>
    <t>We are a grower and trader of medical cannabis.</t>
  </si>
  <si>
    <t>gaia-environment/ music/cannabis &amp; hemp/health/bullshit
hobosurfermonkeyjuggler....
fibromyalgia autism &amp; a spare kidney!osteoarthritis/m.e/ptsd</t>
  </si>
  <si>
    <t>The internet's leading thought provider. Also a tremendous slouch.
Defectum humoris non curat lex.</t>
  </si>
  <si>
    <t>whatsapp:+1 209-782-3430 or +44 161-850-8944
wickr me:  dresamon
discreet shipping and delivery</t>
  </si>
  <si>
    <t>It’s our job to #GoThere &amp; tell the most difficult stories. Join us! For more breaking news updates follow @CNNBRK  &amp; Download our app _xD83D__xDCF2_https://t.co/Xgo5kjIt8c</t>
  </si>
  <si>
    <t>Top and breaking news, pictures, and videos from Reuters.</t>
  </si>
  <si>
    <t>Civilized is an honest reflection of #cannabis culture. 
IG: http://instagram.com/civilized.life</t>
  </si>
  <si>
    <t>Medical &amp; adult-use cannabis news, strains, events and more from the world’s cannabis information resource. Following our account confirms you're 21+ years old.</t>
  </si>
  <si>
    <t>Jefe Multimedia y Redes Sociales. School of Journalism Columbia University. These views are my own.</t>
  </si>
  <si>
    <t>Daily news &amp; trusted data for marijuana industry professionals. #MJBizCon, @HempIndDaily, @MJBizDailyCAN and @MJBizDailyINTL</t>
  </si>
  <si>
    <t>The place for debate on the left. Subscribe—https://t.co/DzQMKiHrnS</t>
  </si>
  <si>
    <t>Official Twitter account of https://www.Forbes.com, homepage for the world's business leaders.</t>
  </si>
  <si>
    <t>Weekend anchor/reporter for @THV11. @TulaneNews alumnus. Send your story ideas to dlippman@thv11.com. #SetTheExpectation</t>
  </si>
  <si>
    <t>I predict the Cannabis Future!</t>
  </si>
  <si>
    <t>We are the leading supplier of high quality reagents, supplies, equipment, and services to the cannabis industry.</t>
  </si>
  <si>
    <t>Grow operation management platform for cannabis.</t>
  </si>
  <si>
    <t>Consultancy and solutions to professionals, cultivators and individuals alike of the #cannabisindustry. _xD83C__xDDEA__xD83C__xDDFA_ _xD83C__xDDFA__xD83C__xDDF8_</t>
  </si>
  <si>
    <t>Retailing + Business + Branding  
mg is the leading national trade outlet providing industry information and in-depth analysis for cannabis professionals.</t>
  </si>
  <si>
    <t>Photojournalist shooting Live Music + Urban Decrepitude-Abandonment + Canna. Avail for Assignment.</t>
  </si>
  <si>
    <t>Breaking news updates and stories from southwest Connecticut's largest newspaper.</t>
  </si>
  <si>
    <t>_xD83C__xDF40_Cannabis delivered in 30 mins or less! _xD83D__xDE97_ #SantaCruz | #Tracy | #Oakland | #BayArea - _xD83D__xDCF1_ Call 888-575-1323 // 
Tag #831delivery to get featured.</t>
  </si>
  <si>
    <t>We make sure it's pure! ISO/IEC accredited cannabis testing lab.</t>
  </si>
  <si>
    <t>A thoughtful approach to cannabis use. _xD83D__xDC9A_ The highest-rated #cannabis tracker &amp; journal available. _xD83D__xDCD7_ Are we partners with your #dispensary? #SeekReleaf</t>
  </si>
  <si>
    <t>Our mission is to elevate the cannabis industry to higher medical standards by streamlining the prescription, cultivation and cannabis selection process.</t>
  </si>
  <si>
    <t>HempMeds ® team of hemp pioneers and natural product experts are proud to offer the highest quality Hemp CBD Oil available. https://t.co/prOQSJwGfA</t>
  </si>
  <si>
    <t>Lexaria Bioscience patented technology promotes healthier ingestion methods, lower overall dosing and higher effectiveness of lipophilic active molecules.</t>
  </si>
  <si>
    <t>The first medical #cannabis and #hemp #innovation #accelerator in the world. Owners of @CannabisLearn Powered by @CoFund360.</t>
  </si>
  <si>
    <t>De Achterdeur, vereniging van Tilburgse Coffeeshops. #TheBackDoor, Union of Coffeeshops in Tilburg, South Netherlands.</t>
  </si>
  <si>
    <t>Onpartijdig</t>
  </si>
  <si>
    <t>“No hay drogas buenas y malas, sino usos sensatos o insensatos de las mismas” (Antonio Escohotado) #SPAIN</t>
  </si>
  <si>
    <t>Inweed is a job board for the emerging cannabis industry.</t>
  </si>
  <si>
    <t>Senior Cultivation Editor, High Times IG:https://t.co/t9n2pR13jK Book:https://t.co/ElALKvngyw Podcast:https://t.co/fVO0hBe8Pb</t>
  </si>
  <si>
    <t>Merida Capital Partners is a PE fund focusing on the ancillary verticals in the emerging cannabis industry. #NewFrontierdata $kshb $grwg</t>
  </si>
  <si>
    <t>Canna Policy &amp; R&amp;D * EdgeEnergy - for Infocast</t>
  </si>
  <si>
    <t>Compliance is key to a successful business operation, it should be part of your mission, vision and values.</t>
  </si>
  <si>
    <t>COO&amp;Director of Experimental Pharmacology and Behavioral Research at the International Research Center on Cannabis and Mental Health</t>
  </si>
  <si>
    <t>Empowering and Building Communities Through
Cannabis Research, Advocacy, and Education</t>
  </si>
  <si>
    <t>Students for Sensible Drug Policy: We are an international grassroots, student-led organization working to end drug prohibition. http://t.co/BTeNK8uEiI</t>
  </si>
  <si>
    <t>New Jersey United for Marijuana Reform is committed to changing New Jersey’s laws to legalize, tax, and regulate marijuana.</t>
  </si>
  <si>
    <t>#NJ's largest #cannabis industry community - hosting monthly #education and #networking #events. Use code Twitter for $5 off.</t>
  </si>
  <si>
    <t>NY Cannabis news &amp; information, plant remedies &amp; more. #NYLICannabis #GaiasAjna</t>
  </si>
  <si>
    <t>New Jersey Policy Office of @drugpolicyorg.  We advocate for effective drug policies based on science, compassion, health &amp; human rights.</t>
  </si>
  <si>
    <t>NY State Director, Drug Policy Action. I save my energy for the people that have their foots on our necks, not twitter fights. Be blessed.</t>
  </si>
  <si>
    <t>PERSONAL PAGE. Commissioner at @MA_Cannabis, Indian-American drug policy activist, attorney, TOOL fan, millennial. INFJ. I write/pass/implement cannabis laws.</t>
  </si>
  <si>
    <t>attorney / advisor / advocate for       cannabis + hemp * media + entertainment * lifestyle + wellness * tech</t>
  </si>
  <si>
    <t>We at McDavin Dispensary are strong believers that every person who requires medical marijuana and pills should have easy access to it.</t>
  </si>
  <si>
    <t>Too small for the limit given for my bio_xD83D__xDE10_</t>
  </si>
  <si>
    <t>Established in 2003, we offer an array of counseling and educational DNA services.</t>
  </si>
  <si>
    <t>Cannabis Futurist.</t>
  </si>
  <si>
    <t>Lazy Bee Gardens is an i-502 recreational cannabis producer/processor located in the beautiful Methow Valley. _xD83C__xDF3E_☀️ #CleanGreen</t>
  </si>
  <si>
    <t>Colorful courteous candid client. 
Lustful &amp; Love Ladies. Thoughtful technologist.</t>
  </si>
  <si>
    <t>Toronto</t>
  </si>
  <si>
    <t>Berkeley, CA</t>
  </si>
  <si>
    <t>Denver, CO</t>
  </si>
  <si>
    <t>Denver Colorado</t>
  </si>
  <si>
    <t>Englewood Cliffs, NJ</t>
  </si>
  <si>
    <t>New York</t>
  </si>
  <si>
    <t>Béziers, France</t>
  </si>
  <si>
    <t>Paris</t>
  </si>
  <si>
    <t>Australia</t>
  </si>
  <si>
    <t>Texas</t>
  </si>
  <si>
    <t>Recorded in Southern Colorado</t>
  </si>
  <si>
    <t>Michigan, USA</t>
  </si>
  <si>
    <t>Oakland, CA</t>
  </si>
  <si>
    <t>USA</t>
  </si>
  <si>
    <t>Southern Colorado</t>
  </si>
  <si>
    <t>Rough and Ready, CA</t>
  </si>
  <si>
    <t>30 cities</t>
  </si>
  <si>
    <t>Washington, DC / Denver, CO</t>
  </si>
  <si>
    <t xml:space="preserve">DC x NYC x Philly </t>
  </si>
  <si>
    <t>Brooklyn, NY</t>
  </si>
  <si>
    <t>Northern Indiana</t>
  </si>
  <si>
    <t>California, USA</t>
  </si>
  <si>
    <t>Denver, Colorado</t>
  </si>
  <si>
    <t>Toronto Tlaxcala HongKong</t>
  </si>
  <si>
    <t>San Francisco, CA</t>
  </si>
  <si>
    <t>Oakland, California</t>
  </si>
  <si>
    <t>San Jose, CA</t>
  </si>
  <si>
    <t>Rural Canada</t>
  </si>
  <si>
    <t>Roseburg, OR</t>
  </si>
  <si>
    <t xml:space="preserve">Louisiana gulf coast </t>
  </si>
  <si>
    <t>Pennsylvania, USA</t>
  </si>
  <si>
    <t>"To win is to convince, and you have to convince everything." MdU</t>
  </si>
  <si>
    <t>Ellicott City, MD</t>
  </si>
  <si>
    <t>Portland, OR</t>
  </si>
  <si>
    <t>New York City</t>
  </si>
  <si>
    <t>Massachusetts, USA</t>
  </si>
  <si>
    <t>Buenos Aires</t>
  </si>
  <si>
    <t>It's the grow. _xD83E__xDD66_</t>
  </si>
  <si>
    <t>NY</t>
  </si>
  <si>
    <t>United States</t>
  </si>
  <si>
    <t>Palm Harbor, FL</t>
  </si>
  <si>
    <t>Thunder Bay, Ontario</t>
  </si>
  <si>
    <t>Alabama, USA</t>
  </si>
  <si>
    <t>Washington, USA</t>
  </si>
  <si>
    <t>Southen California</t>
  </si>
  <si>
    <t>Toronto, On</t>
  </si>
  <si>
    <t>CITY OF TREES!</t>
  </si>
  <si>
    <t>Nashville, TN</t>
  </si>
  <si>
    <t>San Francisco, CA.</t>
  </si>
  <si>
    <t>Everywhere</t>
  </si>
  <si>
    <t xml:space="preserve">Lost Angels via Chi-Town. </t>
  </si>
  <si>
    <t>Los Angeles</t>
  </si>
  <si>
    <t>Abbott, Texas</t>
  </si>
  <si>
    <t>sf to van and back again</t>
  </si>
  <si>
    <t>Santa Rosa, CA</t>
  </si>
  <si>
    <t>San Francisco</t>
  </si>
  <si>
    <t>London, England</t>
  </si>
  <si>
    <t>Around the world</t>
  </si>
  <si>
    <t>Los Angeles, CA</t>
  </si>
  <si>
    <t>Worldwide</t>
  </si>
  <si>
    <t>Lima, Peru</t>
  </si>
  <si>
    <t>Denver CO</t>
  </si>
  <si>
    <t>New York, NY</t>
  </si>
  <si>
    <t>Little Rock, AR</t>
  </si>
  <si>
    <t>Florida, USA</t>
  </si>
  <si>
    <t>Chandler, AZ</t>
  </si>
  <si>
    <t>Barcelona, España</t>
  </si>
  <si>
    <t>San Francisco Bay Area</t>
  </si>
  <si>
    <t>ÜT: 41.167998,-73.226865</t>
  </si>
  <si>
    <t>Santa Cruz, CA</t>
  </si>
  <si>
    <t xml:space="preserve">NY &amp; SF </t>
  </si>
  <si>
    <t>San Diego</t>
  </si>
  <si>
    <t>Philadelphia</t>
  </si>
  <si>
    <t>Tilburg</t>
  </si>
  <si>
    <t>Tilburg, The Netherlands</t>
  </si>
  <si>
    <t>A.C.A.B. #NoHayPatriaDiosNiRey</t>
  </si>
  <si>
    <t>NYC</t>
  </si>
  <si>
    <t xml:space="preserve"> ProhibitionLandFEMA REGIONVII</t>
  </si>
  <si>
    <t>Miami, FL</t>
  </si>
  <si>
    <t>Somerville, MA</t>
  </si>
  <si>
    <t>Washington, D.C.</t>
  </si>
  <si>
    <t xml:space="preserve">New Jersey </t>
  </si>
  <si>
    <t>Jersey City, NJ</t>
  </si>
  <si>
    <t>New York, USA</t>
  </si>
  <si>
    <t>Trenton, NJ</t>
  </si>
  <si>
    <t>Boston</t>
  </si>
  <si>
    <t>South Africa, Limpopo, Tafelko</t>
  </si>
  <si>
    <t>Michigan</t>
  </si>
  <si>
    <t>Seattle, WA</t>
  </si>
  <si>
    <t>Winthrop, WA, USA</t>
  </si>
  <si>
    <t>http://www.steephill.com</t>
  </si>
  <si>
    <t>https://t.co/fdcFKDtOzb</t>
  </si>
  <si>
    <t>https://www.theorganicview.com/uncategorized/why-is-it-ok-for-americas-beekeepers-to-sustain-40-50-l</t>
  </si>
  <si>
    <t>https://t.co/BQKFZZtKYf</t>
  </si>
  <si>
    <t>http://www.francetvinfo.fr</t>
  </si>
  <si>
    <t>https://www.marijuana.com.au</t>
  </si>
  <si>
    <t>https://www.youtube.com/c/TheGrowFromYourHeartPodcast</t>
  </si>
  <si>
    <t>http://bit.ly/BeyondBudsNG</t>
  </si>
  <si>
    <t>http://horrorsonline.proboards.com/</t>
  </si>
  <si>
    <t>http://www.youtube.com/c/TheGrowFromYourHeartPodcast</t>
  </si>
  <si>
    <t>http://www.Gro-TechSystems.com</t>
  </si>
  <si>
    <t>https://www.cohnreznick.com</t>
  </si>
  <si>
    <t>http://NewFrontierData.com</t>
  </si>
  <si>
    <t>http://www.dctastebuds.com</t>
  </si>
  <si>
    <t>http://www.womengrow.com</t>
  </si>
  <si>
    <t>http://www.madebyhemp.com</t>
  </si>
  <si>
    <t>http://www.cannabisnow.com</t>
  </si>
  <si>
    <t>http://evacbd.com</t>
  </si>
  <si>
    <t>https://ediblee.com</t>
  </si>
  <si>
    <t>http://bit.ly/hN51Qw</t>
  </si>
  <si>
    <t>https://www.hcfdc.org/</t>
  </si>
  <si>
    <t>https://t.co/FFypzYszA5</t>
  </si>
  <si>
    <t>http://newwestsummit.com</t>
  </si>
  <si>
    <t>https://bit.ly/2P0V1gc</t>
  </si>
  <si>
    <t>https://t.co/0Lk8BN2Vf5</t>
  </si>
  <si>
    <t>http://instagram.com/theharborside</t>
  </si>
  <si>
    <t>http://shopharborside.com</t>
  </si>
  <si>
    <t>https://www.facebook.com/simulationseries/</t>
  </si>
  <si>
    <t>http://bhbohemian.blogspot.com</t>
  </si>
  <si>
    <t>http://www.ChronicHealthCBD.com</t>
  </si>
  <si>
    <t>https://enrollnow.vip/join/2027</t>
  </si>
  <si>
    <t>http://www.neodevsolutions.com</t>
  </si>
  <si>
    <t>https://hightimes.com</t>
  </si>
  <si>
    <t>https://www.facebook.com/medaweed</t>
  </si>
  <si>
    <t>http://www.nytimes.com/</t>
  </si>
  <si>
    <t>http://www.medwellhealth.net/</t>
  </si>
  <si>
    <t>http://www.flickr.com/photos/paluch_9/</t>
  </si>
  <si>
    <t>http://www.pottymouthbakery.com</t>
  </si>
  <si>
    <t>https://t.co/Mt7jQz27Hx</t>
  </si>
  <si>
    <t>https://infocastinc.com/market-insights/cannabis/</t>
  </si>
  <si>
    <t>http://www.cannabisradio.com/podcasts/rollin-with-ngaio/</t>
  </si>
  <si>
    <t>http://www.margoprice.net</t>
  </si>
  <si>
    <t>http://www.davidrdowns.com</t>
  </si>
  <si>
    <t>https://t.co/nhgL5lorRe</t>
  </si>
  <si>
    <t>http://Chali2na.com</t>
  </si>
  <si>
    <t>https://t.co/Hr1M3x8OL9</t>
  </si>
  <si>
    <t>https://t.co/03brZc6sJt</t>
  </si>
  <si>
    <t>http://www.willienelson.com</t>
  </si>
  <si>
    <t>https://t.co/uo5pL4FUDP</t>
  </si>
  <si>
    <t>http://www.technoverde.com</t>
  </si>
  <si>
    <t>http://www.kazpharma.com</t>
  </si>
  <si>
    <t>http://t.co/IaghNW8Xm2</t>
  </si>
  <si>
    <t>http://t.co/BmHxhkm3Mh</t>
  </si>
  <si>
    <t>http://www.civilized.life</t>
  </si>
  <si>
    <t>http://www.leafly.com</t>
  </si>
  <si>
    <t>http://www.cbs.com/</t>
  </si>
  <si>
    <t>http://www.mjbizdaily.com</t>
  </si>
  <si>
    <t>http://t.co/PpzoTPS9</t>
  </si>
  <si>
    <t>http://forbes.com</t>
  </si>
  <si>
    <t>https://t.co/w4jjJafn2U</t>
  </si>
  <si>
    <t>https://emeraldscientific.com</t>
  </si>
  <si>
    <t>http://www.grolens.com</t>
  </si>
  <si>
    <t>http://www.stickysaguaro.com</t>
  </si>
  <si>
    <t>https://www.chk-solutions.com</t>
  </si>
  <si>
    <t>https://www.facebook.com/mgretailer/</t>
  </si>
  <si>
    <t>http://about.me/michael_rosati</t>
  </si>
  <si>
    <t>http://t.co/qkMZicX5fm</t>
  </si>
  <si>
    <t>http://www.831.delivery</t>
  </si>
  <si>
    <t>https://t.co/xQ0moT2z4C</t>
  </si>
  <si>
    <t>http://www.releafapp.com</t>
  </si>
  <si>
    <t>http://www.potbotics.com</t>
  </si>
  <si>
    <t>https://t.co/Ez8axlSdKC</t>
  </si>
  <si>
    <t>http://www.lexariabioscience.com</t>
  </si>
  <si>
    <t>http://greenhouse.ventures</t>
  </si>
  <si>
    <t>http://www.de-achterdeur.nl</t>
  </si>
  <si>
    <t>http://www.pgmcg.nl</t>
  </si>
  <si>
    <t>http://www.erowid.com</t>
  </si>
  <si>
    <t>https://inweed.io</t>
  </si>
  <si>
    <t>https://t.co/fVO0hBe8Pb</t>
  </si>
  <si>
    <t>http://www.meridacap.com</t>
  </si>
  <si>
    <t>https://infocastinc.com/lps/cannabis-compliance-east/</t>
  </si>
  <si>
    <t>http://www.ILoveCompliance.biz</t>
  </si>
  <si>
    <t>http://www.irccmh.org</t>
  </si>
  <si>
    <t>http://www.cannaresearchnetwork.com</t>
  </si>
  <si>
    <t>http://t.co/ZXIVA4Payz</t>
  </si>
  <si>
    <t>http://www.NJMarijuanaReform.org</t>
  </si>
  <si>
    <t>https://t.co/xamLUxUvgq</t>
  </si>
  <si>
    <t>https://t.co/tB3RLLFhiY</t>
  </si>
  <si>
    <t>https://t.co/PjueFEvHaC</t>
  </si>
  <si>
    <t>http://shaleentitle.com</t>
  </si>
  <si>
    <t>http://cbcounsel.com</t>
  </si>
  <si>
    <t>https://t.co/QUjVDOBoBN</t>
  </si>
  <si>
    <t>http://t.co/UDSy9xFoSO</t>
  </si>
  <si>
    <t>http://www.velvetswing.com</t>
  </si>
  <si>
    <t>http://www.artizencannabis.com</t>
  </si>
  <si>
    <t>http://lazybeegardens.com</t>
  </si>
  <si>
    <t>Alaska</t>
  </si>
  <si>
    <t>Central Time (US &amp; Canada)</t>
  </si>
  <si>
    <t>Lima</t>
  </si>
  <si>
    <t>https://pbs.twimg.com/profile_banners/129956940/1527286751</t>
  </si>
  <si>
    <t>https://pbs.twimg.com/profile_banners/167472337/1475129565</t>
  </si>
  <si>
    <t>https://pbs.twimg.com/profile_banners/2235605119/1520812762</t>
  </si>
  <si>
    <t>https://pbs.twimg.com/profile_banners/20402945/1533568341</t>
  </si>
  <si>
    <t>https://pbs.twimg.com/profile_banners/95244036/1439928100</t>
  </si>
  <si>
    <t>https://pbs.twimg.com/profile_banners/1011218915568111623/1536563071</t>
  </si>
  <si>
    <t>https://pbs.twimg.com/profile_banners/19342897/1420712747</t>
  </si>
  <si>
    <t>https://pbs.twimg.com/profile_banners/810621013666988032/1499300475</t>
  </si>
  <si>
    <t>https://pbs.twimg.com/profile_banners/249078833/1507404620</t>
  </si>
  <si>
    <t>https://pbs.twimg.com/profile_banners/2969480338/1422365479</t>
  </si>
  <si>
    <t>https://pbs.twimg.com/profile_banners/894333769020256261/1542933062</t>
  </si>
  <si>
    <t>https://pbs.twimg.com/profile_banners/19559148/1521237449</t>
  </si>
  <si>
    <t>https://pbs.twimg.com/profile_banners/366654677/1420352190</t>
  </si>
  <si>
    <t>https://pbs.twimg.com/profile_banners/319954388/1422276604</t>
  </si>
  <si>
    <t>https://pbs.twimg.com/profile_banners/2530960560/1533681491</t>
  </si>
  <si>
    <t>https://pbs.twimg.com/profile_banners/26933027/1545060117</t>
  </si>
  <si>
    <t>https://pbs.twimg.com/profile_banners/3001959082/1537901103</t>
  </si>
  <si>
    <t>https://pbs.twimg.com/profile_banners/237877742/1543656952</t>
  </si>
  <si>
    <t>https://pbs.twimg.com/profile_banners/1583353495/1485821426</t>
  </si>
  <si>
    <t>https://pbs.twimg.com/profile_banners/2358999630/1467072692</t>
  </si>
  <si>
    <t>https://pbs.twimg.com/profile_banners/211429450/1513894625</t>
  </si>
  <si>
    <t>https://pbs.twimg.com/profile_banners/725159086275317762/1530349799</t>
  </si>
  <si>
    <t>https://pbs.twimg.com/profile_banners/2841933469/1436304272</t>
  </si>
  <si>
    <t>https://pbs.twimg.com/profile_banners/4002112583/1530880980</t>
  </si>
  <si>
    <t>https://pbs.twimg.com/profile_banners/54063579/1540550790</t>
  </si>
  <si>
    <t>https://pbs.twimg.com/profile_banners/823680319274381312/1487030526</t>
  </si>
  <si>
    <t>https://pbs.twimg.com/profile_banners/428897380/1528671687</t>
  </si>
  <si>
    <t>https://pbs.twimg.com/profile_banners/3308469892/1525136096</t>
  </si>
  <si>
    <t>https://pbs.twimg.com/profile_banners/1287141253/1414001856</t>
  </si>
  <si>
    <t>https://pbs.twimg.com/profile_banners/99014801/1529425195</t>
  </si>
  <si>
    <t>https://pbs.twimg.com/profile_banners/99016810/1505259904</t>
  </si>
  <si>
    <t>https://pbs.twimg.com/profile_banners/362144182/1420660236</t>
  </si>
  <si>
    <t>https://pbs.twimg.com/profile_banners/913957271868104704/1528671626</t>
  </si>
  <si>
    <t>https://pbs.twimg.com/profile_banners/803715816/1358361905</t>
  </si>
  <si>
    <t>https://pbs.twimg.com/profile_banners/854266125537992705/1544731363</t>
  </si>
  <si>
    <t>https://pbs.twimg.com/profile_banners/1271223354/1440368411</t>
  </si>
  <si>
    <t>https://pbs.twimg.com/profile_banners/1060291726542282752/1545294478</t>
  </si>
  <si>
    <t>https://pbs.twimg.com/profile_banners/1049244120408117248/1540357441</t>
  </si>
  <si>
    <t>https://pbs.twimg.com/profile_banners/958459860437405696/1519323123</t>
  </si>
  <si>
    <t>https://pbs.twimg.com/profile_banners/262916648/1502663144</t>
  </si>
  <si>
    <t>https://pbs.twimg.com/profile_banners/1065262953728000001/1543323293</t>
  </si>
  <si>
    <t>https://pbs.twimg.com/profile_banners/1004744117409206272/1528386994</t>
  </si>
  <si>
    <t>https://pbs.twimg.com/profile_banners/28285377/1533430158</t>
  </si>
  <si>
    <t>https://pbs.twimg.com/profile_banners/18369812/1533240942</t>
  </si>
  <si>
    <t>https://pbs.twimg.com/profile_banners/2800658392/1412277913</t>
  </si>
  <si>
    <t>https://pbs.twimg.com/profile_banners/807095/1522172276</t>
  </si>
  <si>
    <t>https://pbs.twimg.com/profile_banners/705115689204457472/1544734275</t>
  </si>
  <si>
    <t>https://pbs.twimg.com/profile_banners/759048376579072001/1483468606</t>
  </si>
  <si>
    <t>https://pbs.twimg.com/profile_banners/111748093/1406055772</t>
  </si>
  <si>
    <t>https://pbs.twimg.com/profile_banners/7453982/1537721913</t>
  </si>
  <si>
    <t>https://pbs.twimg.com/profile_banners/908209050633904128/1505370140</t>
  </si>
  <si>
    <t>https://pbs.twimg.com/profile_banners/793232550814707712/1478894973</t>
  </si>
  <si>
    <t>https://pbs.twimg.com/profile_banners/857323968767827968/1541907918</t>
  </si>
  <si>
    <t>https://pbs.twimg.com/profile_banners/568619999/1541982460</t>
  </si>
  <si>
    <t>https://pbs.twimg.com/profile_banners/994134772762005504/1546916414</t>
  </si>
  <si>
    <t>https://pbs.twimg.com/profile_banners/2197716355/1400873104</t>
  </si>
  <si>
    <t>https://pbs.twimg.com/profile_banners/60151625/1451777161</t>
  </si>
  <si>
    <t>https://pbs.twimg.com/profile_banners/1039275255968149504/1538163217</t>
  </si>
  <si>
    <t>https://pbs.twimg.com/profile_banners/482627415/1528417414</t>
  </si>
  <si>
    <t>https://pbs.twimg.com/profile_banners/21161356/1547063610</t>
  </si>
  <si>
    <t>https://pbs.twimg.com/profile_banners/236153428/1508472029</t>
  </si>
  <si>
    <t>https://pbs.twimg.com/profile_banners/20390442/1404692951</t>
  </si>
  <si>
    <t>https://pbs.twimg.com/profile_banners/129947794/1496672061</t>
  </si>
  <si>
    <t>https://pbs.twimg.com/profile_banners/18548221/1500241411</t>
  </si>
  <si>
    <t>https://pbs.twimg.com/profile_banners/31676365/1388439401</t>
  </si>
  <si>
    <t>https://pbs.twimg.com/profile_banners/15966494/1456941389</t>
  </si>
  <si>
    <t>https://pbs.twimg.com/profile_banners/528898319/1429755447</t>
  </si>
  <si>
    <t>https://pbs.twimg.com/profile_banners/756655961100603396/1545509020</t>
  </si>
  <si>
    <t>https://pbs.twimg.com/profile_banners/92579526/1547103012</t>
  </si>
  <si>
    <t>https://pbs.twimg.com/profile_banners/1018522680671326209/1531669871</t>
  </si>
  <si>
    <t>https://pbs.twimg.com/profile_banners/3349248376/1447334232</t>
  </si>
  <si>
    <t>https://pbs.twimg.com/profile_banners/11695172/1388196739</t>
  </si>
  <si>
    <t>https://pbs.twimg.com/profile_banners/759251/1508752874</t>
  </si>
  <si>
    <t>https://pbs.twimg.com/profile_banners/1652541/1525365834</t>
  </si>
  <si>
    <t>https://pbs.twimg.com/profile_banners/3130710477/1543954530</t>
  </si>
  <si>
    <t>https://pbs.twimg.com/profile_banners/147821538/1530223106</t>
  </si>
  <si>
    <t>https://pbs.twimg.com/profile_banners/15907254/1355862972</t>
  </si>
  <si>
    <t>https://pbs.twimg.com/profile_banners/97739866/1537482947</t>
  </si>
  <si>
    <t>https://pbs.twimg.com/profile_banners/287855153/1544738821</t>
  </si>
  <si>
    <t>https://pbs.twimg.com/profile_banners/1947301/1525962123</t>
  </si>
  <si>
    <t>https://pbs.twimg.com/profile_banners/91478624/1531316097</t>
  </si>
  <si>
    <t>https://pbs.twimg.com/profile_banners/216110112/1502068773</t>
  </si>
  <si>
    <t>https://pbs.twimg.com/profile_banners/1024410457782804480/1533118733</t>
  </si>
  <si>
    <t>https://pbs.twimg.com/profile_banners/2859448465/1522968317</t>
  </si>
  <si>
    <t>https://pbs.twimg.com/profile_banners/1042822607291252737/1542710503</t>
  </si>
  <si>
    <t>https://pbs.twimg.com/profile_banners/3389782517/1546540714</t>
  </si>
  <si>
    <t>https://pbs.twimg.com/profile_banners/34449580/1369867537</t>
  </si>
  <si>
    <t>https://pbs.twimg.com/profile_banners/3260594714/1526599561</t>
  </si>
  <si>
    <t>https://pbs.twimg.com/profile_banners/978405311420694528/1522158294</t>
  </si>
  <si>
    <t>https://pbs.twimg.com/profile_banners/3877254514/1444105416</t>
  </si>
  <si>
    <t>https://pbs.twimg.com/profile_banners/3230159982/1518550539</t>
  </si>
  <si>
    <t>https://pbs.twimg.com/profile_banners/2371360182/1412790614</t>
  </si>
  <si>
    <t>https://pbs.twimg.com/profile_banners/1514218580/1546373089</t>
  </si>
  <si>
    <t>https://pbs.twimg.com/profile_banners/2436453637/1505150113</t>
  </si>
  <si>
    <t>https://pbs.twimg.com/profile_banners/2730618788/1516812836</t>
  </si>
  <si>
    <t>https://pbs.twimg.com/profile_banners/114882168/1355183013</t>
  </si>
  <si>
    <t>https://pbs.twimg.com/profile_banners/2438486166/1546443408</t>
  </si>
  <si>
    <t>https://pbs.twimg.com/profile_banners/2177186530/1546048677</t>
  </si>
  <si>
    <t>https://pbs.twimg.com/profile_banners/984126230348746752/1540837543</t>
  </si>
  <si>
    <t>https://pbs.twimg.com/profile_banners/18747558/1398266462</t>
  </si>
  <si>
    <t>https://pbs.twimg.com/profile_banners/1295939190/1500250910</t>
  </si>
  <si>
    <t>https://pbs.twimg.com/profile_banners/967163107989770240/1520484136</t>
  </si>
  <si>
    <t>https://pbs.twimg.com/profile_banners/3240265009/1544225058</t>
  </si>
  <si>
    <t>https://pbs.twimg.com/profile_banners/4787849307/1501083223</t>
  </si>
  <si>
    <t>https://pbs.twimg.com/profile_banners/889855441/1536950130</t>
  </si>
  <si>
    <t>https://pbs.twimg.com/profile_banners/957822550217842688/1517199975</t>
  </si>
  <si>
    <t>https://pbs.twimg.com/profile_banners/26152149/1506541570</t>
  </si>
  <si>
    <t>https://pbs.twimg.com/profile_banners/3031856625/1464057634</t>
  </si>
  <si>
    <t>https://pbs.twimg.com/profile_banners/1014270754081464320/1530656755</t>
  </si>
  <si>
    <t>https://pbs.twimg.com/profile_banners/986033935460241408/1523925119</t>
  </si>
  <si>
    <t>https://pbs.twimg.com/profile_banners/800822595369189382/1481659514</t>
  </si>
  <si>
    <t>https://pbs.twimg.com/profile_banners/2280820021/1411849852</t>
  </si>
  <si>
    <t>https://pbs.twimg.com/profile_banners/31841271/1543619549</t>
  </si>
  <si>
    <t>https://pbs.twimg.com/profile_banners/883379982256320517/1499708624</t>
  </si>
  <si>
    <t>https://pbs.twimg.com/profile_banners/3077809580/1438616454</t>
  </si>
  <si>
    <t>https://pbs.twimg.com/profile_banners/3324526273/1537398250</t>
  </si>
  <si>
    <t>https://pbs.twimg.com/profile_banners/884881794746679296/1534083809</t>
  </si>
  <si>
    <t>fr</t>
  </si>
  <si>
    <t>nl</t>
  </si>
  <si>
    <t>http://abs.twimg.com/images/themes/theme1/bg.png</t>
  </si>
  <si>
    <t>http://abs.twimg.com/images/themes/theme9/bg.gif</t>
  </si>
  <si>
    <t>http://abs.twimg.com/images/themes/theme14/bg.gif</t>
  </si>
  <si>
    <t>http://abs.twimg.com/images/themes/theme5/bg.gif</t>
  </si>
  <si>
    <t>http://abs.twimg.com/images/themes/theme7/bg.gif</t>
  </si>
  <si>
    <t>http://abs.twimg.com/images/themes/theme3/bg.gif</t>
  </si>
  <si>
    <t>http://abs.twimg.com/images/themes/theme8/bg.gif</t>
  </si>
  <si>
    <t>http://abs.twimg.com/images/themes/theme12/bg.gif</t>
  </si>
  <si>
    <t>http://pbs.twimg.com/profile_background_images/344511763024473907/afcaaf5e2e2ddd6a693ccb760219b570.jpeg</t>
  </si>
  <si>
    <t>http://pbs.twimg.com/profile_background_images/109999238/fish_market_cover_425.jpg</t>
  </si>
  <si>
    <t>http://pbs.twimg.com/profile_background_images/2926611/twitter1.jpg</t>
  </si>
  <si>
    <t>http://abs.twimg.com/images/themes/theme15/bg.png</t>
  </si>
  <si>
    <t>http://abs.twimg.com/images/themes/theme13/bg.gif</t>
  </si>
  <si>
    <t>http://abs.twimg.com/images/themes/theme4/bg.gif</t>
  </si>
  <si>
    <t>http://pbs.twimg.com/profile_images/1053251132997406721/tEutxMDC_normal.jpg</t>
  </si>
  <si>
    <t>http://pbs.twimg.com/profile_images/1011226488849469440/1DYko3_v_normal.jpg</t>
  </si>
  <si>
    <t>http://pbs.twimg.com/profile_images/976855799422181377/wxxtkvCH_normal.jpg</t>
  </si>
  <si>
    <t>http://pbs.twimg.com/profile_images/1083798037640695808/wftJ50_j_normal.jpg</t>
  </si>
  <si>
    <t>http://pbs.twimg.com/profile_images/1077987161587269633/D-A8_Shm_normal.jpg</t>
  </si>
  <si>
    <t>http://pbs.twimg.com/profile_images/991400860193181697/QgNYKMie_normal.jpg</t>
  </si>
  <si>
    <t>http://pbs.twimg.com/profile_images/984100469239775232/sLM2IPMk_normal.jpg</t>
  </si>
  <si>
    <t>http://pbs.twimg.com/profile_images/776849872343355392/H8q7iep6_normal.jpg</t>
  </si>
  <si>
    <t>http://pbs.twimg.com/profile_images/965547799671660544/rAsnamea_normal.jpg</t>
  </si>
  <si>
    <t>http://pbs.twimg.com/profile_images/606510183930597377/dKUZ06gm_normal.jpg</t>
  </si>
  <si>
    <t>http://pbs.twimg.com/profile_images/730121116182667264/usjilwRn_normal.jpg</t>
  </si>
  <si>
    <t>http://pbs.twimg.com/profile_images/783725514464698368/gLovwC4e_normal.jpg</t>
  </si>
  <si>
    <t>http://pbs.twimg.com/profile_images/783725199812243457/_oF2-lT2_normal.jpg</t>
  </si>
  <si>
    <t>http://pbs.twimg.com/profile_images/786273652421427200/RmZfDOe8_normal.jpg</t>
  </si>
  <si>
    <t>http://pbs.twimg.com/profile_images/1025136185411346433/5EXKmK5y_normal.jpg</t>
  </si>
  <si>
    <t>http://pbs.twimg.com/profile_images/973571146649079810/Fl3R7_7F_normal.jpg</t>
  </si>
  <si>
    <t>http://pbs.twimg.com/profile_images/942784892882112513/qV4xB0I3_normal.jpg</t>
  </si>
  <si>
    <t>http://pbs.twimg.com/profile_images/1071963086477639680/XLrGkfyz_normal.jpg</t>
  </si>
  <si>
    <t>http://pbs.twimg.com/profile_images/871731977845587968/qjcniaWE_normal.jpg</t>
  </si>
  <si>
    <t>http://pbs.twimg.com/profile_images/435164159693426688/7R1P0zro_normal.jpeg</t>
  </si>
  <si>
    <t>http://pbs.twimg.com/profile_images/1049459128983117824/KCnjSa6x_normal.jpg</t>
  </si>
  <si>
    <t>http://pbs.twimg.com/profile_images/3097602601/9e8bc68ca506dd038f535adf9d8dcc4c_normal.jpeg</t>
  </si>
  <si>
    <t>http://pbs.twimg.com/profile_images/1073715704/GettyImages_79495526-1-0_normal.jpg</t>
  </si>
  <si>
    <t>http://pbs.twimg.com/profile_images/598000822744588288/7qOFT2lB_normal.jpg</t>
  </si>
  <si>
    <t>http://pbs.twimg.com/profile_images/1046131214334251008/f099fQBT_normal.jpg</t>
  </si>
  <si>
    <t>http://pbs.twimg.com/profile_images/508960761826131968/LnvhR8ED_normal.png</t>
  </si>
  <si>
    <t>http://pbs.twimg.com/profile_images/877554927932891136/ZBEs235N_normal.jpg</t>
  </si>
  <si>
    <t>http://pbs.twimg.com/profile_images/842464347049754624/iiPAd7Qp_normal.jpg</t>
  </si>
  <si>
    <t>http://pbs.twimg.com/profile_images/908079416290418689/BVa7iT8I_normal.jpg</t>
  </si>
  <si>
    <t>http://pbs.twimg.com/profile_images/532753071/kat_and_camera_2_normal.jpg</t>
  </si>
  <si>
    <t>http://pbs.twimg.com/profile_images/732923217489301504/oeISVsOw_normal.jpg</t>
  </si>
  <si>
    <t>http://pbs.twimg.com/profile_images/1013897204279283713/bdU2IN8n_normal.jpg</t>
  </si>
  <si>
    <t>http://pbs.twimg.com/profile_images/750809171080151040/e0P0Yzbv_normal.jpg</t>
  </si>
  <si>
    <t>http://pbs.twimg.com/profile_images/1017039596083974149/6AUhxLpr_normal.jpg</t>
  </si>
  <si>
    <t>http://pbs.twimg.com/profile_images/522969792844533760/m7BywXix_normal.png</t>
  </si>
  <si>
    <t>http://pbs.twimg.com/profile_images/946183674109640704/yVpNuu7i_normal.jpg</t>
  </si>
  <si>
    <t>http://pbs.twimg.com/profile_images/179400163/square_logo_v2_normal.jpg</t>
  </si>
  <si>
    <t>http://pbs.twimg.com/profile_images/610275612/cp_FBheader_200x200_normal.png</t>
  </si>
  <si>
    <t>http://pbs.twimg.com/profile_images/651248650400632832/s6rJNCpC_normal.jpg</t>
  </si>
  <si>
    <t>http://pbs.twimg.com/profile_images/740256351117512704/g7f_xDUI_normal.jpg</t>
  </si>
  <si>
    <t>http://pbs.twimg.com/profile_images/519907703489957888/BgnawEEo_normal.jpeg</t>
  </si>
  <si>
    <t>http://pbs.twimg.com/profile_images/1063214328348725248/0X-qIrGD_normal.jpg</t>
  </si>
  <si>
    <t>http://pbs.twimg.com/profile_images/907290307703619584/3TRMG3Hs_normal.jpg</t>
  </si>
  <si>
    <t>http://pbs.twimg.com/profile_images/918158586911576064/CWlCSCAd_normal.jpg</t>
  </si>
  <si>
    <t>http://pbs.twimg.com/profile_images/2146389153/Trans_Logo_420_GREEN_OpC3_normal.gif</t>
  </si>
  <si>
    <t>http://pbs.twimg.com/profile_images/1080487920228855808/ws3adWNd_normal.jpg</t>
  </si>
  <si>
    <t>http://pbs.twimg.com/profile_images/951226415990665216/LqKwDQDX_normal.jpg</t>
  </si>
  <si>
    <t>http://pbs.twimg.com/profile_images/1047914483107201024/vLJJfhw-_normal.jpg</t>
  </si>
  <si>
    <t>http://pbs.twimg.com/profile_images/957834009702273025/9bArQRzP_normal.jpg</t>
  </si>
  <si>
    <t>http://pbs.twimg.com/profile_images/1084553580697321474/RMXxu3lM_normal.jpg</t>
  </si>
  <si>
    <t>http://pbs.twimg.com/profile_images/565883149561778176/AOiGwZE3_normal.jpeg</t>
  </si>
  <si>
    <t>http://pbs.twimg.com/profile_images/1014275974572040195/3rGuEc3O_normal.jpg</t>
  </si>
  <si>
    <t>http://pbs.twimg.com/profile_images/1000062150080188416/Lyz3_9iv_normal.jpg</t>
  </si>
  <si>
    <t>http://pbs.twimg.com/profile_images/800823315753566210/m6qBdJCL_normal.jpg</t>
  </si>
  <si>
    <t>http://pbs.twimg.com/profile_images/539373713536614400/0ATDm1Kv_normal.jpeg</t>
  </si>
  <si>
    <t>http://pbs.twimg.com/profile_images/1068648693816049664/MyKCgkrM_normal.jpg</t>
  </si>
  <si>
    <t>http://pbs.twimg.com/profile_images/872109326235832320/7z9kvFQ0_normal.jpg</t>
  </si>
  <si>
    <t>http://pbs.twimg.com/profile_images/1076988340941942785/l-aNimX-_normal.jpg</t>
  </si>
  <si>
    <t>http://pbs.twimg.com/profile_images/1311212581/FinalLogo_SmallHiRes_normal.jpg</t>
  </si>
  <si>
    <t>http://pbs.twimg.com/profile_images/576460172907806720/H9XxQC4g_normal.jpeg</t>
  </si>
  <si>
    <t>http://pbs.twimg.com/profile_images/1042535702657826816/vsgDE_Sh_normal.jpg</t>
  </si>
  <si>
    <t>http://pbs.twimg.com/profile_images/1028649132687208448/hovddSmm_normal.jpg</t>
  </si>
  <si>
    <t>Open Twitter Page for This Person</t>
  </si>
  <si>
    <t>https://twitter.com/abardyn71</t>
  </si>
  <si>
    <t>https://twitter.com/steephilllab</t>
  </si>
  <si>
    <t>https://twitter.com/postitthoughts</t>
  </si>
  <si>
    <t>https://twitter.com/calrtipper</t>
  </si>
  <si>
    <t>https://twitter.com/cnbc</t>
  </si>
  <si>
    <t>https://twitter.com/theorganicview</t>
  </si>
  <si>
    <t>https://twitter.com/af_midilibre</t>
  </si>
  <si>
    <t>https://twitter.com/thomasbaietto</t>
  </si>
  <si>
    <t>https://twitter.com/marijuanacomau</t>
  </si>
  <si>
    <t>https://twitter.com/janellm54</t>
  </si>
  <si>
    <t>https://twitter.com/aldridge25</t>
  </si>
  <si>
    <t>https://twitter.com/gfyhpodcast</t>
  </si>
  <si>
    <t>https://twitter.com/realmedicinemi</t>
  </si>
  <si>
    <t>https://twitter.com/edrosenthal</t>
  </si>
  <si>
    <t>https://twitter.com/horrors_online</t>
  </si>
  <si>
    <t>https://twitter.com/rastajeff420</t>
  </si>
  <si>
    <t>https://twitter.com/grotechsystems</t>
  </si>
  <si>
    <t>https://twitter.com/cohnreznick</t>
  </si>
  <si>
    <t>https://twitter.com/newfrontierdata</t>
  </si>
  <si>
    <t>https://twitter.com/chef_vicky</t>
  </si>
  <si>
    <t>https://twitter.com/gia_vm</t>
  </si>
  <si>
    <t>https://twitter.com/pjbeachey</t>
  </si>
  <si>
    <t>https://twitter.com/cannabisnow</t>
  </si>
  <si>
    <t>https://twitter.com/evaworldwide</t>
  </si>
  <si>
    <t>https://twitter.com/_ediblee</t>
  </si>
  <si>
    <t>https://twitter.com/stacey20181</t>
  </si>
  <si>
    <t>https://twitter.com/thesmokingfet</t>
  </si>
  <si>
    <t>https://twitter.com/veilleinthcfdc</t>
  </si>
  <si>
    <t>https://twitter.com/sourcing_guru</t>
  </si>
  <si>
    <t>https://twitter.com/brianns67</t>
  </si>
  <si>
    <t>https://twitter.com/allensaakyan</t>
  </si>
  <si>
    <t>https://twitter.com/newwestsummit</t>
  </si>
  <si>
    <t>https://twitter.com/arcviewgroup</t>
  </si>
  <si>
    <t>https://twitter.com/harborside_sj</t>
  </si>
  <si>
    <t>https://twitter.com/harborside_oak</t>
  </si>
  <si>
    <t>https://twitter.com/stevedeangelo</t>
  </si>
  <si>
    <t>https://twitter.com/simulationshow</t>
  </si>
  <si>
    <t>https://twitter.com/sharonlockwood8</t>
  </si>
  <si>
    <t>https://twitter.com/gnomelicker2389</t>
  </si>
  <si>
    <t>https://twitter.com/missabsinthe</t>
  </si>
  <si>
    <t>https://twitter.com/collins_wilbert</t>
  </si>
  <si>
    <t>https://twitter.com/healthy_chronic</t>
  </si>
  <si>
    <t>https://twitter.com/cannabisp2p</t>
  </si>
  <si>
    <t>https://twitter.com/trilogyhealthmd</t>
  </si>
  <si>
    <t>https://twitter.com/neodevsolutions</t>
  </si>
  <si>
    <t>https://twitter.com/cannaafri</t>
  </si>
  <si>
    <t>https://twitter.com/theemeraldconf1</t>
  </si>
  <si>
    <t>https://twitter.com/wingpea_</t>
  </si>
  <si>
    <t>https://twitter.com/high_times_mag</t>
  </si>
  <si>
    <t>https://twitter.com/mediweed</t>
  </si>
  <si>
    <t>https://twitter.com/nytimes</t>
  </si>
  <si>
    <t>https://twitter.com/medwellhealth</t>
  </si>
  <si>
    <t>https://twitter.com/enderw8s</t>
  </si>
  <si>
    <t>https://twitter.com/paluch_9</t>
  </si>
  <si>
    <t>https://twitter.com/dbrown13</t>
  </si>
  <si>
    <t>https://twitter.com/dubblea</t>
  </si>
  <si>
    <t>https://twitter.com/marlow82631368</t>
  </si>
  <si>
    <t>https://twitter.com/pottymouthbaker</t>
  </si>
  <si>
    <t>https://twitter.com/clickgrowgo</t>
  </si>
  <si>
    <t>https://twitter.com/peterlprete</t>
  </si>
  <si>
    <t>https://twitter.com/julesofthwood</t>
  </si>
  <si>
    <t>https://twitter.com/nwaries419</t>
  </si>
  <si>
    <t>https://twitter.com/knightroglisten</t>
  </si>
  <si>
    <t>https://twitter.com/cannabis_times</t>
  </si>
  <si>
    <t>https://twitter.com/cannainfocast</t>
  </si>
  <si>
    <t>https://twitter.com/riledup1</t>
  </si>
  <si>
    <t>https://twitter.com/ngaio420</t>
  </si>
  <si>
    <t>https://twitter.com/missmargoprice</t>
  </si>
  <si>
    <t>https://twitter.com/davidrdowns</t>
  </si>
  <si>
    <t>https://twitter.com/gogolbordello</t>
  </si>
  <si>
    <t>https://twitter.com/chali2na</t>
  </si>
  <si>
    <t>https://twitter.com/dougbenson</t>
  </si>
  <si>
    <t>https://twitter.com/jaymewes</t>
  </si>
  <si>
    <t>https://twitter.com/willienelson</t>
  </si>
  <si>
    <t>https://twitter.com/meeealz</t>
  </si>
  <si>
    <t>https://twitter.com/theemeraldcup</t>
  </si>
  <si>
    <t>https://twitter.com/cannabisstrains</t>
  </si>
  <si>
    <t>https://twitter.com/pharmakaz</t>
  </si>
  <si>
    <t>https://twitter.com/fibrodisko</t>
  </si>
  <si>
    <t>https://twitter.com/ericghill</t>
  </si>
  <si>
    <t>https://twitter.com/cannabisbuy</t>
  </si>
  <si>
    <t>https://twitter.com/cnn</t>
  </si>
  <si>
    <t>https://twitter.com/reuters</t>
  </si>
  <si>
    <t>https://twitter.com/civilized_life</t>
  </si>
  <si>
    <t>https://twitter.com/leafly</t>
  </si>
  <si>
    <t>https://twitter.com/katv</t>
  </si>
  <si>
    <t>https://twitter.com/cbs</t>
  </si>
  <si>
    <t>https://twitter.com/mjbizdaily</t>
  </si>
  <si>
    <t>https://twitter.com/thenation</t>
  </si>
  <si>
    <t>https://twitter.com/forbes</t>
  </si>
  <si>
    <t>https://twitter.com/david_lippman</t>
  </si>
  <si>
    <t>https://twitter.com/cfortuneteller</t>
  </si>
  <si>
    <t>https://twitter.com/emeraldsci</t>
  </si>
  <si>
    <t>https://twitter.com/gro_lens</t>
  </si>
  <si>
    <t>https://twitter.com/stickysaguaro</t>
  </si>
  <si>
    <t>https://twitter.com/chksolutions</t>
  </si>
  <si>
    <t>https://twitter.com/mgretailer</t>
  </si>
  <si>
    <t>https://twitter.com/rosatiphotos</t>
  </si>
  <si>
    <t>https://twitter.com/connpost</t>
  </si>
  <si>
    <t>https://twitter.com/831organiks</t>
  </si>
  <si>
    <t>https://twitter.com/vinniecmarketin</t>
  </si>
  <si>
    <t>https://twitter.com/actlabs2</t>
  </si>
  <si>
    <t>https://twitter.com/releafapp</t>
  </si>
  <si>
    <t>https://twitter.com/potbotics</t>
  </si>
  <si>
    <t>https://twitter.com/hempmedspx</t>
  </si>
  <si>
    <t>https://twitter.com/lexariacorp</t>
  </si>
  <si>
    <t>https://twitter.com/ghouseventures</t>
  </si>
  <si>
    <t>https://twitter.com/deachterdeur</t>
  </si>
  <si>
    <t>https://twitter.com/stpgmcg</t>
  </si>
  <si>
    <t>https://twitter.com/oxycontinpill</t>
  </si>
  <si>
    <t>https://twitter.com/inweed_io</t>
  </si>
  <si>
    <t>https://twitter.com/dannydanko</t>
  </si>
  <si>
    <t>https://twitter.com/blitzenkc</t>
  </si>
  <si>
    <t>https://twitter.com/meridacap</t>
  </si>
  <si>
    <t>https://twitter.com/jasonk_infocast</t>
  </si>
  <si>
    <t>https://twitter.com/tgunthergroup</t>
  </si>
  <si>
    <t>https://twitter.com/jahanmarcu</t>
  </si>
  <si>
    <t>https://twitter.com/c3researchnet</t>
  </si>
  <si>
    <t>https://twitter.com/ssdp</t>
  </si>
  <si>
    <t>https://twitter.com/nju4mr</t>
  </si>
  <si>
    <t>https://twitter.com/cannagather_nj</t>
  </si>
  <si>
    <t>https://twitter.com/nyli_cannabis</t>
  </si>
  <si>
    <t>https://twitter.com/drugpolicy_nj</t>
  </si>
  <si>
    <t>https://twitter.com/kassandra_fred</t>
  </si>
  <si>
    <t>https://twitter.com/shaleentitle</t>
  </si>
  <si>
    <t>https://twitter.com/cbcounsel</t>
  </si>
  <si>
    <t>https://twitter.com/officialmcdavi1</t>
  </si>
  <si>
    <t>https://twitter.com/led_ka_so</t>
  </si>
  <si>
    <t>https://twitter.com/dna_genetics</t>
  </si>
  <si>
    <t>https://twitter.com/chelseacebara</t>
  </si>
  <si>
    <t>https://twitter.com/artizencannabis</t>
  </si>
  <si>
    <t>https://twitter.com/lazybeegardens</t>
  </si>
  <si>
    <t>https://twitter.com/v1ncent_f</t>
  </si>
  <si>
    <t>abardyn71
RT @steephilllab: "Taking This
Supplement Can Drop Your #Weed
Tolerance Almost Immediately" https://t.co/nAizfIhsRL
#mmj #weed #marijuana…</t>
  </si>
  <si>
    <t>steephilllab
We'll be at The Emerald Cup 2018
held at the Sonoma County Fairgrounds!
Be sure to check out our amazing
line up of… https://t.co/v6ZJ7pVcde</t>
  </si>
  <si>
    <t>postitthoughts
_xD83E__xDD11_ https://t.co/3xDgN8K8WD</t>
  </si>
  <si>
    <t>calrtipper
RT @steephilllab: Planet 13: World's
largest cannabis dispensary opens
in Las Vegas | via @CNBC https://t.co/x2ABrrlziD
#cannabis #vegas…</t>
  </si>
  <si>
    <t xml:space="preserve">cnbc
</t>
  </si>
  <si>
    <t>theorganicview
The latest The Organic Foodies
Daily! https://t.co/mVWhfopGkO
Thanks to @steephilllab @ThomasBaietto
@AF_MidiLibre #pesticides #écologie</t>
  </si>
  <si>
    <t xml:space="preserve">af_midilibre
</t>
  </si>
  <si>
    <t xml:space="preserve">thomasbaietto
</t>
  </si>
  <si>
    <t>marijuanacomau
RT @steephilllab: Here are some
exciting results from yesterday’s
midterm elections: #cannabislegalization
#cannabiscommunity #federallaw…</t>
  </si>
  <si>
    <t>janellm54
RT @steephilllab: Here are some
exciting results from yesterday’s
midterm elections: #cannabislegalization
#cannabiscommunity #federallaw…</t>
  </si>
  <si>
    <t>aldridge25
@Horrors_Online @edrosenthal @realmedicineMI
@steephilllab Listen to @GFYHPODCAST
. You will learn everything you
need to know.</t>
  </si>
  <si>
    <t>gfyhpodcast
RT @Aldridge25: @Horrors_Online
@edrosenthal @realmedicineMI @steephilllab
Listen to @GFYHPODCAST . You will
learn everything you need to k…</t>
  </si>
  <si>
    <t xml:space="preserve">realmedicinemi
</t>
  </si>
  <si>
    <t>edrosenthal
Buds infected with powdery mildew
or other molds and fungi are unfit
for smoking by Reginald Gaudino,
V.P. of Scien… https://t.co/0YLzFZOxfw</t>
  </si>
  <si>
    <t xml:space="preserve">horrors_online
</t>
  </si>
  <si>
    <t>rastajeff420
RT @Aldridge25: @Horrors_Online
@edrosenthal @realmedicineMI @steephilllab
Listen to @GFYHPODCAST . You will
learn everything you need to k…</t>
  </si>
  <si>
    <t>grotechsystems
RT @chef_vicky: Yay ⁦@NewFrontierData⁩
⁦@steephilllab⁩ x ⁦@CohnReznick⁩
_xD83D__xDC4F__xD83C__xDFFD__xD83D__xDC4F__xD83C__xDFFD__xD83D__xDC4F__xD83C__xDFFD__xD83D__xDC4F__xD83C__xDFFD_ https://t.co/kcYjH5ZOuh</t>
  </si>
  <si>
    <t xml:space="preserve">cohnreznick
</t>
  </si>
  <si>
    <t xml:space="preserve">newfrontierdata
</t>
  </si>
  <si>
    <t>chef_vicky
Yay ⁦@NewFrontierData⁩ ⁦@steephilllab⁩
x ⁦@CohnReznick⁩ _xD83D__xDC4F__xD83C__xDFFD__xD83D__xDC4F__xD83C__xDFFD__xD83D__xDC4F__xD83C__xDFFD__xD83D__xDC4F__xD83C__xDFFD_
https://t.co/kcYjH5ZOuh</t>
  </si>
  <si>
    <t>gia_vm
RT @chef_vicky: Yay ⁦@NewFrontierData⁩
⁦@steephilllab⁩ x ⁦@CohnReznick⁩
_xD83D__xDC4F__xD83C__xDFFD__xD83D__xDC4F__xD83C__xDFFD__xD83D__xDC4F__xD83C__xDFFD__xD83D__xDC4F__xD83C__xDFFD_ https://t.co/kcYjH5ZOuh</t>
  </si>
  <si>
    <t>pjbeachey
RT @steephilllab: 2018 Elections
Marijuana Wins | via @CannabisNow
https://t.co/1HGy4BdhqV #ICYMI
#cannabis #elections #elections2018
#m…</t>
  </si>
  <si>
    <t xml:space="preserve">cannabisnow
</t>
  </si>
  <si>
    <t>evaworldwide
Found in Better Relief, Better
Pet Relief, &amp;amp; Better Sleep.
Reposting @steephilllab:⠀ ...⠀
"Limonene is found in ess… https://t.co/XGamccLC97</t>
  </si>
  <si>
    <t>_ediblee
Ediblee - A World Of Marijuana
Edibles is out! https://t.co/guU8sRYuSo
#edibles #marijuana Stories via…
https://t.co/s7PUfYngtj</t>
  </si>
  <si>
    <t>stacey20181
RT @steephilllab: Flow Kana Leads
Sungrown Craft Cannabis Movement
as #1 Selling Flower Brand in California
https://t.co/peTq7JiBhU #cann…</t>
  </si>
  <si>
    <t>thesmokingfet
The latest The #Smoking #Fetish!
https://t.co/PW3xIrdjgP Thanks
to @VeilleintHCFDC @steephilllab
#smoke #california</t>
  </si>
  <si>
    <t xml:space="preserve">veilleinthcfdc
</t>
  </si>
  <si>
    <t>sourcing_guru
So @steephilllab is coming to Canada
https://t.co/GVtokBxcTH</t>
  </si>
  <si>
    <t>brianns67
@Sourcing_Guru @steephilllab You
know the more I look at ads for
these new companies coming out
of the cannabis industry, the more
it looks like a sales pitch from
unscrupulous realtors. If everyone
is a global leader then how do
you differentiate yourself?</t>
  </si>
  <si>
    <t>allensaakyan
⭐ @stevedeangelo is one of my favorite
humans, global leader in #Cannabis
activism. @Harborside_Oak @Harborside_SJ
@steephilllab @arcviewgroup @newwestsummit
https://t.co/9Bm1Y9IGsW</t>
  </si>
  <si>
    <t xml:space="preserve">newwestsummit
</t>
  </si>
  <si>
    <t xml:space="preserve">arcviewgroup
</t>
  </si>
  <si>
    <t xml:space="preserve">harborside_sj
</t>
  </si>
  <si>
    <t xml:space="preserve">harborside_oak
</t>
  </si>
  <si>
    <t xml:space="preserve">stevedeangelo
</t>
  </si>
  <si>
    <t>simulationshow
⭐ @stevedeangelo is one of our
favorite humans, global leader
in #Cannabis activism. @Harborside_Oak
@Harborside_SJ @steephilllab @arcviewgroup
@newwestsummit https://t.co/B0rXkCn7kf</t>
  </si>
  <si>
    <t>sharonlockwood8
RT @steephilllab: Here are some
tips from our Director of Cultivation
Science to help #growers who may
be affected: "To verify the level
o…</t>
  </si>
  <si>
    <t>gnomelicker2389
RT @steephilllab: Here are some
tips from our Director of Cultivation
Science to help #growers who may
be affected: "To verify the level
o…</t>
  </si>
  <si>
    <t>missabsinthe
RT @steephilllab: Here are some
tips from our Director of Cultivation
Science to help #growers who may
be affected: "To verify the level
o…</t>
  </si>
  <si>
    <t>collins_wilbert
RT @steephilllab: Here are some
tips from our Director of Cultivation
Science to help #growers who may
be affected: "To verify the level
o…</t>
  </si>
  <si>
    <t>healthy_chronic
RT @steephilllab: Here are some
tips from our Director of Cultivation
Science to help #growers who may
be affected: "To verify the level
o…</t>
  </si>
  <si>
    <t>cannabisp2p
RT @steephilllab: Here are some
tips from our Director of Cultivation
Science to help #growers who may
be affected: "To verify the level
o…</t>
  </si>
  <si>
    <t>trilogyhealthmd
This plant sure is something ✨_xD83D__xDC9A_
Graphic by @steephilllab https://t.co/ZAzXNixQQY</t>
  </si>
  <si>
    <t>neodevsolutions
RT @steephilllab: Here are some
tips from our Director of Cultivation
Science to help #growers who may
be affected: "To verify the level
o…</t>
  </si>
  <si>
    <t>cannaafri
RT @steephilllab: Explained: Cannabis
from antiquity to legality | via
Western Gazette https://t.co/M3VNDczy7F
#cannabiscommunity #weedfe…</t>
  </si>
  <si>
    <t>theemeraldconf1
Excellent tips for growers in the
fire-ravaged areas like ours. https://t.co/vMRtkuqYKv</t>
  </si>
  <si>
    <t>wingpea_
RT @steephilllab: South Korea Legalizes
Medical Cannabis | via @HIGH_TIMES_Mag
https://t.co/82e4YppFcA #inernationalcannabis
#cannabisdai…</t>
  </si>
  <si>
    <t xml:space="preserve">high_times_mag
</t>
  </si>
  <si>
    <t>mediweed
RT @steephilllab: Canada’s Grand
Cannabis Experiment Has Set Scientists
Free | via @nytimes https://t.co/QUNlqjbnP9
#cannabisbusiness #c…</t>
  </si>
  <si>
    <t xml:space="preserve">nytimes
</t>
  </si>
  <si>
    <t>medwellhealth
RT @steephilllab: Explained: Cannabis
from antiquity to legality | via
Western Gazette https://t.co/M3VNDczy7F
#cannabiscommunity #weedfe…</t>
  </si>
  <si>
    <t>enderw8s
RT @edrosenthal: Buds infected
with powdery mildew or other molds
and fungi are unfit for smoking
by Reginald Gaudino, V.P. of Science
Gene…</t>
  </si>
  <si>
    <t>paluch_9
RT @edrosenthal: Buds infected
with powdery mildew or other molds
and fungi are unfit for smoking
by Reginald Gaudino, V.P. of Science
Gene…</t>
  </si>
  <si>
    <t>dbrown13
@edrosenthal @steephilllab Thanks,
I liked this one as well. https://t.co/UOVKQfklQf</t>
  </si>
  <si>
    <t>dubblea
RT @edrosenthal: Buds infected
with powdery mildew or other molds
and fungi are unfit for smoking
by Reginald Gaudino, V.P. of Science
Gene…</t>
  </si>
  <si>
    <t>marlow82631368
RT @edrosenthal: Buds infected
with powdery mildew or other molds
and fungi are unfit for smoking
by Reginald Gaudino, V.P. of Science
Gene…</t>
  </si>
  <si>
    <t>pottymouthbaker
RT @edrosenthal: Buds infected
with powdery mildew or other molds
and fungi are unfit for smoking
by Reginald Gaudino, V.P. of Science
Gene…</t>
  </si>
  <si>
    <t>clickgrowgo
Did yours make this list? https://t.co/B3oXxIucjn</t>
  </si>
  <si>
    <t>peterlprete
@edrosenthal @steephilllab first
book i bought when i realized 'gee,
i don't know it all_xD83D__xDE10_'......long
ago and far away</t>
  </si>
  <si>
    <t>julesofthwood
RT @edrosenthal: Buds infected
with powdery mildew or other molds
and fungi are unfit for smoking
by Reginald Gaudino, V.P. of Science
Gene…</t>
  </si>
  <si>
    <t>nwaries419
RT @edrosenthal: Buds infected
with powdery mildew or other molds
and fungi are unfit for smoking
by Reginald Gaudino, V.P. of Science
Gene…</t>
  </si>
  <si>
    <t>knightroglisten
RT @edrosenthal: Buds infected
with powdery mildew or other molds
and fungi are unfit for smoking
by Reginald Gaudino, V.P. of Science
Gene…</t>
  </si>
  <si>
    <t>cannabis_times
RT @cannainfocast: What can you
learn from the DNA of #cannabis?
- Dr. Reggie Gaudino of @steephilllab
https://t.co/BjbaM3RaBi #mmj #wee…</t>
  </si>
  <si>
    <t>cannainfocast
What can you learn from the DNA
of #cannabis? - Dr. Reggie Gaudino
of @steephilllab https://t.co/BjbaM3RaBi
#mmj #weed #science #research #genetics
#botany #medicalmarijuana #cannabiscommunity</t>
  </si>
  <si>
    <t>riledup1
RT @cannainfocast: What can you
learn from the DNA of #cannabis?
- Dr. Reggie Gaudino of @steephilllab
https://t.co/BjbaM3RaBi #mmj #wee…</t>
  </si>
  <si>
    <t>ngaio420
RT @davidrdowns: CC @TheEmeraldCup
Feat: @meeealz @WillieNelson @JayMewes
@ngaio420 @DougBenson @Chali2na
@GogolBordello @MissMargoPrice…</t>
  </si>
  <si>
    <t xml:space="preserve">missmargoprice
</t>
  </si>
  <si>
    <t>davidrdowns
CC @TheEmeraldCup Feat: @meeealz
@WillieNelson @JayMewes @ngaio420
@DougBenson @Chali2na @GogolBordello…
https://t.co/jyRbXoyZvc</t>
  </si>
  <si>
    <t xml:space="preserve">gogolbordello
</t>
  </si>
  <si>
    <t xml:space="preserve">chali2na
</t>
  </si>
  <si>
    <t xml:space="preserve">dougbenson
</t>
  </si>
  <si>
    <t xml:space="preserve">jaymewes
</t>
  </si>
  <si>
    <t xml:space="preserve">willienelson
</t>
  </si>
  <si>
    <t xml:space="preserve">meeealz
</t>
  </si>
  <si>
    <t xml:space="preserve">theemeraldcup
</t>
  </si>
  <si>
    <t>cannabisstrains
RT @cannainfocast: What can you
learn from the DNA of #cannabis?
- Dr. Reggie Gaudino of @steephilllab
https://t.co/BjbaM3RaBi #mmj #wee…</t>
  </si>
  <si>
    <t>pharmakaz
RT @cannainfocast: What can you
learn from the DNA of #cannabis?
- Dr. Reggie Gaudino of @steephilllab
https://t.co/BjbaM3RaBi #mmj #wee…</t>
  </si>
  <si>
    <t>fibrodisko
RT @steephilllab: After the Imperious
Cannabis Expo, Steep Hill Arkansas
will give key industry stakeholders
a preview tour of the lab. In…</t>
  </si>
  <si>
    <t>ericghill
@steephilllab is the cannabis industry
really going to use "stakeholder"?
seems like a prohibitionist word
to me.</t>
  </si>
  <si>
    <t>cannabisbuy
#vapepen #mmj #weed #marijuana
#cannabis #stoners #dabs #vapelife
#dablife #weedfeed #medicalcannabis
#cannabiscommunity #steephilllab
#vapes #vaping #empowerthepeople
#peoplefirst #knuckleup #brassknuckles
#bk #prohibition #fire #playwithfire
#realfire #vapecartridge #waknbake</t>
  </si>
  <si>
    <t xml:space="preserve">cnn
</t>
  </si>
  <si>
    <t xml:space="preserve">reuters
</t>
  </si>
  <si>
    <t>civilized_life
#weed might be the key to controlling
these disease carrying bugs: https://t.co/uP24jjXMIK
https://t.co/AHlj4xu7sg</t>
  </si>
  <si>
    <t xml:space="preserve">leafly
</t>
  </si>
  <si>
    <t xml:space="preserve">katv
</t>
  </si>
  <si>
    <t xml:space="preserve">cbs
</t>
  </si>
  <si>
    <t xml:space="preserve">mjbizdaily
</t>
  </si>
  <si>
    <t xml:space="preserve">thenation
</t>
  </si>
  <si>
    <t xml:space="preserve">forbes
</t>
  </si>
  <si>
    <t>david_lippman
I’m getting my first look at a
lab that will test the purety of
medical marijuana for Arkansas
cultivators. It’s pa… https://t.co/vMdQ8XKHRV</t>
  </si>
  <si>
    <t>cfortuneteller
RT @steephilllab: After the Imperious
Cannabis Expo, Steep Hill Arkansas
will give key industry stakeholders
a preview tour of the lab. In…</t>
  </si>
  <si>
    <t>emeraldsci
Congrats to @steephilllab for opening
a new testing lab in Arkansas!
Steve DeAngelo said, "Having started
the cannabis testing industry by
co-founding the original Steep
Hill lab in California, it is very
satisfying to me personally.” Read
the PR: https://t.co/azND3bcPgQ
https://t.co/43CJGjVU1n</t>
  </si>
  <si>
    <t>gro_lens
RT @steephilllab: After the Imperious
Cannabis Expo, Steep Hill Arkansas
will give key industry stakeholders
a preview tour of the lab. In…</t>
  </si>
  <si>
    <t>stickysaguaro
Steep Hill on Twitter: "Temperature
is everything! https://t.co/yVX4E75EBo
#mmj #cannabis #marijuana #science
#weed #facts #truth #CA https://t.co/0iXUR0zErl"
/ Twitter https://t.co/1GqebCRNlJ
https://t.co/lW1FapdHqq</t>
  </si>
  <si>
    <t>chksolutions
Congratulations to @steephilllab,
named the most trusted cannabis
testing laboratory by Emerald Scientific
Awards.… https://t.co/EtNBMvmT7a</t>
  </si>
  <si>
    <t>mgretailer
RT @mgretailer: PHOTOS: A #Festive
Farm to Market Harvest Mixer in
#Ukiah _xD83C__xDF32_♥️_xD83C__xDF31__xD83D__xDC9A__xD83C__xDF77_@rosatiphotos
#cannabis #events #CannabisCommunity
@canofbl…</t>
  </si>
  <si>
    <t xml:space="preserve">rosatiphotos
</t>
  </si>
  <si>
    <t xml:space="preserve">connpost
</t>
  </si>
  <si>
    <t>831organiks
RT @steephilllab: Pesticide Contamination
Is a Growing Cannabis Safety Concern
| via @connpost https://t.co/VhWefvl9dm
#cannabisregulati…</t>
  </si>
  <si>
    <t>vinniecmarketin
@GhouseVentures @lexariacorp @NewFrontierData
@HempMedsPx @steephilllab @PotBotics
@releafapp @actlabs2… https://t.co/B2Ynz2VEgT</t>
  </si>
  <si>
    <t xml:space="preserve">actlabs2
</t>
  </si>
  <si>
    <t xml:space="preserve">releafapp
</t>
  </si>
  <si>
    <t xml:space="preserve">potbotics
</t>
  </si>
  <si>
    <t xml:space="preserve">hempmedspx
</t>
  </si>
  <si>
    <t xml:space="preserve">lexariacorp
</t>
  </si>
  <si>
    <t xml:space="preserve">ghouseventures
</t>
  </si>
  <si>
    <t>deachterdeur
@StPGMCG @steephilllab: Temperature
is everything! http://t.co/5aFvEbiRRT
#mmj #cannabis #marijuana #science
#weed http://t.co/78eQ0lLGdK</t>
  </si>
  <si>
    <t xml:space="preserve">stpgmcg
</t>
  </si>
  <si>
    <t>oxycontinpill
RT @deachterdeur: @StPGMCG @steephilllab:
Temperature is everything! http://t.co/5aFvEbiRRT
#mmj #cannabis #marijuana #science
#weed http…</t>
  </si>
  <si>
    <t>inweed_io
_xD83D__xDCE2_ Steep Hill Arkansas is hiring!
⚗️ Laboratory Technician _xD83D__xDCCD_ Little
Rock, AR . _xD83D__xDC49__xD83C__xDFFC_ https://t.co/Cz9N6APsoi
.… https://t.co/lrzDEdPpWL</t>
  </si>
  <si>
    <t>dannydanko
"Recent research has found that
Hawaiian varieties are especially
rich in THCV, dubbed the “sports
car of cannabino… https://t.co/5kBqIuPeFY</t>
  </si>
  <si>
    <t>blitzenkc
RT @DannyDanko: "Recent research
has found that Hawaiian varieties
are especially rich in THCV, dubbed
the “sports car of cannabinoids”
by…</t>
  </si>
  <si>
    <t>meridacap
Crazy that a sleepy mag on life
science and in vitro diagnostics
first prediction for 2019 is...cannabis
related.… https://t.co/lqRMwLCoLX</t>
  </si>
  <si>
    <t>jasonk_infocast
@cbcounsel @shaleentitle @Kassandra_Fred
@DrugPolicy_NJ @NYLI_Cannabis @CannaGather_NJ
@NJU4MR @SSDP… https://t.co/hlghDEDXwY</t>
  </si>
  <si>
    <t xml:space="preserve">tgunthergroup
</t>
  </si>
  <si>
    <t xml:space="preserve">jahanmarcu
</t>
  </si>
  <si>
    <t xml:space="preserve">c3researchnet
</t>
  </si>
  <si>
    <t xml:space="preserve">ssdp
</t>
  </si>
  <si>
    <t xml:space="preserve">nju4mr
</t>
  </si>
  <si>
    <t xml:space="preserve">cannagather_nj
</t>
  </si>
  <si>
    <t xml:space="preserve">nyli_cannabis
</t>
  </si>
  <si>
    <t xml:space="preserve">drugpolicy_nj
</t>
  </si>
  <si>
    <t xml:space="preserve">kassandra_fred
</t>
  </si>
  <si>
    <t xml:space="preserve">shaleentitle
</t>
  </si>
  <si>
    <t xml:space="preserve">cbcounsel
</t>
  </si>
  <si>
    <t>officialmcdavi1
Holy GrailðŸ™ Bred by: @dna_geneticsâ„¢ðŸ”¥
Grown by: @530_grower Dispensed
by: @officialmcdavindispensary
__ ðŸ’° Tested by: @steephilllab
at 31% ðŸ˜³ðŸ¤“ Holy Grail Kush
strain is an Indica-dominant hybrid
that's won multiple awardsðŸ†ðŸ†
@dna_genetics crossed theâ€¦ https://t.co/X33qutKhpO
https://t.co/BH3ZpKsJY2</t>
  </si>
  <si>
    <t>led_ka_so
@officialmcdavi1 @dna_genetics
@steephilllab Name of it..</t>
  </si>
  <si>
    <t xml:space="preserve">dna_genetics
</t>
  </si>
  <si>
    <t>chelseacebara
@V1ncent_F I'm a big fan of @LazyBeeGardens
and have seen very consistent numbers
from @artizencannabis. As for lab…
https://t.co/XETraqH8Vp</t>
  </si>
  <si>
    <t xml:space="preserve">artizencannabis
</t>
  </si>
  <si>
    <t xml:space="preserve">lazybeegardens
</t>
  </si>
  <si>
    <t xml:space="preserve">v1ncent_f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</si>
  <si>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</si>
  <si>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</si>
  <si>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</si>
  <si>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</si>
  <si>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</si>
  <si>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</si>
  <si>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</si>
  <si>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</si>
  <si>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</si>
  <si>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</si>
  <si>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</si>
  <si>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</si>
  <si>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</si>
  <si>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</si>
  <si>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</si>
  <si>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</si>
  <si>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</si>
  <si>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</si>
  <si>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</si>
  <si>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</si>
  <si>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</si>
  <si>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</si>
  <si>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</si>
  <si>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</si>
  <si>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</si>
  <si>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</si>
  <si>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</si>
  <si>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</si>
  <si>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</si>
  <si>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</si>
  <si>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</si>
  <si>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</si>
  <si>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</si>
  <si>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</si>
  <si>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</si>
  <si>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</si>
  <si>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</si>
  <si>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</si>
  <si>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</si>
  <si>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</si>
  <si>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</si>
  <si>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</si>
  <si>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</si>
  <si>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</si>
  <si>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</si>
  <si>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</si>
  <si>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</si>
  <si>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</si>
  <si>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</si>
  <si>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</si>
  <si>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</si>
  <si>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</si>
  <si>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</si>
  <si>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</si>
  <si>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</si>
  <si>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</si>
  <si>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</si>
  <si>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</si>
  <si>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</si>
  <si>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</si>
  <si>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</si>
  <si>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</si>
  <si>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</si>
  <si>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</si>
  <si>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</si>
  <si>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</si>
  <si>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</si>
  <si>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</si>
  <si>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</si>
  <si>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</si>
  <si>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</si>
  <si>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</si>
  <si>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</si>
  <si>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</si>
  <si>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</si>
  <si>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</si>
  <si>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</si>
  <si>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</si>
  <si>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</si>
  <si>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</si>
  <si>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</si>
  <si>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</si>
  <si>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</si>
  <si>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</si>
  <si>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</si>
  <si>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</si>
  <si>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</si>
  <si>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</si>
  <si>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</si>
  <si>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https://paper.li/_ediblee/1415034292?edition_id=a3f9ccc0-e6e0-11e8-a188-002590a5ba2d</t>
  </si>
  <si>
    <t>https://twitter.com/i/web/status/1062150198242226177</t>
  </si>
  <si>
    <t>http://t.co/8Ui1bsey2r</t>
  </si>
  <si>
    <t>http://t.co/4Oq7pwAWO7</t>
  </si>
  <si>
    <t>https://mobile.twitter.com/steephilllab/status/629349572666621952</t>
  </si>
  <si>
    <t>https://inweed.io/jobs.php?id=495</t>
  </si>
  <si>
    <t>Top URLs in Tweet in G7</t>
  </si>
  <si>
    <t>G6 Count</t>
  </si>
  <si>
    <t>Top URLs in Tweet in G8</t>
  </si>
  <si>
    <t>G7 Count</t>
  </si>
  <si>
    <t>Top URLs in Tweet in G9</t>
  </si>
  <si>
    <t>G8 Count</t>
  </si>
  <si>
    <t>Top URLs in Tweet in G10</t>
  </si>
  <si>
    <t>G9 Count</t>
  </si>
  <si>
    <t>G10 Count</t>
  </si>
  <si>
    <t>Top URLs in Tweet</t>
  </si>
  <si>
    <t>https://www.youtube.com/watch?v=Qt08mcoz59c&amp;list=PLbA1BluCbj9wVJbSvxPNKABIHXy7xjIHi&amp;index=5 https://westerngazette.ca/culture/explained-cannabis-from-antiquity-to-legality/article_bc44ba00-deda-11e8-941c-6f4bc8aa3e46.html https://www.civilized.life/articles/omega-3-supplements-lower-weed-tolerance/?utm_source=notifications https://hightimes.com/news/south-korea-legalizes-medical-cannabis/ https://www.ctpost.com/news/article/Pesticide-Contamination-Is-a-Growing-Cannabis-13378419.php https://www.apnews.com/e4db9f5e927a467a9850db1c7e541577 https://www.cnbc.com/2018/11/02/planet-13-worlds-largest-cannabis-dispensary-opens-in-las-vegas.html https://cannabisnow.com/legal-cannabis-wins-big-in-2018-midterms/ https://www.nytimes.com/2018/11/20/opinion/cannabis-science-legal-marijuana-canada.html https://www.civilized.life/articles/weed-might-be-the-key-to-controlling-these-disease-carrying-bugs/</t>
  </si>
  <si>
    <t>https://twitter.com/i/web/status/1068652153894567936 https://www.steephill.com/blogs/35/Microbial-Contaminant-Remediation,-Molds-and-Fungi-in-Cannabis</t>
  </si>
  <si>
    <t>https://www.thegrowthop.com/cannabis-business/new-frontier-data-launches-first-international-cannabis-alliance-to-address-cannabis-industry-risk-opportunities-and-best-practices-worldwide/amp https://twitter.com/i/web/status/1078801076286078977</t>
  </si>
  <si>
    <t>https://twitter.com/steephilllab/status/909432266165833729 https://twitter.com/steephilllab/status/1058075015277506561 https://paper.li/_ediblee/1415034292?edition_id=a3f9ccc0-e6e0-11e8-a188-002590a5ba2d https://twitter.com/i/web/status/1062150198242226177 https://twitter.com/steephilllab/status/1065012755986432001 https://twitter.com/i/web/status/1073009085556105217 http://t.co/8Ui1bsey2r http://t.co/4Oq7pwAWO7 https://mobile.twitter.com/steephilllab/status/629349572666621952 https://inweed.io/jobs.php?id=495</t>
  </si>
  <si>
    <t>https://twitter.com/i/web/status/1075488125378486272 https://twitter.com/i/web/status/1070756981936410635 https://www.cannabisbusinesstimes.com/article/steep-hill-opens-in-arkansas/ https://twitter.com/i/web/status/1075819314698219521</t>
  </si>
  <si>
    <t>Top Domains in Tweet in Entire Graph</t>
  </si>
  <si>
    <t>t.co</t>
  </si>
  <si>
    <t>Top Domains in Tweet in G1</t>
  </si>
  <si>
    <t>Top Domains in Tweet in G2</t>
  </si>
  <si>
    <t>Top Domains in Tweet in G3</t>
  </si>
  <si>
    <t>Top Domains in Tweet in G4</t>
  </si>
  <si>
    <t>Top Domains in Tweet in G5</t>
  </si>
  <si>
    <t>Top Domains in Tweet in G6</t>
  </si>
  <si>
    <t>inweed.io</t>
  </si>
  <si>
    <t>Top Domains in Tweet in G7</t>
  </si>
  <si>
    <t>Top Domains in Tweet in G8</t>
  </si>
  <si>
    <t>Top Domains in Tweet in G9</t>
  </si>
  <si>
    <t>Top Domains in Tweet in G10</t>
  </si>
  <si>
    <t>Top Domains in Tweet</t>
  </si>
  <si>
    <t>twitter.com youtube.com civilized.life westerngazette.ca hightimes.com ctpost.com forbes.com apnews.com cnbc.com cannabisnow.com</t>
  </si>
  <si>
    <t>twitter.com steephill.com</t>
  </si>
  <si>
    <t>thegrowthop.com twitter.com</t>
  </si>
  <si>
    <t>twitter.com t.co paper.li inweed.io</t>
  </si>
  <si>
    <t>twitter.com cannabisbusinesstimes.com</t>
  </si>
  <si>
    <t>Top Hashtags in Tweet in Entire Graph</t>
  </si>
  <si>
    <t>mmj</t>
  </si>
  <si>
    <t>weedfeed</t>
  </si>
  <si>
    <t>marijuana</t>
  </si>
  <si>
    <t>cannabistesting</t>
  </si>
  <si>
    <t>science</t>
  </si>
  <si>
    <t>californiacannabis</t>
  </si>
  <si>
    <t>Top Hashtags in Tweet in G1</t>
  </si>
  <si>
    <t>cannabislegalization</t>
  </si>
  <si>
    <t>Top Hashtags in Tweet in G2</t>
  </si>
  <si>
    <t>Top Hashtags in Tweet in G3</t>
  </si>
  <si>
    <t>legalcannabis</t>
  </si>
  <si>
    <t>adult</t>
  </si>
  <si>
    <t>recreationalmj</t>
  </si>
  <si>
    <t>tristate</t>
  </si>
  <si>
    <t>cbd</t>
  </si>
  <si>
    <t>testinglab</t>
  </si>
  <si>
    <t>compliance</t>
  </si>
  <si>
    <t>safetystandards</t>
  </si>
  <si>
    <t>ncia</t>
  </si>
  <si>
    <t>Top Hashtags in Tweet in G4</t>
  </si>
  <si>
    <t>Top Hashtags in Tweet in G5</t>
  </si>
  <si>
    <t>Top Hashtags in Tweet in G6</t>
  </si>
  <si>
    <t>edibles</t>
  </si>
  <si>
    <t>vapepen</t>
  </si>
  <si>
    <t>stoners</t>
  </si>
  <si>
    <t>dabs</t>
  </si>
  <si>
    <t>vapelife</t>
  </si>
  <si>
    <t>dablife</t>
  </si>
  <si>
    <t>Top Hashtags in Tweet in G7</t>
  </si>
  <si>
    <t>Top Hashtags in Tweet in G8</t>
  </si>
  <si>
    <t>Top Hashtags in Tweet in G9</t>
  </si>
  <si>
    <t>Top Hashtags in Tweet in G10</t>
  </si>
  <si>
    <t>Top Hashtags in Tweet</t>
  </si>
  <si>
    <t>cannabiscommunity cannabis mmj growers weedfeed weed cannabistesting cannabislegalization californiacannabis cannabisbusiness</t>
  </si>
  <si>
    <t>marijuana mmj weed cannabis edibles vapepen stoners dabs vapelife dablife</t>
  </si>
  <si>
    <t>festive ukiah cannabis events cannabiscommunity cannabisindustry cannabistesting steephilllab steephill</t>
  </si>
  <si>
    <t>Top Words in Tweet in Entire Graph</t>
  </si>
  <si>
    <t>Words in Sentiment List#1: Positive</t>
  </si>
  <si>
    <t>Words in Sentiment List#2: Negative</t>
  </si>
  <si>
    <t>Words in Sentiment List#3: Angry/Violent</t>
  </si>
  <si>
    <t>Non-categorized Words</t>
  </si>
  <si>
    <t>Total Words</t>
  </si>
  <si>
    <t>Top Words in Tweet in G1</t>
  </si>
  <si>
    <t>here</t>
  </si>
  <si>
    <t>tips</t>
  </si>
  <si>
    <t>Top Words in Tweet in G2</t>
  </si>
  <si>
    <t>buds</t>
  </si>
  <si>
    <t>infected</t>
  </si>
  <si>
    <t>powdery</t>
  </si>
  <si>
    <t>mildew</t>
  </si>
  <si>
    <t>molds</t>
  </si>
  <si>
    <t>fungi</t>
  </si>
  <si>
    <t>unfit</t>
  </si>
  <si>
    <t>smoking</t>
  </si>
  <si>
    <t>reginald</t>
  </si>
  <si>
    <t>Top Words in Tweet in G3</t>
  </si>
  <si>
    <t>Top Words in Tweet in G4</t>
  </si>
  <si>
    <t>yay</t>
  </si>
  <si>
    <t>x</t>
  </si>
  <si>
    <t>Top Words in Tweet in G5</t>
  </si>
  <si>
    <t>cc</t>
  </si>
  <si>
    <t>feat</t>
  </si>
  <si>
    <t>Top Words in Tweet in G6</t>
  </si>
  <si>
    <t>fire</t>
  </si>
  <si>
    <t>first</t>
  </si>
  <si>
    <t>arkansas</t>
  </si>
  <si>
    <t>steep</t>
  </si>
  <si>
    <t>hill</t>
  </si>
  <si>
    <t>Top Words in Tweet in G7</t>
  </si>
  <si>
    <t>one</t>
  </si>
  <si>
    <t>favorite</t>
  </si>
  <si>
    <t>humans</t>
  </si>
  <si>
    <t>global</t>
  </si>
  <si>
    <t>leader</t>
  </si>
  <si>
    <t>activism</t>
  </si>
  <si>
    <t>Top Words in Tweet in G8</t>
  </si>
  <si>
    <t>Top Words in Tweet in G9</t>
  </si>
  <si>
    <t>ðÿ</t>
  </si>
  <si>
    <t>holy</t>
  </si>
  <si>
    <t>Top Words in Tweet in G10</t>
  </si>
  <si>
    <t>temperature</t>
  </si>
  <si>
    <t>everything</t>
  </si>
  <si>
    <t>Top Words in Tweet</t>
  </si>
  <si>
    <t>steephilllab cannabis cannabiscommunity here science mmj growers weedfeed marijuana tips</t>
  </si>
  <si>
    <t>edrosenthal buds infected powdery mildew molds fungi unfit smoking reginald</t>
  </si>
  <si>
    <t>newfrontierdata steephilllab yay x cohnreznick chef_vicky</t>
  </si>
  <si>
    <t>cc theemeraldcup feat meeealz willienelson jaymewes ngaio420 dougbenson chali2na gogolbordello</t>
  </si>
  <si>
    <t>marijuana cannabis edibles fire mmj weed first arkansas steep hill</t>
  </si>
  <si>
    <t>stevedeangelo one favorite humans global leader cannabis activism harborside_oak harborside_sj</t>
  </si>
  <si>
    <t>ðÿ dna_genetics steephilllab holy</t>
  </si>
  <si>
    <t>stpgmcg steephilllab temperature everything mmj cannabis marijuana science weed</t>
  </si>
  <si>
    <t>cannabis testing steephilllab events mgretailer photos festive farm market harvest</t>
  </si>
  <si>
    <t>recent research found hawaiian varieties especially rich thcv dubbed sports</t>
  </si>
  <si>
    <t>Top Word Pairs in Tweet in Entire Graph</t>
  </si>
  <si>
    <t>steephilllab,here</t>
  </si>
  <si>
    <t>steep,hill</t>
  </si>
  <si>
    <t>here,tips</t>
  </si>
  <si>
    <t>tips,director</t>
  </si>
  <si>
    <t>director,cultivation</t>
  </si>
  <si>
    <t>cultivation,science</t>
  </si>
  <si>
    <t>science,help</t>
  </si>
  <si>
    <t>help,growers</t>
  </si>
  <si>
    <t>growers,affected</t>
  </si>
  <si>
    <t>affected,verify</t>
  </si>
  <si>
    <t>Top Word Pairs in Tweet in G1</t>
  </si>
  <si>
    <t>verify,level</t>
  </si>
  <si>
    <t>Top Word Pairs in Tweet in G2</t>
  </si>
  <si>
    <t>buds,infected</t>
  </si>
  <si>
    <t>infected,powdery</t>
  </si>
  <si>
    <t>powdery,mildew</t>
  </si>
  <si>
    <t>mildew,molds</t>
  </si>
  <si>
    <t>molds,fungi</t>
  </si>
  <si>
    <t>fungi,unfit</t>
  </si>
  <si>
    <t>unfit,smoking</t>
  </si>
  <si>
    <t>smoking,reginald</t>
  </si>
  <si>
    <t>reginald,gaudino</t>
  </si>
  <si>
    <t>gaudino,v</t>
  </si>
  <si>
    <t>Top Word Pairs in Tweet in G3</t>
  </si>
  <si>
    <t>Top Word Pairs in Tweet in G4</t>
  </si>
  <si>
    <t>yay,newfrontierdata</t>
  </si>
  <si>
    <t>newfrontierdata,steephilllab</t>
  </si>
  <si>
    <t>steephilllab,x</t>
  </si>
  <si>
    <t>x,cohnreznick</t>
  </si>
  <si>
    <t>chef_vicky,yay</t>
  </si>
  <si>
    <t>Top Word Pairs in Tweet in G5</t>
  </si>
  <si>
    <t>cc,theemeraldcup</t>
  </si>
  <si>
    <t>theemeraldcup,feat</t>
  </si>
  <si>
    <t>feat,meeealz</t>
  </si>
  <si>
    <t>meeealz,willienelson</t>
  </si>
  <si>
    <t>willienelson,jaymewes</t>
  </si>
  <si>
    <t>jaymewes,ngaio420</t>
  </si>
  <si>
    <t>ngaio420,dougbenson</t>
  </si>
  <si>
    <t>dougbenson,chali2na</t>
  </si>
  <si>
    <t>chali2na,gogolbordello</t>
  </si>
  <si>
    <t>Top Word Pairs in Tweet in G6</t>
  </si>
  <si>
    <t>Top Word Pairs in Tweet in G7</t>
  </si>
  <si>
    <t>stevedeangelo,one</t>
  </si>
  <si>
    <t>one,favorite</t>
  </si>
  <si>
    <t>favorite,humans</t>
  </si>
  <si>
    <t>humans,global</t>
  </si>
  <si>
    <t>global,leader</t>
  </si>
  <si>
    <t>leader,cannabis</t>
  </si>
  <si>
    <t>cannabis,activism</t>
  </si>
  <si>
    <t>activism,harborside_oak</t>
  </si>
  <si>
    <t>harborside_oak,harborside_sj</t>
  </si>
  <si>
    <t>harborside_sj,steephilllab</t>
  </si>
  <si>
    <t>Top Word Pairs in Tweet in G8</t>
  </si>
  <si>
    <t>Top Word Pairs in Tweet in G9</t>
  </si>
  <si>
    <t>Top Word Pairs in Tweet in G10</t>
  </si>
  <si>
    <t>stpgmcg,steephilllab</t>
  </si>
  <si>
    <t>steephilllab,temperature</t>
  </si>
  <si>
    <t>temperature,everything</t>
  </si>
  <si>
    <t>everything,mmj</t>
  </si>
  <si>
    <t>mmj,cannabis</t>
  </si>
  <si>
    <t>cannabis,marijuana</t>
  </si>
  <si>
    <t>marijuana,science</t>
  </si>
  <si>
    <t>science,weed</t>
  </si>
  <si>
    <t>Top Word Pairs in Tweet</t>
  </si>
  <si>
    <t>steephilllab,here  here,tips  tips,director  director,cultivation  cultivation,science  science,help  help,growers  growers,affected  affected,verify  verify,level</t>
  </si>
  <si>
    <t>buds,infected  infected,powdery  powdery,mildew  mildew,molds  molds,fungi  fungi,unfit  unfit,smoking  smoking,reginald  reginald,gaudino  gaudino,v</t>
  </si>
  <si>
    <t>yay,newfrontierdata  newfrontierdata,steephilllab  steephilllab,x  x,cohnreznick  chef_vicky,yay</t>
  </si>
  <si>
    <t>cc,theemeraldcup  theemeraldcup,feat  feat,meeealz  meeealz,willienelson  willienelson,jaymewes  jaymewes,ngaio420  ngaio420,dougbenson  dougbenson,chali2na  chali2na,gogolbordello</t>
  </si>
  <si>
    <t>stevedeangelo,one  one,favorite  favorite,humans  humans,global  global,leader  leader,cannabis  cannabis,activism  activism,harborside_oak  harborside_oak,harborside_sj  harborside_sj,steephilllab</t>
  </si>
  <si>
    <t>stpgmcg,steephilllab  steephilllab,temperature  temperature,everything  everything,mmj  mmj,cannabis  cannabis,marijuana  marijuana,science  science,weed</t>
  </si>
  <si>
    <t>cannabis,testing  photos,festive  festive,farm  farm,market  market,harvest  harvest,mixer  mixer,ukiah  ukiah,rosatiphotos  rosatiphotos,cannabis  cannabis,events</t>
  </si>
  <si>
    <t>recent,research  research,found  found,hawaiian  hawaiian,varieties  varieties,especially  especially,rich  rich,thcv  thcv,dubbed  dubbed,sports  sports,car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</si>
  <si>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</si>
  <si>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</si>
  <si>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</si>
  <si>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</si>
  <si>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</si>
  <si>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</si>
  <si>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</si>
  <si>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</si>
  <si>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</si>
  <si>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</si>
  <si>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</si>
  <si>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</si>
  <si>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</si>
  <si>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</si>
  <si>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</si>
  <si>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</si>
  <si>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</si>
  <si>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</si>
  <si>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</si>
  <si>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</si>
  <si>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</si>
  <si>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dna_geneticsâ</t>
  </si>
  <si>
    <t>530_grower</t>
  </si>
  <si>
    <t>Top Mentioned in G10</t>
  </si>
  <si>
    <t>Top Replied-To in Tweet</t>
  </si>
  <si>
    <t>steephilllab sourcing_guru</t>
  </si>
  <si>
    <t>edrosenthal horrors_online</t>
  </si>
  <si>
    <t>Top Mentioned in Tweet</t>
  </si>
  <si>
    <t>steephilllab cannainfocast high_times_mag connpost cnbc cannabisnow nytimes mjbizdaily evaworldwide cnn</t>
  </si>
  <si>
    <t>edrosenthal steephilllab realmedicinemi gfyhpodcast aldridge25 horrors_online</t>
  </si>
  <si>
    <t>shaleentitle kassandra_fred drugpolicy_nj nyli_cannabis cannagather_nj nju4mr ssdp steephilllab c3researchnet jahanmarcu</t>
  </si>
  <si>
    <t>newfrontierdata steephilllab cohnreznick chef_vicky lexariacorp hempmedspx potbotics releafapp actlabs2</t>
  </si>
  <si>
    <t>theemeraldcup meeealz willienelson jaymewes ngaio420 dougbenson chali2na gogolbordello davidrdowns missmargoprice</t>
  </si>
  <si>
    <t>stevedeangelo harborside_oak harborside_sj steephilllab arcviewgroup newwestsummit</t>
  </si>
  <si>
    <t>lazybeegardens artizencannabis</t>
  </si>
  <si>
    <t>dna_genetics steephilllab dna_geneticsâ 530_grower officialmcdavindispensary</t>
  </si>
  <si>
    <t>steephilllab deachterdeur stpgmcg</t>
  </si>
  <si>
    <t>steephilllab mgretailer rosatiphotos canofbl chksolutions</t>
  </si>
  <si>
    <t>steephilllab thomasbaietto af_midilibre</t>
  </si>
  <si>
    <t>veilleinthcfdc steephilllab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</si>
  <si>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</si>
  <si>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</si>
  <si>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</si>
  <si>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</si>
  <si>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</si>
  <si>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</si>
  <si>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</si>
  <si>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</si>
  <si>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</si>
  <si>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</si>
  <si>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</si>
  <si>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</si>
  <si>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calrtipper nytimes missabsinthe cnbc cnn forbes collins_wilbert sourcing_guru connpost</t>
  </si>
  <si>
    <t>paluch_9 knightroglisten marlow82631368 realmedicinemi julesofthwood dbrown13 horrors_online pottymouthbaker enderw8s peterlprete</t>
  </si>
  <si>
    <t>ssdp kassandra_fred shaleentitle jahanmarcu drugpolicy_nj nju4mr jasonk_infocast c3researchnet tgunthergroup cbcounsel</t>
  </si>
  <si>
    <t>gia_vm newfrontierdata chef_vicky cohnreznick hempmedspx ghouseventures potbotics releafapp actlabs2 lexariacorp</t>
  </si>
  <si>
    <t>ngaio420 dougbenson chali2na davidrdowns jaymewes missmargoprice meeealz willienelson gogolbordello theemeraldcup</t>
  </si>
  <si>
    <t>david_lippman postitthoughts _ediblee meridacap stickysaguaro inweed_io theemeraldconf1 cannabisbuy</t>
  </si>
  <si>
    <t>harborside_oak harborside_sj allensaakyan stevedeangelo arcviewgroup simulationshow newwestsummit</t>
  </si>
  <si>
    <t>v1ncent_f chelseacebara lazybeegardens artizencannabis</t>
  </si>
  <si>
    <t>led_ka_so officialmcdavi1 dna_genetics</t>
  </si>
  <si>
    <t>deachterdeur stpgmcg oxycontinpill</t>
  </si>
  <si>
    <t>mgretailer rosatiphotos chksolutions</t>
  </si>
  <si>
    <t>theorganicview thomasbaietto af_midilibre</t>
  </si>
  <si>
    <t>blitzenkc dannydanko</t>
  </si>
  <si>
    <t>veilleinthcfdc thesmokingfet</t>
  </si>
  <si>
    <t>Top URLs in Tweet by Count</t>
  </si>
  <si>
    <t>https://www.civilized.life/articles/omega-3-supplements-lower-weed-tolerance/?utm_source=notifications https://www.ctpost.com/news/article/Pesticide-Contamination-Is-a-Growing-Cannabis-13378419.php https://www.forbes.com/sites/andrebourque/2018/11/29/michigan-may-become-a-haven-for-cannabis-entrepreneurs-if-it-learns-from-californias-mistakes/#67bdffe02232 https://www.thenation.com/article/marijuana-legalization-california/ https://mjbizdaily.com/draft-rule-changes-ramifications-on-california-cannabis-businesses/ https://sanfrancisco.cbslocal.com/2018/11/13/camp-fire-victims-sue-pge-claiming-negligence-led-to-butte-county-inferno/ https://katv.com/news/local/arkansas-trails-oklahoma-in-setting-up-medical-marijuana-program https://www.leafly.com/news/strains-products/dissolvable-cannabinoids-the-future-of-marijuana-edibles https://www.civilized.life/articles/weed-might-be-the-key-to-controlling-these-disease-carrying-bugs/ https://www.reuters.com/article/us-mexico-drugs/mexico-supreme-court-says-ban-on-recreational-marijuana-unconstitutional-idUSKCN1N638D</t>
  </si>
  <si>
    <t>https://twitter.com/steephilllab/status/909432266165833729 https://twitter.com/steephilllab/status/1058075015277506561</t>
  </si>
  <si>
    <t>https://twitter.com/i/web/status/1062093134157492226 https://twitter.com/i/web/status/1060268151814840320 https://twitter.com/i/web/status/1059557007345233920</t>
  </si>
  <si>
    <t>https://westerngazette.ca/culture/explained-cannabis-from-antiquity-to-legality/article_bc44ba00-deda-11e8-941c-6f4bc8aa3e46.html https://hightimes.com/news/south-korea-legalizes-medical-cannabis/</t>
  </si>
  <si>
    <t>https://www.youtube.com/watch?v=Qt08mcoz59c&amp;list=PLbA1BluCbj9wVJbSvxPNKABIHXy7xjIHi&amp;index=5 https://westerngazette.ca/culture/explained-cannabis-from-antiquity-to-legality/article_bc44ba00-deda-11e8-941c-6f4bc8aa3e46.html</t>
  </si>
  <si>
    <t>https://twitter.com/i/web/status/1075819314698219521 https://www.cannabisbusinesstimes.com/article/steep-hill-opens-in-arkansas/ https://twitter.com/i/web/status/1070756981936410635</t>
  </si>
  <si>
    <t>Top URLs in Tweet by Salience</t>
  </si>
  <si>
    <t>https://www.steephill.com/blogs/35/Microbial-Contaminant-Remediation -Molds-and-Fungi-in-Cannabis</t>
  </si>
  <si>
    <t>Top Domains in Tweet by Count</t>
  </si>
  <si>
    <t>civilized.life twitter.com forbes.com ctpost.com thenation.com mjbizdaily.com cbslocal.com katv.com leafly.com reuters.com</t>
  </si>
  <si>
    <t>westerngazette.ca hightimes.com</t>
  </si>
  <si>
    <t>youtube.com westerngazette.ca</t>
  </si>
  <si>
    <t>t.co twitter.com</t>
  </si>
  <si>
    <t>Top Domains in Tweet by Salience</t>
  </si>
  <si>
    <t>cannabisbusinesstimes.com twitter.com</t>
  </si>
  <si>
    <t>Top Hashtags in Tweet by Count</t>
  </si>
  <si>
    <t>weed mmj marijuana</t>
  </si>
  <si>
    <t>weedfeed cannabiscommunity cannabis californiacannabis cannabistesting mmj weed cannabisnews cannabisbusiness cannabisindustry</t>
  </si>
  <si>
    <t>growers cannabislegalization cannabiscommunity federallaw</t>
  </si>
  <si>
    <t>cannabiscommunity inernationalcannabis</t>
  </si>
  <si>
    <t>cannabiscommunity cannabis mmj weed science research genetics botany medicalmarijuana cannabislegalization</t>
  </si>
  <si>
    <t>vapepen mmj weed marijuana cannabis stoners dabs vapelife dablife weedfeed</t>
  </si>
  <si>
    <t>cannabisindustry cannabistesting steephilllab steephill</t>
  </si>
  <si>
    <t>Top Hashtags in Tweet by Salience</t>
  </si>
  <si>
    <t>weed weedfeed cannabiscommunity cannabis californiacannabis cannabistesting mmj cannabisnews cannabisbusiness cannabisindustry</t>
  </si>
  <si>
    <t>cannabis mmj weed science research genetics botany medicalmarijuana cannabislegalization federallaw</t>
  </si>
  <si>
    <t>cannabistesting steephilllab steephill cannabisindustry</t>
  </si>
  <si>
    <t>Top Words in Tweet by Count</t>
  </si>
  <si>
    <t>weed taking supplement drop tolerance immediately mmj marijuana</t>
  </si>
  <si>
    <t>cannabis via weedfeed cannabiscommunity marijuana californiacannabis cannabistesting mmj california weed</t>
  </si>
  <si>
    <t>yay buenos dias</t>
  </si>
  <si>
    <t>cannabis vegas planet 13 world's largest dispensary opens las via</t>
  </si>
  <si>
    <t>latest organic foodies daily thanks thomasbaietto af_midilibre pesticides écologie</t>
  </si>
  <si>
    <t>here exciting results yesterday s midterm elections cannabislegalization cannabiscommunity federallaw</t>
  </si>
  <si>
    <t>horrors_online edrosenthal realmedicinemi listen gfyhpodcast learn everything need know</t>
  </si>
  <si>
    <t>aldridge25 horrors_online edrosenthal realmedicinemi listen gfyhpodcast learn everything need k</t>
  </si>
  <si>
    <t>buds infected powdery mildew molds fungi unfit smoking reginald gaudino</t>
  </si>
  <si>
    <t>chef_vicky yay newfrontierdata x cohnreznick</t>
  </si>
  <si>
    <t>yay newfrontierdata x cohnreznick</t>
  </si>
  <si>
    <t>elections 2018 marijuana wins via cannabisnow icymi cannabis elections2018 m</t>
  </si>
  <si>
    <t>found better reposting relief formula evaworldwide pet sleep limonene ess</t>
  </si>
  <si>
    <t>marijuana edibles ediblee world out stories via</t>
  </si>
  <si>
    <t>flow kana leads sungrown craft cannabis movement 1 selling flower</t>
  </si>
  <si>
    <t>latest smoking fetish thanks veilleinthcfdc smoke california</t>
  </si>
  <si>
    <t>coming canada</t>
  </si>
  <si>
    <t>more sourcing_guru know look ads new companies coming out cannabis</t>
  </si>
  <si>
    <t>here tips director cultivation science help growers affected verify level</t>
  </si>
  <si>
    <t>graphic plant sure something curious difference between thc thca here's</t>
  </si>
  <si>
    <t>explained cannabis antiquity legality via western gazette cannabiscommunity weedfe</t>
  </si>
  <si>
    <t>excellent tips growers fire ravaged areas ours</t>
  </si>
  <si>
    <t>south korea legalizes medical cannabis via high_times_mag inernationalcannabis cannabisdai</t>
  </si>
  <si>
    <t>canada s grand cannabis experiment set scientists free via nytimes</t>
  </si>
  <si>
    <t>cannabis via explained antiquity legality western gazette cannabiscommunity weedfe south</t>
  </si>
  <si>
    <t>edrosenthal thanks liked one well</t>
  </si>
  <si>
    <t>edrosenthal first book bought realized 'gee know ' long ago</t>
  </si>
  <si>
    <t>cannainfocast learn dna cannabis dr reggie gaudino mmj wee</t>
  </si>
  <si>
    <t>cannabis cannabiscommunity s via science here proposed rule changes big</t>
  </si>
  <si>
    <t>davidrdowns cc theemeraldcup feat meeealz willienelson jaymewes ngaio420 dougbenson chali2na</t>
  </si>
  <si>
    <t>imperious cannabis expo steep hill arkansas give key industry stakeholders</t>
  </si>
  <si>
    <t>cannabis industry really going use stakeholder seems prohibitionist word</t>
  </si>
  <si>
    <t>weed key controlling disease carrying bugs</t>
  </si>
  <si>
    <t>m getting first look lab test purety medical marijuana arkansas</t>
  </si>
  <si>
    <t>testing lab congrats opening new arkansas steve deangelo having started</t>
  </si>
  <si>
    <t>twitter steep hill temperature everything mmj cannabis marijuana science weed</t>
  </si>
  <si>
    <t>cannabis testing cannabisindustry working steep hill establish europe reference science</t>
  </si>
  <si>
    <t>cannabis photos festive farm market harvest mixer ukiah rosatiphotos events</t>
  </si>
  <si>
    <t>pesticide contamination growing cannabis safety concern via connpost cannabisregulati</t>
  </si>
  <si>
    <t>ghouseventures lexariacorp newfrontierdata hempmedspx potbotics releafapp actlabs2</t>
  </si>
  <si>
    <t>stpgmcg temperature everything mmj cannabis marijuana science weed</t>
  </si>
  <si>
    <t>deachterdeur stpgmcg temperature everything mmj cannabis marijuana science weed http</t>
  </si>
  <si>
    <t>steep hill arkansas hiring laboratory technician little rock ar</t>
  </si>
  <si>
    <t>dannydanko recent research found hawaiian varieties especially rich thcv dubbed</t>
  </si>
  <si>
    <t>crazy sleepy mag life science vitro diagnostics first prediction 2019</t>
  </si>
  <si>
    <t>cbcounsel shaleentitle kassandra_fred drugpolicy_nj nyli_cannabis cannagather_nj nju4mr ssdp yo save</t>
  </si>
  <si>
    <t>ðÿ holy grailðÿ bred dna_geneticsâ grown 530_grower dispensed officialmcdavindispensary __</t>
  </si>
  <si>
    <t>officialmcdavi1 dna_genetics name</t>
  </si>
  <si>
    <t>v1ncent_f big fan lazybeegardens seen very consistent numbers artizencannabis lab</t>
  </si>
  <si>
    <t>Top Words in Tweet by Salience</t>
  </si>
  <si>
    <t>marijuana weed cannabis weedfeed cannabiscommunity via michigan californiacannabis cannabistesting mmj</t>
  </si>
  <si>
    <t>better relief pet sleep limonene ess alpha pinene one favorite</t>
  </si>
  <si>
    <t>tips director cultivation science help growers affected verify level o</t>
  </si>
  <si>
    <t>plant sure something curious difference between thc thca here's great</t>
  </si>
  <si>
    <t>explained antiquity legality western gazette cannabiscommunity weedfe south korea legalizes</t>
  </si>
  <si>
    <t>s via science here proposed rule changes big impact california</t>
  </si>
  <si>
    <t>testing cannabisindustry working steep hill establish europe reference science behind</t>
  </si>
  <si>
    <t>mgretailer canofbl chksolutions working steep hill establish europe reference science</t>
  </si>
  <si>
    <t>shaleentitle kassandra_fred drugpolicy_nj nyli_cannabis cannagather_nj nju4mr ssdp yo save date</t>
  </si>
  <si>
    <t>Top Word Pairs in Tweet by Count</t>
  </si>
  <si>
    <t>steephilllab,taking  taking,supplement  supplement,drop  drop,weed  weed,tolerance  tolerance,immediately  immediately,mmj  mmj,weed  weed,marijuana</t>
  </si>
  <si>
    <t>weedfeed,cannabiscommunity  steep,hill  cannabisnews,weedfeed  cannabis,californiacannabis  san,francisco  california,cannabiscommunity  check,out  hill,arkansas  taking,supplement  supplement,drop</t>
  </si>
  <si>
    <t>yay,buenos  buenos,dias</t>
  </si>
  <si>
    <t>steephilllab,planet  planet,13  13,world's  world's,largest  largest,cannabis  cannabis,dispensary  dispensary,opens  opens,las  las,vegas  vegas,via</t>
  </si>
  <si>
    <t>latest,organic  organic,foodies  foodies,daily  daily,thanks  thanks,steephilllab  steephilllab,thomasbaietto  thomasbaietto,af_midilibre  af_midilibre,pesticides  pesticides,écologie</t>
  </si>
  <si>
    <t>steephilllab,here  here,exciting  exciting,results  results,yesterday  yesterday,s  s,midterm  midterm,elections  elections,cannabislegalization  cannabislegalization,cannabiscommunity  cannabiscommunity,federallaw</t>
  </si>
  <si>
    <t>horrors_online,edrosenthal  edrosenthal,realmedicinemi  realmedicinemi,steephilllab  steephilllab,listen  listen,gfyhpodcast  gfyhpodcast,learn  learn,everything  everything,need  need,know</t>
  </si>
  <si>
    <t>aldridge25,horrors_online  horrors_online,edrosenthal  edrosenthal,realmedicinemi  realmedicinemi,steephilllab  steephilllab,listen  listen,gfyhpodcast  gfyhpodcast,learn  learn,everything  everything,need  need,k</t>
  </si>
  <si>
    <t>chef_vicky,yay  yay,newfrontierdata  newfrontierdata,steephilllab  steephilllab,x  x,cohnreznick</t>
  </si>
  <si>
    <t>yay,newfrontierdata  newfrontierdata,steephilllab  steephilllab,x  x,cohnreznick</t>
  </si>
  <si>
    <t>steephilllab,2018  2018,elections  elections,marijuana  marijuana,wins  wins,via  via,cannabisnow  cannabisnow,icymi  icymi,cannabis  cannabis,elections  elections,elections2018</t>
  </si>
  <si>
    <t>reposting,steephilllab  relief,better  found,formula  formula,evaworldwide  evaworldwide,reposting  found,better  better,relief  better,pet  pet,relief  better,sleep</t>
  </si>
  <si>
    <t>ediblee,world  world,marijuana  marijuana,edibles  edibles,out  out,edibles  edibles,marijuana  marijuana,stories  stories,via</t>
  </si>
  <si>
    <t>steephilllab,flow  flow,kana  kana,leads  leads,sungrown  sungrown,craft  craft,cannabis  cannabis,movement  movement,1  1,selling  selling,flower</t>
  </si>
  <si>
    <t>latest,smoking  smoking,fetish  fetish,thanks  thanks,veilleinthcfdc  veilleinthcfdc,steephilllab  steephilllab,smoke  smoke,california</t>
  </si>
  <si>
    <t>steephilllab,coming  coming,canada</t>
  </si>
  <si>
    <t>sourcing_guru,steephilllab  steephilllab,know  know,more  more,look  look,ads  ads,new  new,companies  companies,coming  coming,out  out,cannabis</t>
  </si>
  <si>
    <t>graphic,steephilllab  plant,sure  sure,something  something,graphic  curious,difference  difference,between  between,thc  thc,thca  thca,here's  here's,great</t>
  </si>
  <si>
    <t>steephilllab,explained  explained,cannabis  cannabis,antiquity  antiquity,legality  legality,via  via,western  western,gazette  gazette,cannabiscommunity  cannabiscommunity,weedfe</t>
  </si>
  <si>
    <t>excellent,tips  tips,growers  growers,fire  fire,ravaged  ravaged,areas  areas,ours</t>
  </si>
  <si>
    <t>steephilllab,south  south,korea  korea,legalizes  legalizes,medical  medical,cannabis  cannabis,via  via,high_times_mag  high_times_mag,inernationalcannabis  inernationalcannabis,cannabisdai</t>
  </si>
  <si>
    <t>steephilllab,canada  canada,s  s,grand  grand,cannabis  cannabis,experiment  experiment,set  set,scientists  scientists,free  free,via  via,nytimes</t>
  </si>
  <si>
    <t>steephilllab,explained  explained,cannabis  cannabis,antiquity  antiquity,legality  legality,via  via,western  western,gazette  gazette,cannabiscommunity  cannabiscommunity,weedfe  steephilllab,south</t>
  </si>
  <si>
    <t>edrosenthal,buds  buds,infected  infected,powdery  powdery,mildew  mildew,molds  molds,fungi  fungi,unfit  unfit,smoking  smoking,reginald  reginald,gaudino</t>
  </si>
  <si>
    <t>edrosenthal,steephilllab  steephilllab,thanks  thanks,liked  liked,one  one,well</t>
  </si>
  <si>
    <t>edrosenthal,steephilllab  steephilllab,first  first,book  book,bought  bought,realized  realized,'gee  'gee,know  know,'  ',long  long,ago</t>
  </si>
  <si>
    <t>cannainfocast,learn  learn,dna  dna,cannabis  cannabis,dr  dr,reggie  reggie,gaudino  gaudino,steephilllab  steephilllab,mmj  mmj,wee</t>
  </si>
  <si>
    <t>steephilllab,here  steephilllab,proposed  proposed,rule  rule,changes  changes,big  big,impact  impact,california  california,s  s,cannabis  cannabis,businesses</t>
  </si>
  <si>
    <t>davidrdowns,cc  cc,theemeraldcup  theemeraldcup,feat  feat,meeealz  meeealz,willienelson  willienelson,jaymewes  jaymewes,ngaio420  ngaio420,dougbenson  dougbenson,chali2na  chali2na,gogolbordello</t>
  </si>
  <si>
    <t>steephilllab,imperious  imperious,cannabis  cannabis,expo  expo,steep  steep,hill  hill,arkansas  arkansas,give  give,key  key,industry  industry,stakeholders</t>
  </si>
  <si>
    <t>steephilllab,cannabis  cannabis,industry  industry,really  really,going  going,use  use,stakeholder  stakeholder,seems  seems,prohibitionist  prohibitionist,word</t>
  </si>
  <si>
    <t>vapepen,mmj  mmj,weed  weed,marijuana  marijuana,cannabis  cannabis,stoners  stoners,dabs  dabs,vapelife  vapelife,dablife  dablife,weedfeed  weedfeed,medicalcannabis</t>
  </si>
  <si>
    <t>weed,key  key,controlling  controlling,disease  disease,carrying  carrying,bugs</t>
  </si>
  <si>
    <t>m,getting  getting,first  first,look  look,lab  lab,test  test,purety  purety,medical  medical,marijuana  marijuana,arkansas  arkansas,cultivators</t>
  </si>
  <si>
    <t>congrats,steephilllab  steephilllab,opening  opening,new  new,testing  testing,lab  lab,arkansas  arkansas,steve  steve,deangelo  deangelo,having  having,started</t>
  </si>
  <si>
    <t>steep,hill  hill,twitter  twitter,temperature  temperature,everything  everything,mmj  mmj,cannabis  cannabis,marijuana  marijuana,science  science,weed  weed,facts</t>
  </si>
  <si>
    <t>cannabis,testing  working,steep  steep,hill  hill,establish  establish,europe  europe,reference  reference,science  science,behind  behind,cannabis  testing,protocols</t>
  </si>
  <si>
    <t>photos,festive  festive,farm  farm,market  market,harvest  harvest,mixer  mixer,ukiah  ukiah,rosatiphotos  rosatiphotos,cannabis  cannabis,events  events,cannabiscommunity</t>
  </si>
  <si>
    <t>steephilllab,pesticide  pesticide,contamination  contamination,growing  growing,cannabis  cannabis,safety  safety,concern  concern,via  via,connpost  connpost,cannabisregulati</t>
  </si>
  <si>
    <t>ghouseventures,lexariacorp  lexariacorp,newfrontierdata  newfrontierdata,hempmedspx  hempmedspx,steephilllab  steephilllab,potbotics  potbotics,releafapp  releafapp,actlabs2</t>
  </si>
  <si>
    <t>deachterdeur,stpgmcg  stpgmcg,steephilllab  steephilllab,temperature  temperature,everything  everything,mmj  mmj,cannabis  cannabis,marijuana  marijuana,science  science,weed  weed,http</t>
  </si>
  <si>
    <t>steep,hill  hill,arkansas  arkansas,hiring  hiring,laboratory  laboratory,technician  technician,little  little,rock  rock,ar</t>
  </si>
  <si>
    <t>dannydanko,recent  recent,research  research,found  found,hawaiian  hawaiian,varieties  varieties,especially  especially,rich  rich,thcv  thcv,dubbed  dubbed,sports</t>
  </si>
  <si>
    <t>crazy,sleepy  sleepy,mag  mag,life  life,science  science,vitro  vitro,diagnostics  diagnostics,first  first,prediction  prediction,2019  2019,cannabis</t>
  </si>
  <si>
    <t>cbcounsel,shaleentitle  shaleentitle,kassandra_fred  kassandra_fred,drugpolicy_nj  drugpolicy_nj,nyli_cannabis  nyli_cannabis,cannagather_nj  cannagather_nj,nju4mr  nju4mr,ssdp  yo,save  save,date  date,2nd</t>
  </si>
  <si>
    <t>holy,grailðÿ  grailðÿ,bred  bred,dna_geneticsâ  dna_geneticsâ,ðÿ  ðÿ,grown  grown,530_grower  530_grower,dispensed  dispensed,officialmcdavindispensary  officialmcdavindispensary,__  __,ðÿ</t>
  </si>
  <si>
    <t>officialmcdavi1,dna_genetics  dna_genetics,steephilllab  steephilllab,name</t>
  </si>
  <si>
    <t>v1ncent_f,big  big,fan  fan,lazybeegardens  lazybeegardens,seen  seen,very  very,consistent  consistent,numbers  numbers,artizencannabis  artizencannabis,lab</t>
  </si>
  <si>
    <t>Top Word Pairs in Tweet by Salience</t>
  </si>
  <si>
    <t>relief,better  found,better  better,relief  better,pet  pet,relief  better,sleep  sleep,reposting  steephilllab,limonene  limonene,found  found,ess</t>
  </si>
  <si>
    <t>here,tips  tips,director  director,cultivation  cultivation,science  science,help  help,growers  growers,affected  affected,verify  verify,level  level,o</t>
  </si>
  <si>
    <t>plant,sure  sure,something  something,graphic  curious,difference  difference,between  between,thc  thc,thca  thca,here's  here's,great  great,graphic</t>
  </si>
  <si>
    <t>mgretailer,photos  cannabiscommunity,canofbl  chksolutions,working  working,steep  steep,hill  hill,establish  establish,europe  europe,reference  reference,science  science,behind</t>
  </si>
  <si>
    <t>Word</t>
  </si>
  <si>
    <t>gaudino</t>
  </si>
  <si>
    <t>director</t>
  </si>
  <si>
    <t>cultivation</t>
  </si>
  <si>
    <t>help</t>
  </si>
  <si>
    <t>affected</t>
  </si>
  <si>
    <t>verify</t>
  </si>
  <si>
    <t>level</t>
  </si>
  <si>
    <t>s</t>
  </si>
  <si>
    <t>learn</t>
  </si>
  <si>
    <t>industry</t>
  </si>
  <si>
    <t>california</t>
  </si>
  <si>
    <t>elections</t>
  </si>
  <si>
    <t>v</t>
  </si>
  <si>
    <t>p</t>
  </si>
  <si>
    <t>lab</t>
  </si>
  <si>
    <t>dr</t>
  </si>
  <si>
    <t>gene</t>
  </si>
  <si>
    <t>testing</t>
  </si>
  <si>
    <t>dna</t>
  </si>
  <si>
    <t>reggie</t>
  </si>
  <si>
    <t>found</t>
  </si>
  <si>
    <t>medical</t>
  </si>
  <si>
    <t>key</t>
  </si>
  <si>
    <t>wee</t>
  </si>
  <si>
    <t>research</t>
  </si>
  <si>
    <t>out</t>
  </si>
  <si>
    <t>exciting</t>
  </si>
  <si>
    <t>results</t>
  </si>
  <si>
    <t>yesterday</t>
  </si>
  <si>
    <t>midterm</t>
  </si>
  <si>
    <t>know</t>
  </si>
  <si>
    <t>better</t>
  </si>
  <si>
    <t>contamination</t>
  </si>
  <si>
    <t>imperious</t>
  </si>
  <si>
    <t>expo</t>
  </si>
  <si>
    <t>give</t>
  </si>
  <si>
    <t>stakeholders</t>
  </si>
  <si>
    <t>preview</t>
  </si>
  <si>
    <t>tour</t>
  </si>
  <si>
    <t>2018</t>
  </si>
  <si>
    <t>michigan</t>
  </si>
  <si>
    <t>cannabisnews</t>
  </si>
  <si>
    <t>explained</t>
  </si>
  <si>
    <t>antiquity</t>
  </si>
  <si>
    <t>legality</t>
  </si>
  <si>
    <t>western</t>
  </si>
  <si>
    <t>gazette</t>
  </si>
  <si>
    <t>federallaw</t>
  </si>
  <si>
    <t>flower</t>
  </si>
  <si>
    <t>more</t>
  </si>
  <si>
    <t>canada</t>
  </si>
  <si>
    <t>vegas</t>
  </si>
  <si>
    <t>big</t>
  </si>
  <si>
    <t>very</t>
  </si>
  <si>
    <t>cannabinoids</t>
  </si>
  <si>
    <t>growing</t>
  </si>
  <si>
    <t>pesticides</t>
  </si>
  <si>
    <t>organic</t>
  </si>
  <si>
    <t>events</t>
  </si>
  <si>
    <t>emerald</t>
  </si>
  <si>
    <t>held</t>
  </si>
  <si>
    <t>sure</t>
  </si>
  <si>
    <t>check</t>
  </si>
  <si>
    <t>up</t>
  </si>
  <si>
    <t>recreational</t>
  </si>
  <si>
    <t>thc</t>
  </si>
  <si>
    <t>cannabisscience</t>
  </si>
  <si>
    <t>legalization</t>
  </si>
  <si>
    <t>weedfe</t>
  </si>
  <si>
    <t>thanks</t>
  </si>
  <si>
    <t>south</t>
  </si>
  <si>
    <t>korea</t>
  </si>
  <si>
    <t>legalizes</t>
  </si>
  <si>
    <t>reposting</t>
  </si>
  <si>
    <t>listen</t>
  </si>
  <si>
    <t>need</t>
  </si>
  <si>
    <t>dispensary</t>
  </si>
  <si>
    <t>taking</t>
  </si>
  <si>
    <t>supplement</t>
  </si>
  <si>
    <t>drop</t>
  </si>
  <si>
    <t>tolerance</t>
  </si>
  <si>
    <t>immediately</t>
  </si>
  <si>
    <t>indica</t>
  </si>
  <si>
    <t>recent</t>
  </si>
  <si>
    <t>hawaiian</t>
  </si>
  <si>
    <t>varieties</t>
  </si>
  <si>
    <t>especially</t>
  </si>
  <si>
    <t>rich</t>
  </si>
  <si>
    <t>thcv</t>
  </si>
  <si>
    <t>dubbed</t>
  </si>
  <si>
    <t>sports</t>
  </si>
  <si>
    <t>car</t>
  </si>
  <si>
    <t>laboratory</t>
  </si>
  <si>
    <t>little</t>
  </si>
  <si>
    <t>pesticide</t>
  </si>
  <si>
    <t>safety</t>
  </si>
  <si>
    <t>concern</t>
  </si>
  <si>
    <t>photos</t>
  </si>
  <si>
    <t>festive</t>
  </si>
  <si>
    <t>farm</t>
  </si>
  <si>
    <t>market</t>
  </si>
  <si>
    <t>harvest</t>
  </si>
  <si>
    <t>mixer</t>
  </si>
  <si>
    <t>ukiah</t>
  </si>
  <si>
    <t>working</t>
  </si>
  <si>
    <t>establish</t>
  </si>
  <si>
    <t>europe</t>
  </si>
  <si>
    <t>reference</t>
  </si>
  <si>
    <t>behind</t>
  </si>
  <si>
    <t>steephill</t>
  </si>
  <si>
    <t>twitter</t>
  </si>
  <si>
    <t>cup</t>
  </si>
  <si>
    <t>sonoma</t>
  </si>
  <si>
    <t>county</t>
  </si>
  <si>
    <t>fairgrounds</t>
  </si>
  <si>
    <t>amazing</t>
  </si>
  <si>
    <t>line</t>
  </si>
  <si>
    <t>opening</t>
  </si>
  <si>
    <t>new</t>
  </si>
  <si>
    <t>steve</t>
  </si>
  <si>
    <t>deangelo</t>
  </si>
  <si>
    <t>m</t>
  </si>
  <si>
    <t>look</t>
  </si>
  <si>
    <t>california's</t>
  </si>
  <si>
    <t>coalinga</t>
  </si>
  <si>
    <t>proposed</t>
  </si>
  <si>
    <t>rule</t>
  </si>
  <si>
    <t>changes</t>
  </si>
  <si>
    <t>impact</t>
  </si>
  <si>
    <t>businesses</t>
  </si>
  <si>
    <t>regulations</t>
  </si>
  <si>
    <t>bayarea</t>
  </si>
  <si>
    <t>san</t>
  </si>
  <si>
    <t>francisco</t>
  </si>
  <si>
    <t>californiafires</t>
  </si>
  <si>
    <t>smoke</t>
  </si>
  <si>
    <t>campfire</t>
  </si>
  <si>
    <t>ceo</t>
  </si>
  <si>
    <t>medicalmarijuana</t>
  </si>
  <si>
    <t>controlling</t>
  </si>
  <si>
    <t>disease</t>
  </si>
  <si>
    <t>carrying</t>
  </si>
  <si>
    <t>bugs</t>
  </si>
  <si>
    <t>mexico</t>
  </si>
  <si>
    <t>fda</t>
  </si>
  <si>
    <t>legalizeit</t>
  </si>
  <si>
    <t>ask</t>
  </si>
  <si>
    <t>prices</t>
  </si>
  <si>
    <t>grow</t>
  </si>
  <si>
    <t>ongoing</t>
  </si>
  <si>
    <t>'til</t>
  </si>
  <si>
    <t>end</t>
  </si>
  <si>
    <t>year</t>
  </si>
  <si>
    <t>cannabisdai</t>
  </si>
  <si>
    <t>grand</t>
  </si>
  <si>
    <t>experiment</t>
  </si>
  <si>
    <t>set</t>
  </si>
  <si>
    <t>scientists</t>
  </si>
  <si>
    <t>free</t>
  </si>
  <si>
    <t>graphic</t>
  </si>
  <si>
    <t>coming</t>
  </si>
  <si>
    <t>latest</t>
  </si>
  <si>
    <t>flow</t>
  </si>
  <si>
    <t>kana</t>
  </si>
  <si>
    <t>leads</t>
  </si>
  <si>
    <t>sungrown</t>
  </si>
  <si>
    <t>craft</t>
  </si>
  <si>
    <t>movement</t>
  </si>
  <si>
    <t>1</t>
  </si>
  <si>
    <t>selling</t>
  </si>
  <si>
    <t>brand</t>
  </si>
  <si>
    <t>relief</t>
  </si>
  <si>
    <t>formula</t>
  </si>
  <si>
    <t>wins</t>
  </si>
  <si>
    <t>icymi</t>
  </si>
  <si>
    <t>elections2018</t>
  </si>
  <si>
    <t>k</t>
  </si>
  <si>
    <t>planet</t>
  </si>
  <si>
    <t>13</t>
  </si>
  <si>
    <t>world's</t>
  </si>
  <si>
    <t>largest</t>
  </si>
  <si>
    <t>opens</t>
  </si>
  <si>
    <t>ceremony</t>
  </si>
  <si>
    <t>grower</t>
  </si>
  <si>
    <t>cancer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</si>
  <si>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</si>
  <si>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</si>
  <si>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</si>
  <si>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</si>
  <si>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</si>
  <si>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</si>
  <si>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</si>
  <si>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</si>
  <si>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</si>
  <si>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</si>
  <si>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</si>
  <si>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</si>
  <si>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</si>
  <si>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</si>
  <si>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</si>
  <si>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</si>
  <si>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</si>
  <si>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</si>
  <si>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</si>
  <si>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</si>
  <si>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</si>
  <si>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</si>
  <si>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</si>
  <si>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</si>
  <si>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</si>
  <si>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</si>
  <si>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</si>
  <si>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</si>
  <si>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</si>
  <si>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</si>
  <si>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</si>
  <si>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2015</t>
  </si>
  <si>
    <t>Aug</t>
  </si>
  <si>
    <t>10-Aug</t>
  </si>
  <si>
    <t>6 PM</t>
  </si>
  <si>
    <t>2017</t>
  </si>
  <si>
    <t>Sep</t>
  </si>
  <si>
    <t>17-Sep</t>
  </si>
  <si>
    <t>3 PM</t>
  </si>
  <si>
    <t>Oct</t>
  </si>
  <si>
    <t>14-Oct</t>
  </si>
  <si>
    <t>6 AM</t>
  </si>
  <si>
    <t>Nov</t>
  </si>
  <si>
    <t>1-Nov</t>
  </si>
  <si>
    <t>5 PM</t>
  </si>
  <si>
    <t>7 PM</t>
  </si>
  <si>
    <t>2-Nov</t>
  </si>
  <si>
    <t>8 AM</t>
  </si>
  <si>
    <t>8 PM</t>
  </si>
  <si>
    <t>3-Nov</t>
  </si>
  <si>
    <t>9 AM</t>
  </si>
  <si>
    <t>4-Nov</t>
  </si>
  <si>
    <t>5-Nov</t>
  </si>
  <si>
    <t>9 PM</t>
  </si>
  <si>
    <t>6-Nov</t>
  </si>
  <si>
    <t>2 AM</t>
  </si>
  <si>
    <t>7-Nov</t>
  </si>
  <si>
    <t>10 PM</t>
  </si>
  <si>
    <t>8-Nov</t>
  </si>
  <si>
    <t>12 AM</t>
  </si>
  <si>
    <t>9-Nov</t>
  </si>
  <si>
    <t>11 PM</t>
  </si>
  <si>
    <t>10-Nov</t>
  </si>
  <si>
    <t>7 AM</t>
  </si>
  <si>
    <t>12-Nov</t>
  </si>
  <si>
    <t>13-Nov</t>
  </si>
  <si>
    <t>1 AM</t>
  </si>
  <si>
    <t>15-Nov</t>
  </si>
  <si>
    <t>16-Nov</t>
  </si>
  <si>
    <t>19-Nov</t>
  </si>
  <si>
    <t>4 PM</t>
  </si>
  <si>
    <t>20-Nov</t>
  </si>
  <si>
    <t>21-Nov</t>
  </si>
  <si>
    <t>22-Nov</t>
  </si>
  <si>
    <t>23-Nov</t>
  </si>
  <si>
    <t>12 PM</t>
  </si>
  <si>
    <t>24-Nov</t>
  </si>
  <si>
    <t>1 PM</t>
  </si>
  <si>
    <t>25-Nov</t>
  </si>
  <si>
    <t>26-Nov</t>
  </si>
  <si>
    <t>27-Nov</t>
  </si>
  <si>
    <t>2 PM</t>
  </si>
  <si>
    <t>28-Nov</t>
  </si>
  <si>
    <t>3 AM</t>
  </si>
  <si>
    <t>29-Nov</t>
  </si>
  <si>
    <t>30-Nov</t>
  </si>
  <si>
    <t>Dec</t>
  </si>
  <si>
    <t>1-Dec</t>
  </si>
  <si>
    <t>2-Dec</t>
  </si>
  <si>
    <t>3-Dec</t>
  </si>
  <si>
    <t>10 AM</t>
  </si>
  <si>
    <t>6-Dec</t>
  </si>
  <si>
    <t>7-Dec</t>
  </si>
  <si>
    <t>9-Dec</t>
  </si>
  <si>
    <t>11-Dec</t>
  </si>
  <si>
    <t>12-Dec</t>
  </si>
  <si>
    <t>13-Dec</t>
  </si>
  <si>
    <t>14-Dec</t>
  </si>
  <si>
    <t>15-Dec</t>
  </si>
  <si>
    <t>19-Dec</t>
  </si>
  <si>
    <t>20-Dec</t>
  </si>
  <si>
    <t>26-Dec</t>
  </si>
  <si>
    <t>28-Dec</t>
  </si>
  <si>
    <t>29-Dec</t>
  </si>
  <si>
    <t>30-Dec</t>
  </si>
  <si>
    <t>2019</t>
  </si>
  <si>
    <t>Jan</t>
  </si>
  <si>
    <t>2-Jan</t>
  </si>
  <si>
    <t>4-Jan</t>
  </si>
  <si>
    <t>7-Jan</t>
  </si>
  <si>
    <t>11-Jan</t>
  </si>
  <si>
    <t>13-Jan</t>
  </si>
  <si>
    <t>19-Jan</t>
  </si>
  <si>
    <t>128, 128, 128</t>
  </si>
  <si>
    <t>161, 95, 95</t>
  </si>
  <si>
    <t>193, 62, 62</t>
  </si>
  <si>
    <t>Red</t>
  </si>
  <si>
    <t>G1: steephilllab cannabis cannabiscommunity here science mmj growers weedfeed marijuana tips</t>
  </si>
  <si>
    <t>G2: edrosenthal buds infected powdery mildew molds fungi unfit smoking reginald</t>
  </si>
  <si>
    <t>G3: cbcounsel</t>
  </si>
  <si>
    <t>G4: newfrontierdata steephilllab yay x cohnreznick chef_vicky</t>
  </si>
  <si>
    <t>G5: cc theemeraldcup feat meeealz willienelson jaymewes ngaio420 dougbenson chali2na gogolbordello</t>
  </si>
  <si>
    <t>G6: marijuana cannabis edibles fire mmj weed first arkansas steep hill</t>
  </si>
  <si>
    <t>G7: stevedeangelo one favorite humans global leader cannabis activism harborside_oak harborside_sj</t>
  </si>
  <si>
    <t>G9: ðÿ dna_genetics steephilllab holy</t>
  </si>
  <si>
    <t>G10: stpgmcg steephilllab temperature everything mmj cannabis marijuana science weed</t>
  </si>
  <si>
    <t>G11: cannabis testing steephilllab events mgretailer photos festive farm market harvest</t>
  </si>
  <si>
    <t>G13: recent research found hawaiian varieties especially rich thcv dubbed sports</t>
  </si>
  <si>
    <t>Autofill Workbook Results</t>
  </si>
  <si>
    <t>Edge Weight▓1▓5▓0▓True▓Gray▓Red▓▓Edge Weight▓1▓5▓0▓3▓10▓False▓Edge Weight▓1▓5▓0▓35▓12▓False▓▓0▓0▓0▓True▓Black▓Black▓▓Followers▓3▓3064940▓0▓162▓1000▓False▓▓0▓0▓0▓0▓0▓False▓▓0▓0▓0▓0▓0▓False▓▓0▓0▓0▓0▓0▓False</t>
  </si>
  <si>
    <t>GraphSource░GraphServerTwitterSearch▓GraphTerm░steephilllab▓ImportDescription░The graph represents a network of 133 Twitter users whose tweets in the requested range contained "steephilllab", or who were replied to or mentioned in those tweets.  The network was obtained from the NodeXL Graph Server on Sunday, 20 January 2019 at 06:24 UTC.
The requested start date was Sunday, 20 January 2019 at 01:01 UTC and the maximum number of tweets (going backward in time) was 5,000.
The tweets in the network were tweeted over the 78-day, 9-hour, 48-minute period from Thursday, 01 November 2018 at 17:12 UTC to Saturday, 19 January 2019 at 03:00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</si>
</sst>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188438"/>
        <c:axId val="13825031"/>
      </c:barChart>
      <c:catAx>
        <c:axId val="61188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25031"/>
        <c:crosses val="autoZero"/>
        <c:auto val="1"/>
        <c:lblOffset val="100"/>
        <c:noMultiLvlLbl val="0"/>
      </c:catAx>
      <c:valAx>
        <c:axId val="13825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88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101"/>
                <c:pt idx="0">
                  <c:v>6 PM
10-Aug
Aug
2015</c:v>
                </c:pt>
                <c:pt idx="1">
                  <c:v>3 PM
17-Sep
Sep
2017</c:v>
                </c:pt>
                <c:pt idx="2">
                  <c:v>6 AM
14-Oct
Oct
2018</c:v>
                </c:pt>
                <c:pt idx="3">
                  <c:v>5 PM
1-Nov
Nov</c:v>
                </c:pt>
                <c:pt idx="4">
                  <c:v>7 PM</c:v>
                </c:pt>
                <c:pt idx="5">
                  <c:v>8 AM
2-Nov</c:v>
                </c:pt>
                <c:pt idx="6">
                  <c:v>7 PM</c:v>
                </c:pt>
                <c:pt idx="7">
                  <c:v>8 PM</c:v>
                </c:pt>
                <c:pt idx="8">
                  <c:v>9 AM
3-Nov</c:v>
                </c:pt>
                <c:pt idx="9">
                  <c:v>7 PM
4-Nov</c:v>
                </c:pt>
                <c:pt idx="10">
                  <c:v>9 PM
5-Nov</c:v>
                </c:pt>
                <c:pt idx="11">
                  <c:v>2 AM
6-Nov</c:v>
                </c:pt>
                <c:pt idx="12">
                  <c:v>9 PM</c:v>
                </c:pt>
                <c:pt idx="13">
                  <c:v>5 PM
7-Nov</c:v>
                </c:pt>
                <c:pt idx="14">
                  <c:v>8 PM</c:v>
                </c:pt>
                <c:pt idx="15">
                  <c:v>10 PM</c:v>
                </c:pt>
                <c:pt idx="16">
                  <c:v>12 AM
8-Nov</c:v>
                </c:pt>
                <c:pt idx="17">
                  <c:v>8 AM</c:v>
                </c:pt>
                <c:pt idx="18">
                  <c:v>9 AM
9-Nov</c:v>
                </c:pt>
                <c:pt idx="19">
                  <c:v>7 PM</c:v>
                </c:pt>
                <c:pt idx="20">
                  <c:v>10 PM</c:v>
                </c:pt>
                <c:pt idx="21">
                  <c:v>11 PM</c:v>
                </c:pt>
                <c:pt idx="22">
                  <c:v>7 AM
10-Nov</c:v>
                </c:pt>
                <c:pt idx="23">
                  <c:v>8 PM
12-Nov</c:v>
                </c:pt>
                <c:pt idx="24">
                  <c:v>9 PM</c:v>
                </c:pt>
                <c:pt idx="25">
                  <c:v>11 PM</c:v>
                </c:pt>
                <c:pt idx="26">
                  <c:v>1 AM
13-Nov</c:v>
                </c:pt>
                <c:pt idx="27">
                  <c:v>7 PM</c:v>
                </c:pt>
                <c:pt idx="28">
                  <c:v>11 PM</c:v>
                </c:pt>
                <c:pt idx="29">
                  <c:v>5 PM
15-Nov</c:v>
                </c:pt>
                <c:pt idx="30">
                  <c:v>8 PM</c:v>
                </c:pt>
                <c:pt idx="31">
                  <c:v>10 PM</c:v>
                </c:pt>
                <c:pt idx="32">
                  <c:v>5 PM
16-Nov</c:v>
                </c:pt>
                <c:pt idx="33">
                  <c:v>3 PM
19-Nov</c:v>
                </c:pt>
                <c:pt idx="34">
                  <c:v>4 PM</c:v>
                </c:pt>
                <c:pt idx="35">
                  <c:v>10 PM</c:v>
                </c:pt>
                <c:pt idx="36">
                  <c:v>1 AM
20-Nov</c:v>
                </c:pt>
                <c:pt idx="37">
                  <c:v>8 PM</c:v>
                </c:pt>
                <c:pt idx="38">
                  <c:v>10 PM</c:v>
                </c:pt>
                <c:pt idx="39">
                  <c:v>11 PM</c:v>
                </c:pt>
                <c:pt idx="40">
                  <c:v>12 AM
21-Nov</c:v>
                </c:pt>
                <c:pt idx="41">
                  <c:v>7 AM
22-Nov</c:v>
                </c:pt>
                <c:pt idx="42">
                  <c:v>8 PM</c:v>
                </c:pt>
                <c:pt idx="43">
                  <c:v>8 AM
23-Nov</c:v>
                </c:pt>
                <c:pt idx="44">
                  <c:v>12 PM</c:v>
                </c:pt>
                <c:pt idx="45">
                  <c:v>1 PM
24-Nov</c:v>
                </c:pt>
                <c:pt idx="46">
                  <c:v>8 PM</c:v>
                </c:pt>
                <c:pt idx="47">
                  <c:v>12 AM
25-Nov</c:v>
                </c:pt>
                <c:pt idx="48">
                  <c:v>8 AM
26-Nov</c:v>
                </c:pt>
                <c:pt idx="49">
                  <c:v>12 PM</c:v>
                </c:pt>
                <c:pt idx="50">
                  <c:v>2 PM
27-Nov</c:v>
                </c:pt>
                <c:pt idx="51">
                  <c:v>3 AM
28-Nov</c:v>
                </c:pt>
                <c:pt idx="52">
                  <c:v>8 AM</c:v>
                </c:pt>
                <c:pt idx="53">
                  <c:v>7 PM</c:v>
                </c:pt>
                <c:pt idx="54">
                  <c:v>9 PM</c:v>
                </c:pt>
                <c:pt idx="55">
                  <c:v>5 PM
29-Nov</c:v>
                </c:pt>
                <c:pt idx="56">
                  <c:v>7 PM</c:v>
                </c:pt>
                <c:pt idx="57">
                  <c:v>2 PM
30-Nov</c:v>
                </c:pt>
                <c:pt idx="58">
                  <c:v>11 PM</c:v>
                </c:pt>
                <c:pt idx="59">
                  <c:v>12 AM
1-Dec
Dec</c:v>
                </c:pt>
                <c:pt idx="60">
                  <c:v>1 AM</c:v>
                </c:pt>
                <c:pt idx="61">
                  <c:v>6 PM</c:v>
                </c:pt>
                <c:pt idx="62">
                  <c:v>7 PM</c:v>
                </c:pt>
                <c:pt idx="63">
                  <c:v>8 PM</c:v>
                </c:pt>
                <c:pt idx="64">
                  <c:v>12 AM
2-Dec</c:v>
                </c:pt>
                <c:pt idx="65">
                  <c:v>2 AM</c:v>
                </c:pt>
                <c:pt idx="66">
                  <c:v>8 AM
3-Dec</c:v>
                </c:pt>
                <c:pt idx="67">
                  <c:v>9 AM</c:v>
                </c:pt>
                <c:pt idx="68">
                  <c:v>10 AM</c:v>
                </c:pt>
                <c:pt idx="69">
                  <c:v>5 PM</c:v>
                </c:pt>
                <c:pt idx="70">
                  <c:v>7 PM</c:v>
                </c:pt>
                <c:pt idx="71">
                  <c:v>5 PM
6-Dec</c:v>
                </c:pt>
                <c:pt idx="72">
                  <c:v>7 PM</c:v>
                </c:pt>
                <c:pt idx="73">
                  <c:v>11 PM
7-Dec</c:v>
                </c:pt>
                <c:pt idx="74">
                  <c:v>8 AM
9-Dec</c:v>
                </c:pt>
                <c:pt idx="75">
                  <c:v>9 AM</c:v>
                </c:pt>
                <c:pt idx="76">
                  <c:v>10 PM
11-Dec</c:v>
                </c:pt>
                <c:pt idx="77">
                  <c:v>1 AM
12-Dec</c:v>
                </c:pt>
                <c:pt idx="78">
                  <c:v>7 PM</c:v>
                </c:pt>
                <c:pt idx="79">
                  <c:v>10 PM</c:v>
                </c:pt>
                <c:pt idx="80">
                  <c:v>12 AM
13-Dec</c:v>
                </c:pt>
                <c:pt idx="81">
                  <c:v>2 AM</c:v>
                </c:pt>
                <c:pt idx="82">
                  <c:v>3 PM
14-Dec</c:v>
                </c:pt>
                <c:pt idx="83">
                  <c:v>6 PM</c:v>
                </c:pt>
                <c:pt idx="84">
                  <c:v>11 PM</c:v>
                </c:pt>
                <c:pt idx="85">
                  <c:v>4 PM
15-Dec</c:v>
                </c:pt>
                <c:pt idx="86">
                  <c:v>6 PM</c:v>
                </c:pt>
                <c:pt idx="87">
                  <c:v>8 PM
19-Dec</c:v>
                </c:pt>
                <c:pt idx="88">
                  <c:v>6 PM
20-Dec</c:v>
                </c:pt>
                <c:pt idx="89">
                  <c:v>10 PM</c:v>
                </c:pt>
                <c:pt idx="90">
                  <c:v>10 PM
26-Dec</c:v>
                </c:pt>
                <c:pt idx="91">
                  <c:v>11 PM
28-Dec</c:v>
                </c:pt>
                <c:pt idx="92">
                  <c:v>3 PM
29-Dec</c:v>
                </c:pt>
                <c:pt idx="93">
                  <c:v>7 PM
30-Dec</c:v>
                </c:pt>
                <c:pt idx="94">
                  <c:v>4 PM
2-Jan
Jan
2019</c:v>
                </c:pt>
                <c:pt idx="95">
                  <c:v>11 PM</c:v>
                </c:pt>
                <c:pt idx="96">
                  <c:v>9 PM
4-Jan</c:v>
                </c:pt>
                <c:pt idx="97">
                  <c:v>5 PM
7-Jan</c:v>
                </c:pt>
                <c:pt idx="98">
                  <c:v>1 AM
11-Jan</c:v>
                </c:pt>
                <c:pt idx="99">
                  <c:v>4 PM
13-Jan</c:v>
                </c:pt>
                <c:pt idx="100">
                  <c:v>3 AM
19-Jan</c:v>
                </c:pt>
              </c:strCache>
            </c:strRef>
          </c:cat>
          <c:val>
            <c:numRef>
              <c:f>'Time Series'!$B$26:$B$189</c:f>
              <c:numCache>
                <c:formatCode>General</c:formatCode>
                <c:ptCount val="101"/>
                <c:pt idx="0">
                  <c:v>1</c:v>
                </c:pt>
                <c:pt idx="1">
                  <c:v>1</c:v>
                </c:pt>
                <c:pt idx="2">
                  <c:v>1</c:v>
                </c:pt>
                <c:pt idx="3">
                  <c:v>1</c:v>
                </c:pt>
                <c:pt idx="4">
                  <c:v>1</c:v>
                </c:pt>
                <c:pt idx="5">
                  <c:v>1</c:v>
                </c:pt>
                <c:pt idx="6">
                  <c:v>2</c:v>
                </c:pt>
                <c:pt idx="7">
                  <c:v>2</c:v>
                </c:pt>
                <c:pt idx="8">
                  <c:v>1</c:v>
                </c:pt>
                <c:pt idx="9">
                  <c:v>2</c:v>
                </c:pt>
                <c:pt idx="10">
                  <c:v>2</c:v>
                </c:pt>
                <c:pt idx="11">
                  <c:v>1</c:v>
                </c:pt>
                <c:pt idx="12">
                  <c:v>1</c:v>
                </c:pt>
                <c:pt idx="13">
                  <c:v>1</c:v>
                </c:pt>
                <c:pt idx="14">
                  <c:v>1</c:v>
                </c:pt>
                <c:pt idx="15">
                  <c:v>1</c:v>
                </c:pt>
                <c:pt idx="16">
                  <c:v>3</c:v>
                </c:pt>
                <c:pt idx="17">
                  <c:v>2</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2</c:v>
                </c:pt>
                <c:pt idx="39">
                  <c:v>3</c:v>
                </c:pt>
                <c:pt idx="40">
                  <c:v>2</c:v>
                </c:pt>
                <c:pt idx="41">
                  <c:v>1</c:v>
                </c:pt>
                <c:pt idx="42">
                  <c:v>1</c:v>
                </c:pt>
                <c:pt idx="43">
                  <c:v>1</c:v>
                </c:pt>
                <c:pt idx="44">
                  <c:v>1</c:v>
                </c:pt>
                <c:pt idx="45">
                  <c:v>1</c:v>
                </c:pt>
                <c:pt idx="46">
                  <c:v>1</c:v>
                </c:pt>
                <c:pt idx="47">
                  <c:v>1</c:v>
                </c:pt>
                <c:pt idx="48">
                  <c:v>1</c:v>
                </c:pt>
                <c:pt idx="49">
                  <c:v>1</c:v>
                </c:pt>
                <c:pt idx="50">
                  <c:v>1</c:v>
                </c:pt>
                <c:pt idx="51">
                  <c:v>2</c:v>
                </c:pt>
                <c:pt idx="52">
                  <c:v>1</c:v>
                </c:pt>
                <c:pt idx="53">
                  <c:v>1</c:v>
                </c:pt>
                <c:pt idx="54">
                  <c:v>2</c:v>
                </c:pt>
                <c:pt idx="55">
                  <c:v>1</c:v>
                </c:pt>
                <c:pt idx="56">
                  <c:v>1</c:v>
                </c:pt>
                <c:pt idx="57">
                  <c:v>2</c:v>
                </c:pt>
                <c:pt idx="58">
                  <c:v>2</c:v>
                </c:pt>
                <c:pt idx="59">
                  <c:v>5</c:v>
                </c:pt>
                <c:pt idx="60">
                  <c:v>1</c:v>
                </c:pt>
                <c:pt idx="61">
                  <c:v>1</c:v>
                </c:pt>
                <c:pt idx="62">
                  <c:v>3</c:v>
                </c:pt>
                <c:pt idx="63">
                  <c:v>1</c:v>
                </c:pt>
                <c:pt idx="64">
                  <c:v>1</c:v>
                </c:pt>
                <c:pt idx="65">
                  <c:v>1</c:v>
                </c:pt>
                <c:pt idx="66">
                  <c:v>1</c:v>
                </c:pt>
                <c:pt idx="67">
                  <c:v>1</c:v>
                </c:pt>
                <c:pt idx="68">
                  <c:v>1</c:v>
                </c:pt>
                <c:pt idx="69">
                  <c:v>1</c:v>
                </c:pt>
                <c:pt idx="70">
                  <c:v>1</c:v>
                </c:pt>
                <c:pt idx="71">
                  <c:v>2</c:v>
                </c:pt>
                <c:pt idx="72">
                  <c:v>1</c:v>
                </c:pt>
                <c:pt idx="73">
                  <c:v>1</c:v>
                </c:pt>
                <c:pt idx="74">
                  <c:v>1</c:v>
                </c:pt>
                <c:pt idx="75">
                  <c:v>1</c:v>
                </c:pt>
                <c:pt idx="76">
                  <c:v>3</c:v>
                </c:pt>
                <c:pt idx="77">
                  <c:v>1</c:v>
                </c:pt>
                <c:pt idx="78">
                  <c:v>1</c:v>
                </c:pt>
                <c:pt idx="79">
                  <c:v>1</c:v>
                </c:pt>
                <c:pt idx="80">
                  <c:v>1</c:v>
                </c:pt>
                <c:pt idx="81">
                  <c:v>1</c:v>
                </c:pt>
                <c:pt idx="82">
                  <c:v>1</c:v>
                </c:pt>
                <c:pt idx="83">
                  <c:v>1</c:v>
                </c:pt>
                <c:pt idx="84">
                  <c:v>2</c:v>
                </c:pt>
                <c:pt idx="85">
                  <c:v>1</c:v>
                </c:pt>
                <c:pt idx="86">
                  <c:v>1</c:v>
                </c:pt>
                <c:pt idx="87">
                  <c:v>1</c:v>
                </c:pt>
                <c:pt idx="88">
                  <c:v>1</c:v>
                </c:pt>
                <c:pt idx="89">
                  <c:v>2</c:v>
                </c:pt>
                <c:pt idx="90">
                  <c:v>1</c:v>
                </c:pt>
                <c:pt idx="91">
                  <c:v>1</c:v>
                </c:pt>
                <c:pt idx="92">
                  <c:v>1</c:v>
                </c:pt>
                <c:pt idx="93">
                  <c:v>1</c:v>
                </c:pt>
                <c:pt idx="94">
                  <c:v>1</c:v>
                </c:pt>
                <c:pt idx="95">
                  <c:v>1</c:v>
                </c:pt>
                <c:pt idx="96">
                  <c:v>1</c:v>
                </c:pt>
                <c:pt idx="97">
                  <c:v>1</c:v>
                </c:pt>
                <c:pt idx="98">
                  <c:v>1</c:v>
                </c:pt>
                <c:pt idx="99">
                  <c:v>1</c:v>
                </c:pt>
                <c:pt idx="100">
                  <c:v>1</c:v>
                </c:pt>
              </c:numCache>
            </c:numRef>
          </c:val>
        </c:ser>
        <c:axId val="6290448"/>
        <c:axId val="56614033"/>
      </c:barChart>
      <c:catAx>
        <c:axId val="6290448"/>
        <c:scaling>
          <c:orientation val="minMax"/>
        </c:scaling>
        <c:axPos val="b"/>
        <c:delete val="0"/>
        <c:numFmt formatCode="General" sourceLinked="1"/>
        <c:majorTickMark val="out"/>
        <c:minorTickMark val="none"/>
        <c:tickLblPos val="nextTo"/>
        <c:crossAx val="56614033"/>
        <c:crosses val="autoZero"/>
        <c:auto val="1"/>
        <c:lblOffset val="100"/>
        <c:noMultiLvlLbl val="0"/>
      </c:catAx>
      <c:valAx>
        <c:axId val="56614033"/>
        <c:scaling>
          <c:orientation val="minMax"/>
        </c:scaling>
        <c:axPos val="l"/>
        <c:majorGridlines/>
        <c:delete val="0"/>
        <c:numFmt formatCode="General" sourceLinked="1"/>
        <c:majorTickMark val="out"/>
        <c:minorTickMark val="none"/>
        <c:tickLblPos val="nextTo"/>
        <c:crossAx val="62904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316416"/>
        <c:axId val="46085697"/>
      </c:barChart>
      <c:catAx>
        <c:axId val="573164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85697"/>
        <c:crosses val="autoZero"/>
        <c:auto val="1"/>
        <c:lblOffset val="100"/>
        <c:noMultiLvlLbl val="0"/>
      </c:catAx>
      <c:valAx>
        <c:axId val="46085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6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118090"/>
        <c:axId val="41953947"/>
      </c:barChart>
      <c:catAx>
        <c:axId val="12118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53947"/>
        <c:crosses val="autoZero"/>
        <c:auto val="1"/>
        <c:lblOffset val="100"/>
        <c:noMultiLvlLbl val="0"/>
      </c:catAx>
      <c:valAx>
        <c:axId val="41953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1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041204"/>
        <c:axId val="42826517"/>
      </c:barChart>
      <c:catAx>
        <c:axId val="42041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26517"/>
        <c:crosses val="autoZero"/>
        <c:auto val="1"/>
        <c:lblOffset val="100"/>
        <c:noMultiLvlLbl val="0"/>
      </c:catAx>
      <c:valAx>
        <c:axId val="42826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41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894334"/>
        <c:axId val="46395823"/>
      </c:barChart>
      <c:catAx>
        <c:axId val="498943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95823"/>
        <c:crosses val="autoZero"/>
        <c:auto val="1"/>
        <c:lblOffset val="100"/>
        <c:noMultiLvlLbl val="0"/>
      </c:catAx>
      <c:valAx>
        <c:axId val="46395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94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909224"/>
        <c:axId val="67074153"/>
      </c:barChart>
      <c:catAx>
        <c:axId val="149092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74153"/>
        <c:crosses val="autoZero"/>
        <c:auto val="1"/>
        <c:lblOffset val="100"/>
        <c:noMultiLvlLbl val="0"/>
      </c:catAx>
      <c:valAx>
        <c:axId val="67074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9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796466"/>
        <c:axId val="64297283"/>
      </c:barChart>
      <c:catAx>
        <c:axId val="667964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297283"/>
        <c:crosses val="autoZero"/>
        <c:auto val="1"/>
        <c:lblOffset val="100"/>
        <c:noMultiLvlLbl val="0"/>
      </c:catAx>
      <c:valAx>
        <c:axId val="64297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96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804636"/>
        <c:axId val="40697405"/>
      </c:barChart>
      <c:catAx>
        <c:axId val="418046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697405"/>
        <c:crosses val="autoZero"/>
        <c:auto val="1"/>
        <c:lblOffset val="100"/>
        <c:noMultiLvlLbl val="0"/>
      </c:catAx>
      <c:valAx>
        <c:axId val="40697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04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732326"/>
        <c:axId val="8155479"/>
      </c:barChart>
      <c:catAx>
        <c:axId val="30732326"/>
        <c:scaling>
          <c:orientation val="minMax"/>
        </c:scaling>
        <c:axPos val="b"/>
        <c:delete val="1"/>
        <c:majorTickMark val="out"/>
        <c:minorTickMark val="none"/>
        <c:tickLblPos val="none"/>
        <c:crossAx val="8155479"/>
        <c:crosses val="autoZero"/>
        <c:auto val="1"/>
        <c:lblOffset val="100"/>
        <c:noMultiLvlLbl val="0"/>
      </c:catAx>
      <c:valAx>
        <c:axId val="8155479"/>
        <c:scaling>
          <c:orientation val="minMax"/>
        </c:scaling>
        <c:axPos val="l"/>
        <c:delete val="1"/>
        <c:majorTickMark val="out"/>
        <c:minorTickMark val="none"/>
        <c:tickLblPos val="none"/>
        <c:crossAx val="307323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Smith" refreshedVersion="5">
  <cacheSource type="worksheet">
    <worksheetSource ref="A2:BL1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s v="weed mmj weed marijuana"/>
        <m/>
        <s v="cannabis vegas"/>
        <s v="pesticides écologie"/>
        <s v="cannabislegalization cannabiscommunity federallaw"/>
        <s v="icymi cannabis elections elections2018"/>
        <s v="edibles marijuana"/>
        <s v="smoking fetish smoke california"/>
        <s v="cannabis"/>
        <s v="growers"/>
        <s v="cannabiscommunity"/>
        <s v="inernationalcannabis"/>
        <s v="cannabisbusiness"/>
        <s v="cannabis mmj"/>
        <s v="vapepen mmj weed marijuana cannabis stoners dabs vapelife dablife weedfeed medicalcannabis cannabiscommunity steephilllab vapes vaping empowerthepeople peoplefirst knuckleup brassknuckles bk prohibition fire playwithfire realfire vapecartridge waknbake"/>
        <s v="prescription cannabis medicine cannabistesting legalizeit cannabismedicine science fda epidolex gwpharmaceuticals"/>
        <s v="mexico cannabis marijuana cannabisnews legalization weedfeed cannabiscommunity cannabistesting recreational recreationalcannabis"/>
        <s v="weed"/>
        <s v="cannabis vegas cannabisindustry nevada weedfeed dispensary lasvegas lasvegascannabis"/>
        <s v="icymi cannabis elections elections2018 midtermelections"/>
        <s v="cannabisscience cannabinoids edibles weedfeed newproducts"/>
        <s v="arkansas oklahoma cannabistesting medicalmarijuana safetytesting qc"/>
        <s v="californiafires smokeandash smokecontamination smoke particulates buttefire campfire fire california cannabiscommunity"/>
        <s v="cannabisbusiness cannabisnews weedfeed cannabiscommunity californiacannabis regulations bayarea losangeles"/>
        <s v="inernationalcannabis cannabisdaily weedfeed cannabiscommunity legalizeit legalization southkorea"/>
        <s v="coalinga california weedfeed cannabiscommunity cannabisbusiness cannabis californiacannabis cannabisbusinessnews cannabisnews cannabischallenges"/>
        <s v="cannabisbusiness cannabisscience thescienceofcannabis canadiancannabis international cannabisindustry canada"/>
        <s v="cannabis mmj weed science research genetics botany medicalmarijuana cannabiscommunity"/>
        <s v="californiacannabis michigan michigancannabis cannabisindustry cannabisnews weedfeed mmj medical recreational"/>
        <s v="mmj cannabis marijuana science weed facts truth ca"/>
        <s v="cannabisindustry"/>
        <s v="steephilllab steephill"/>
        <s v="cannabisindustry cannabistesting"/>
        <s v="festive ukiah cannabis events cannabiscommunity"/>
        <s v="cannabisregulations pesticides organic cannabis weedfeed cannabiscommunity mmj growers producers consumers"/>
        <s v="mmj cannabis marijuana science weed"/>
        <s v="legalcannabis adult recreationalmj tristate cbd testinglab compliance safetystandards ncia"/>
        <s v="weed mmj weed"/>
        <s v="pesticides chemistry contamination cannabistesting"/>
        <s v="cannabistesting pathogendx microbiological aspergillus regulations cannabisscience steephillnews cannabisindustrynews cannabistechnology innovation"/>
        <s v="cannabiscommunity michigan michiganelection electionresults2018 cannabislegalization"/>
        <s v="cannabislegalization cannabiscommunity"/>
        <s v="smokeorganic pesticidefree cannabistesting organicfood cancer health wellness research science"/>
        <s v="cannabiscommunity flowkana investincannabis weedfeed cannabisbusiness grower farmer collective californiacannabis"/>
        <s v="cannabiscommunity weedfeed cannabiseducation indica sativa cbd thc cannabinoids cannabishistory"/>
        <s v="growers contamination california campfire cannabis californiacannabis cannabusiness fire californiafires grower"/>
        <s v="bayarea steephill oakland sanfrancisco californiacannabis cannabisdistribution cannabisconsumer weedfeed cannabis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18-11-02T20:31:33.000"/>
        <d v="2018-11-02T08:13:37.000"/>
        <d v="2018-11-03T09:27:23.000"/>
        <d v="2018-11-04T19:32:32.000"/>
        <d v="2018-11-06T02:37:34.000"/>
        <d v="2018-11-08T00:38:38.000"/>
        <d v="2018-11-08T00:58:28.000"/>
        <d v="2018-10-14T06:50:19.000"/>
        <d v="2018-11-08T08:43:01.000"/>
        <d v="2018-11-08T08:46:20.000"/>
        <d v="2018-11-09T19:23:40.000"/>
        <d v="2018-11-09T09:51:55.000"/>
        <d v="2018-11-09T22:12:39.000"/>
        <d v="2018-11-10T07:17:41.000"/>
        <d v="2018-11-05T21:24:10.000"/>
        <d v="2018-11-07T20:30:00.000"/>
        <d v="2018-11-12T21:21:50.000"/>
        <d v="2018-11-13T01:08:35.000"/>
        <d v="2018-11-15T20:01:41.000"/>
        <d v="2018-11-16T17:17:09.000"/>
        <d v="2018-11-19T15:53:32.000"/>
        <d v="2018-11-19T16:09:15.000"/>
        <d v="2018-11-20T01:35:25.000"/>
        <d v="2018-11-20T01:35:55.000"/>
        <d v="2018-11-20T23:00:49.000"/>
        <d v="2018-11-20T23:39:04.000"/>
        <d v="2018-11-20T23:42:52.000"/>
        <d v="2018-11-08T00:37:31.000"/>
        <d v="2018-11-21T00:16:15.000"/>
        <d v="2018-11-21T00:49:18.000"/>
        <d v="2018-11-23T12:42:47.000"/>
        <d v="2018-11-15T17:00:01.000"/>
        <d v="2018-11-24T13:00:01.000"/>
        <d v="2018-11-24T20:04:52.000"/>
        <d v="2018-11-26T12:23:26.000"/>
        <d v="2018-11-27T14:41:36.000"/>
        <d v="2018-11-28T03:36:46.000"/>
        <d v="2018-11-28T21:53:32.000"/>
        <d v="2018-11-30T14:17:19.000"/>
        <d v="2018-11-30T14:19:38.000"/>
        <d v="2018-11-30T23:46:54.000"/>
        <d v="2018-12-01T00:03:34.000"/>
        <d v="2018-12-01T00:27:52.000"/>
        <d v="2018-12-01T00:54:26.000"/>
        <d v="2018-12-01T01:31:34.000"/>
        <d v="2018-12-01T18:52:57.000"/>
        <d v="2018-11-22T07:01:44.000"/>
        <d v="2018-11-25T00:54:03.000"/>
        <d v="2018-12-01T19:29:32.000"/>
        <d v="2018-12-01T19:30:06.000"/>
        <d v="2018-12-01T19:56:34.000"/>
        <d v="2018-12-01T20:40:30.000"/>
        <d v="2018-12-02T00:55:39.000"/>
        <d v="2018-11-30T23:45:02.000"/>
        <d v="2018-12-02T02:03:53.000"/>
        <d v="2018-12-03T08:32:21.000"/>
        <d v="2018-12-03T09:52:07.000"/>
        <d v="2018-12-06T17:41:20.000"/>
        <d v="2018-12-06T17:30:39.000"/>
        <d v="2018-11-20T22:51:28.000"/>
        <d v="2018-12-09T08:40:28.000"/>
        <d v="2018-12-03T10:00:03.000"/>
        <d v="2018-12-09T09:00:03.000"/>
        <d v="2018-12-11T22:33:25.000"/>
        <d v="2018-12-11T22:41:03.000"/>
        <d v="2018-12-12T01:30:06.000"/>
        <d v="2018-11-01T17:12:33.000"/>
        <d v="2018-11-01T19:15:16.000"/>
        <d v="2018-11-02T19:57:05.000"/>
        <d v="2018-11-02T19:58:38.000"/>
        <d v="2018-11-04T19:10:46.000"/>
        <d v="2018-11-09T23:47:39.000"/>
        <d v="2018-11-12T23:55:53.000"/>
        <d v="2018-11-13T19:56:05.000"/>
        <d v="2018-11-15T22:18:04.000"/>
        <d v="2018-11-28T08:48:26.000"/>
        <d v="2018-11-20T20:02:55.000"/>
        <d v="2018-11-28T03:14:22.000"/>
        <d v="2018-11-28T19:14:34.000"/>
        <d v="2018-11-28T21:52:54.000"/>
        <d v="2018-11-22T20:57:40.000"/>
        <d v="2018-11-23T08:48:54.000"/>
        <d v="2018-11-26T08:48:24.000"/>
        <d v="2018-11-29T17:01:20.000"/>
        <d v="2018-11-29T19:13:22.000"/>
        <d v="2018-12-03T19:59:33.000"/>
        <d v="2018-12-13T00:17:56.000"/>
        <d v="2018-12-13T02:05:35.000"/>
        <d v="2018-12-14T15:02:21.000"/>
        <d v="2018-12-14T23:23:34.000"/>
        <d v="2018-12-14T23:23:43.000"/>
        <d v="2018-12-20T22:30:24.000"/>
        <d v="2018-12-06T19:08:52.000"/>
        <d v="2018-12-14T18:15:25.000"/>
        <d v="2018-12-15T16:23:17.000"/>
        <d v="2018-12-20T18:24:47.000"/>
        <d v="2018-12-15T18:34:38.000"/>
        <d v="2018-12-19T20:28:45.000"/>
        <d v="2018-12-20T22:33:08.000"/>
        <d v="2018-12-03T17:29:42.000"/>
        <d v="2018-12-26T22:30:38.000"/>
        <d v="2018-12-28T23:53:14.000"/>
        <d v="2015-08-10T18:02:11.000"/>
        <d v="2018-12-29T15:21:56.000"/>
        <d v="2018-12-30T19:38:37.000"/>
        <d v="2019-01-02T16:04:49.000"/>
        <d v="2019-01-02T23:27:35.000"/>
        <d v="2019-01-04T21:00:02.000"/>
        <d v="2018-12-07T23:22:10.000"/>
        <d v="2019-01-11T01:08:07.000"/>
        <d v="2017-09-17T15:02:03.000"/>
        <d v="2018-11-02T20:01:21.000"/>
        <d v="2018-11-05T21:31:28.000"/>
        <d v="2018-11-06T21:17:13.000"/>
        <d v="2018-11-07T17:06:02.000"/>
        <d v="2018-11-07T22:56:01.000"/>
        <d v="2018-11-12T20:47:28.000"/>
        <d v="2018-11-13T23:18:41.000"/>
        <d v="2018-11-19T22:37:04.000"/>
        <d v="2018-11-20T22:43:22.000"/>
        <d v="2018-12-01T00:20:36.000"/>
        <d v="2018-12-01T00:52:32.000"/>
        <d v="2018-12-11T22:32:53.000"/>
        <d v="2018-12-12T19:58:32.000"/>
        <d v="2018-12-12T22:31:42.000"/>
        <d v="2019-01-07T17:37:49.000"/>
        <d v="2019-01-13T16:18:27.000"/>
        <d v="2019-01-19T03:00:37.000"/>
      </sharedItems>
      <fieldGroup par="66" base="22">
        <rangePr groupBy="hours" autoEnd="1" autoStart="1" startDate="2015-08-10T18:02:11.000" endDate="2019-01-19T03:00:37.000"/>
        <groupItems count="26">
          <s v="&lt;8/10/2015"/>
          <s v="12 AM"/>
          <s v="1 AM"/>
          <s v="2 AM"/>
          <s v="3 AM"/>
          <s v="4 AM"/>
          <s v="5 AM"/>
          <s v="6 AM"/>
          <s v="7 AM"/>
          <s v="8 AM"/>
          <s v="9 AM"/>
          <s v="10 AM"/>
          <s v="11 AM"/>
          <s v="12 PM"/>
          <s v="1 PM"/>
          <s v="2 PM"/>
          <s v="3 PM"/>
          <s v="4 PM"/>
          <s v="5 PM"/>
          <s v="6 PM"/>
          <s v="7 PM"/>
          <s v="8 PM"/>
          <s v="9 PM"/>
          <s v="10 PM"/>
          <s v="11 PM"/>
          <s v="&gt;1/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8-10T18:02:11.000" endDate="2019-01-19T03:00:37.000"/>
        <groupItems count="368">
          <s v="&lt;8/10/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19"/>
        </groupItems>
      </fieldGroup>
    </cacheField>
    <cacheField name="Months" databaseField="0">
      <sharedItems containsMixedTypes="0" count="0"/>
      <fieldGroup base="22">
        <rangePr groupBy="months" autoEnd="1" autoStart="1" startDate="2015-08-10T18:02:11.000" endDate="2019-01-19T03:00:37.000"/>
        <groupItems count="14">
          <s v="&lt;8/10/2015"/>
          <s v="Jan"/>
          <s v="Feb"/>
          <s v="Mar"/>
          <s v="Apr"/>
          <s v="May"/>
          <s v="Jun"/>
          <s v="Jul"/>
          <s v="Aug"/>
          <s v="Sep"/>
          <s v="Oct"/>
          <s v="Nov"/>
          <s v="Dec"/>
          <s v="&gt;1/19/2019"/>
        </groupItems>
      </fieldGroup>
    </cacheField>
    <cacheField name="Years" databaseField="0">
      <sharedItems containsMixedTypes="0" count="0"/>
      <fieldGroup base="22">
        <rangePr groupBy="years" autoEnd="1" autoStart="1" startDate="2015-08-10T18:02:11.000" endDate="2019-01-19T03:00:37.000"/>
        <groupItems count="7">
          <s v="&lt;8/10/2015"/>
          <s v="2015"/>
          <s v="2016"/>
          <s v="2017"/>
          <s v="2018"/>
          <s v="2019"/>
          <s v="&gt;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abardyn71"/>
    <s v="steephilllab"/>
    <m/>
    <m/>
    <m/>
    <m/>
    <m/>
    <m/>
    <m/>
    <m/>
    <s v="No"/>
    <n v="3"/>
    <m/>
    <m/>
    <x v="0"/>
    <d v="2018-11-02T20:31:33.000"/>
    <s v="RT @steephilllab: &quot;Taking This Supplement Can Drop Your #Weed Tolerance Almost Immediately&quot;_x000a__x000a_https://t.co/nAizfIhsRL_x000a__x000a_#mmj #weed #marijuana…"/>
    <s v="https://www.civilized.life/articles/omega-3-supplements-lower-weed-tolerance/?utm_source=notifications"/>
    <s v="civilized.life"/>
    <x v="0"/>
    <m/>
    <s v="http://pbs.twimg.com/profile_images/3651261821/755dbac4038bfb8f3de22d4902796831_normal.jpeg"/>
    <x v="0"/>
    <s v="https://twitter.com/#!/abardyn71/status/1058456601491726336"/>
    <m/>
    <m/>
    <s v="1058456601491726336"/>
    <m/>
    <b v="0"/>
    <n v="0"/>
    <s v=""/>
    <b v="0"/>
    <s v="en"/>
    <m/>
    <s v=""/>
    <b v="0"/>
    <n v="0"/>
    <s v="909432266165833729"/>
    <s v="Twitter for Android"/>
    <b v="0"/>
    <s v="909432266165833729"/>
    <s v="Tweet"/>
    <n v="0"/>
    <n v="0"/>
    <m/>
    <m/>
    <m/>
    <m/>
    <m/>
    <m/>
    <m/>
    <m/>
    <n v="1"/>
    <s v="1"/>
    <s v="1"/>
    <n v="0"/>
    <n v="0"/>
    <n v="2"/>
    <n v="13.333333333333334"/>
    <n v="0"/>
    <n v="0"/>
    <n v="13"/>
    <n v="86.66666666666667"/>
    <n v="15"/>
  </r>
  <r>
    <s v="postitthoughts"/>
    <s v="postitthoughts"/>
    <m/>
    <m/>
    <m/>
    <m/>
    <m/>
    <m/>
    <m/>
    <m/>
    <s v="No"/>
    <n v="4"/>
    <m/>
    <m/>
    <x v="1"/>
    <d v="2018-11-02T08:13:37.000"/>
    <s v="Yay! Buenos dias! https://t.co/ExQCWNqcn4"/>
    <s v="https://twitter.com/steephilllab/status/1058075015277506561"/>
    <s v="twitter.com"/>
    <x v="1"/>
    <m/>
    <s v="http://pbs.twimg.com/profile_images/781377105435037696/AvjCh0Tv_normal.jpg"/>
    <x v="1"/>
    <s v="https://twitter.com/#!/postitthoughts/status/1058270893535780867"/>
    <m/>
    <m/>
    <s v="1058270893535780867"/>
    <m/>
    <b v="0"/>
    <n v="1"/>
    <s v=""/>
    <b v="1"/>
    <s v="es"/>
    <m/>
    <s v="1058075015277506561"/>
    <b v="0"/>
    <n v="0"/>
    <s v=""/>
    <s v="Оwly"/>
    <b v="0"/>
    <s v="1058270893535780867"/>
    <s v="Tweet"/>
    <n v="0"/>
    <n v="0"/>
    <m/>
    <m/>
    <m/>
    <m/>
    <m/>
    <m/>
    <m/>
    <m/>
    <n v="2"/>
    <s v="6"/>
    <s v="6"/>
    <n v="1"/>
    <n v="33.333333333333336"/>
    <n v="0"/>
    <n v="0"/>
    <n v="0"/>
    <n v="0"/>
    <n v="2"/>
    <n v="66.66666666666667"/>
    <n v="3"/>
  </r>
  <r>
    <s v="postitthoughts"/>
    <s v="postitthoughts"/>
    <m/>
    <m/>
    <m/>
    <m/>
    <m/>
    <m/>
    <m/>
    <m/>
    <s v="No"/>
    <n v="5"/>
    <m/>
    <m/>
    <x v="1"/>
    <d v="2018-11-03T09:27:23.000"/>
    <s v="🤑 https://t.co/3xDgN8K8WD"/>
    <s v="https://twitter.com/steephilllab/status/909432266165833729"/>
    <s v="twitter.com"/>
    <x v="1"/>
    <m/>
    <s v="http://pbs.twimg.com/profile_images/781377105435037696/AvjCh0Tv_normal.jpg"/>
    <x v="2"/>
    <s v="https://twitter.com/#!/postitthoughts/status/1058651847102099456"/>
    <m/>
    <m/>
    <s v="1058651847102099456"/>
    <m/>
    <b v="0"/>
    <n v="0"/>
    <s v=""/>
    <b v="1"/>
    <s v="und"/>
    <m/>
    <s v="909432266165833729"/>
    <b v="0"/>
    <n v="0"/>
    <s v=""/>
    <s v="Оwly"/>
    <b v="0"/>
    <s v="1058651847102099456"/>
    <s v="Tweet"/>
    <n v="0"/>
    <n v="0"/>
    <m/>
    <m/>
    <m/>
    <m/>
    <m/>
    <m/>
    <m/>
    <m/>
    <n v="2"/>
    <s v="6"/>
    <s v="6"/>
    <n v="0"/>
    <n v="0"/>
    <n v="0"/>
    <n v="0"/>
    <n v="0"/>
    <n v="0"/>
    <n v="0"/>
    <n v="0"/>
    <n v="0"/>
  </r>
  <r>
    <s v="calrtipper"/>
    <s v="cnbc"/>
    <m/>
    <m/>
    <m/>
    <m/>
    <m/>
    <m/>
    <m/>
    <m/>
    <s v="No"/>
    <n v="6"/>
    <m/>
    <m/>
    <x v="0"/>
    <d v="2018-11-04T19:32:32.000"/>
    <s v="RT @steephilllab: Planet 13: World's largest cannabis dispensary opens in Las Vegas | via @CNBC_x000a__x000a_https://t.co/x2ABrrlziD_x000a__x000a_#cannabis #vegas…"/>
    <s v="https://www.cnbc.com/2018/11/02/planet-13-worlds-largest-cannabis-dispensary-opens-in-las-vegas.html"/>
    <s v="cnbc.com"/>
    <x v="2"/>
    <m/>
    <s v="http://pbs.twimg.com/profile_images/1053089568554139649/_Y6dwNyJ_normal.jpg"/>
    <x v="3"/>
    <s v="https://twitter.com/#!/calrtipper/status/1059166526421385216"/>
    <m/>
    <m/>
    <s v="1059166526421385216"/>
    <m/>
    <b v="0"/>
    <n v="0"/>
    <s v=""/>
    <b v="0"/>
    <s v="en"/>
    <m/>
    <s v=""/>
    <b v="0"/>
    <n v="0"/>
    <s v="1059161048308019200"/>
    <s v="Twitter for Android"/>
    <b v="0"/>
    <s v="1059161048308019200"/>
    <s v="Tweet"/>
    <n v="0"/>
    <n v="0"/>
    <m/>
    <m/>
    <m/>
    <m/>
    <m/>
    <m/>
    <m/>
    <m/>
    <n v="1"/>
    <s v="1"/>
    <s v="1"/>
    <n v="0"/>
    <n v="0"/>
    <n v="0"/>
    <n v="0"/>
    <n v="0"/>
    <n v="0"/>
    <n v="16"/>
    <n v="100"/>
    <n v="16"/>
  </r>
  <r>
    <s v="theorganicview"/>
    <s v="af_midilibre"/>
    <m/>
    <m/>
    <m/>
    <m/>
    <m/>
    <m/>
    <m/>
    <m/>
    <s v="No"/>
    <n v="8"/>
    <m/>
    <m/>
    <x v="0"/>
    <d v="2018-11-06T02:37:34.000"/>
    <s v="The latest The Organic Foodies Daily! https://t.co/mVWhfopGkO Thanks to @steephilllab @ThomasBaietto @AF_MidiLibre #pesticides #écologie"/>
    <s v="https://paper.li/TheOrganicView/organic-good-friends?edition_id=e87e0290-e16c-11e8-842a-0cc47a0d1609"/>
    <s v="paper.li"/>
    <x v="3"/>
    <m/>
    <s v="http://pbs.twimg.com/profile_images/993854952526102529/haHE8ouI_normal.jpg"/>
    <x v="4"/>
    <s v="https://twitter.com/#!/theorganicview/status/1059635874911141888"/>
    <m/>
    <m/>
    <s v="1059635874911141888"/>
    <m/>
    <b v="0"/>
    <n v="0"/>
    <s v=""/>
    <b v="0"/>
    <s v="en"/>
    <m/>
    <s v=""/>
    <b v="0"/>
    <n v="0"/>
    <s v=""/>
    <s v="Paper.li"/>
    <b v="0"/>
    <s v="1059635874911141888"/>
    <s v="Tweet"/>
    <n v="0"/>
    <n v="0"/>
    <m/>
    <m/>
    <m/>
    <m/>
    <m/>
    <m/>
    <m/>
    <m/>
    <n v="1"/>
    <s v="12"/>
    <s v="12"/>
    <m/>
    <m/>
    <m/>
    <m/>
    <m/>
    <m/>
    <m/>
    <m/>
    <m/>
  </r>
  <r>
    <s v="marijuanacomau"/>
    <s v="steephilllab"/>
    <m/>
    <m/>
    <m/>
    <m/>
    <m/>
    <m/>
    <m/>
    <m/>
    <s v="No"/>
    <n v="11"/>
    <m/>
    <m/>
    <x v="0"/>
    <d v="2018-11-08T00:38:38.000"/>
    <s v="RT @steephilllab: Here are some exciting results from yesterday’s midterm elections:_x000a__x000a_#cannabislegalization #cannabiscommunity #federallaw…"/>
    <m/>
    <m/>
    <x v="4"/>
    <m/>
    <s v="http://pbs.twimg.com/profile_images/921985855404888066/6MAWZSAU_normal.jpg"/>
    <x v="5"/>
    <s v="https://twitter.com/#!/marijuanacomau/status/1060330719346601986"/>
    <m/>
    <m/>
    <s v="1060330719346601986"/>
    <m/>
    <b v="0"/>
    <n v="0"/>
    <s v=""/>
    <b v="0"/>
    <s v="en"/>
    <m/>
    <s v=""/>
    <b v="0"/>
    <n v="0"/>
    <s v="1060304895880753152"/>
    <s v="Twitter Web Client"/>
    <b v="0"/>
    <s v="1060304895880753152"/>
    <s v="Tweet"/>
    <n v="0"/>
    <n v="0"/>
    <m/>
    <m/>
    <m/>
    <m/>
    <m/>
    <m/>
    <m/>
    <m/>
    <n v="1"/>
    <s v="1"/>
    <s v="1"/>
    <n v="1"/>
    <n v="6.666666666666667"/>
    <n v="0"/>
    <n v="0"/>
    <n v="0"/>
    <n v="0"/>
    <n v="14"/>
    <n v="93.33333333333333"/>
    <n v="15"/>
  </r>
  <r>
    <s v="janellm54"/>
    <s v="steephilllab"/>
    <m/>
    <m/>
    <m/>
    <m/>
    <m/>
    <m/>
    <m/>
    <m/>
    <s v="No"/>
    <n v="12"/>
    <m/>
    <m/>
    <x v="0"/>
    <d v="2018-11-08T00:58:28.000"/>
    <s v="RT @steephilllab: Here are some exciting results from yesterday’s midterm elections:_x000a__x000a_#cannabislegalization #cannabiscommunity #federallaw…"/>
    <m/>
    <m/>
    <x v="4"/>
    <m/>
    <s v="http://abs.twimg.com/sticky/default_profile_images/default_profile_normal.png"/>
    <x v="6"/>
    <s v="https://twitter.com/#!/janellm54/status/1060335712451477504"/>
    <m/>
    <m/>
    <s v="1060335712451477504"/>
    <m/>
    <b v="0"/>
    <n v="0"/>
    <s v=""/>
    <b v="0"/>
    <s v="en"/>
    <m/>
    <s v=""/>
    <b v="0"/>
    <n v="0"/>
    <s v="1060304895880753152"/>
    <s v="Twitter for iPad"/>
    <b v="0"/>
    <s v="1060304895880753152"/>
    <s v="Tweet"/>
    <n v="0"/>
    <n v="0"/>
    <m/>
    <m/>
    <m/>
    <m/>
    <m/>
    <m/>
    <m/>
    <m/>
    <n v="1"/>
    <s v="1"/>
    <s v="1"/>
    <n v="1"/>
    <n v="6.666666666666667"/>
    <n v="0"/>
    <n v="0"/>
    <n v="0"/>
    <n v="0"/>
    <n v="14"/>
    <n v="93.33333333333333"/>
    <n v="15"/>
  </r>
  <r>
    <s v="aldridge25"/>
    <s v="gfyhpodcast"/>
    <m/>
    <m/>
    <m/>
    <m/>
    <m/>
    <m/>
    <m/>
    <m/>
    <s v="Yes"/>
    <n v="13"/>
    <m/>
    <m/>
    <x v="0"/>
    <d v="2018-10-14T06:50:19.000"/>
    <s v="@Horrors_Online @edrosenthal @realmedicineMI @steephilllab Listen to @GFYHPODCAST . You will learn everything you need to know."/>
    <m/>
    <m/>
    <x v="1"/>
    <m/>
    <s v="http://pbs.twimg.com/profile_images/1048441184736169984/psSKjd_J_normal.jpg"/>
    <x v="7"/>
    <s v="https://twitter.com/#!/aldridge25/status/1051364560995852288"/>
    <m/>
    <m/>
    <s v="1051364560995852288"/>
    <s v="1050961201964965889"/>
    <b v="0"/>
    <n v="1"/>
    <s v="366654677"/>
    <b v="0"/>
    <s v="en"/>
    <m/>
    <s v=""/>
    <b v="0"/>
    <n v="2"/>
    <s v=""/>
    <s v="Twitter for Android"/>
    <b v="0"/>
    <s v="1050961201964965889"/>
    <s v="Retweet"/>
    <n v="0"/>
    <n v="0"/>
    <m/>
    <m/>
    <m/>
    <m/>
    <m/>
    <m/>
    <m/>
    <m/>
    <n v="1"/>
    <s v="2"/>
    <s v="2"/>
    <m/>
    <m/>
    <m/>
    <m/>
    <m/>
    <m/>
    <m/>
    <m/>
    <m/>
  </r>
  <r>
    <s v="gfyhpodcast"/>
    <s v="steephilllab"/>
    <m/>
    <m/>
    <m/>
    <m/>
    <m/>
    <m/>
    <m/>
    <m/>
    <s v="No"/>
    <n v="14"/>
    <m/>
    <m/>
    <x v="0"/>
    <d v="2018-11-08T08:43:01.000"/>
    <s v="RT @Aldridge25: @Horrors_Online @edrosenthal @realmedicineMI @steephilllab Listen to @GFYHPODCAST . You will learn everything you need to k…"/>
    <m/>
    <m/>
    <x v="1"/>
    <m/>
    <s v="http://pbs.twimg.com/profile_images/560067184538288128/RoWTJu46_normal.jpeg"/>
    <x v="8"/>
    <s v="https://twitter.com/#!/gfyhpodcast/status/1060452618722410499"/>
    <m/>
    <m/>
    <s v="1060452618722410499"/>
    <m/>
    <b v="0"/>
    <n v="0"/>
    <s v=""/>
    <b v="0"/>
    <s v="en"/>
    <m/>
    <s v=""/>
    <b v="0"/>
    <n v="0"/>
    <s v="1051364560995852288"/>
    <s v="Twitter for iPhone"/>
    <b v="0"/>
    <s v="1051364560995852288"/>
    <s v="Tweet"/>
    <n v="0"/>
    <n v="0"/>
    <m/>
    <m/>
    <m/>
    <m/>
    <m/>
    <m/>
    <m/>
    <m/>
    <n v="1"/>
    <s v="2"/>
    <s v="1"/>
    <m/>
    <m/>
    <m/>
    <m/>
    <m/>
    <m/>
    <m/>
    <m/>
    <m/>
  </r>
  <r>
    <s v="rastajeff420"/>
    <s v="gfyhpodcast"/>
    <m/>
    <m/>
    <m/>
    <m/>
    <m/>
    <m/>
    <m/>
    <m/>
    <s v="No"/>
    <n v="19"/>
    <m/>
    <m/>
    <x v="0"/>
    <d v="2018-11-08T08:46:20.000"/>
    <s v="RT @Aldridge25: @Horrors_Online @edrosenthal @realmedicineMI @steephilllab Listen to @GFYHPODCAST . You will learn everything you need to k…"/>
    <m/>
    <m/>
    <x v="1"/>
    <m/>
    <s v="http://pbs.twimg.com/profile_images/559694638315876356/euBizPpU_normal.jpeg"/>
    <x v="9"/>
    <s v="https://twitter.com/#!/rastajeff420/status/1060453452751335424"/>
    <m/>
    <m/>
    <s v="1060453452751335424"/>
    <m/>
    <b v="0"/>
    <n v="0"/>
    <s v=""/>
    <b v="0"/>
    <s v="en"/>
    <m/>
    <s v=""/>
    <b v="0"/>
    <n v="0"/>
    <s v="1051364560995852288"/>
    <s v="Twitter for iPhone"/>
    <b v="0"/>
    <s v="1051364560995852288"/>
    <s v="Tweet"/>
    <n v="0"/>
    <n v="0"/>
    <m/>
    <m/>
    <m/>
    <m/>
    <m/>
    <m/>
    <m/>
    <m/>
    <n v="1"/>
    <s v="2"/>
    <s v="2"/>
    <m/>
    <m/>
    <m/>
    <m/>
    <m/>
    <m/>
    <m/>
    <m/>
    <m/>
  </r>
  <r>
    <s v="grotechsystems"/>
    <s v="cohnreznick"/>
    <m/>
    <m/>
    <m/>
    <m/>
    <m/>
    <m/>
    <m/>
    <m/>
    <s v="No"/>
    <n v="29"/>
    <m/>
    <m/>
    <x v="0"/>
    <d v="2018-11-09T19:23:40.000"/>
    <s v="RT @chef_vicky: Yay ⁦@NewFrontierData⁩ ⁦@steephilllab⁩ x ⁦@CohnReznick⁩ 👏🏽👏🏽👏🏽👏🏽 https://t.co/kcYjH5ZOuh"/>
    <s v="https://www.thegrowthop.com/cannabis-business/new-frontier-data-launches-first-international-cannabis-alliance-to-address-cannabis-industry-risk-opportunities-and-best-practices-worldwide/amp"/>
    <s v="thegrowthop.com"/>
    <x v="1"/>
    <m/>
    <s v="http://pbs.twimg.com/profile_images/927760809114996736/yK1ZLNcY_normal.jpg"/>
    <x v="10"/>
    <s v="https://twitter.com/#!/grotechsystems/status/1060976231212998656"/>
    <m/>
    <m/>
    <s v="1060976231212998656"/>
    <m/>
    <b v="0"/>
    <n v="0"/>
    <s v=""/>
    <b v="0"/>
    <s v="en"/>
    <m/>
    <s v=""/>
    <b v="0"/>
    <n v="0"/>
    <s v="1060832348168732672"/>
    <s v="Twitter for iPhone"/>
    <b v="0"/>
    <s v="1060832348168732672"/>
    <s v="Tweet"/>
    <n v="0"/>
    <n v="0"/>
    <m/>
    <m/>
    <m/>
    <m/>
    <m/>
    <m/>
    <m/>
    <m/>
    <n v="1"/>
    <s v="4"/>
    <s v="4"/>
    <m/>
    <m/>
    <m/>
    <m/>
    <m/>
    <m/>
    <m/>
    <m/>
    <m/>
  </r>
  <r>
    <s v="chef_vicky"/>
    <s v="cohnreznick"/>
    <m/>
    <m/>
    <m/>
    <m/>
    <m/>
    <m/>
    <m/>
    <m/>
    <s v="No"/>
    <n v="33"/>
    <m/>
    <m/>
    <x v="0"/>
    <d v="2018-11-09T09:51:55.000"/>
    <s v="Yay ⁦@NewFrontierData⁩ ⁦@steephilllab⁩ x ⁦@CohnReznick⁩ 👏🏽👏🏽👏🏽👏🏽 https://t.co/kcYjH5ZOuh"/>
    <s v="https://www.thegrowthop.com/cannabis-business/new-frontier-data-launches-first-international-cannabis-alliance-to-address-cannabis-industry-risk-opportunities-and-best-practices-worldwide/amp"/>
    <s v="thegrowthop.com"/>
    <x v="1"/>
    <m/>
    <s v="http://pbs.twimg.com/profile_images/963640182846230533/9jv3yk1P_normal.jpg"/>
    <x v="11"/>
    <s v="https://twitter.com/#!/chef_vicky/status/1060832348168732672"/>
    <m/>
    <m/>
    <s v="1060832348168732672"/>
    <m/>
    <b v="0"/>
    <n v="0"/>
    <s v=""/>
    <b v="0"/>
    <s v="en"/>
    <m/>
    <s v=""/>
    <b v="0"/>
    <n v="0"/>
    <s v=""/>
    <s v="Twitter for iPhone"/>
    <b v="0"/>
    <s v="1060832348168732672"/>
    <s v="Tweet"/>
    <n v="0"/>
    <n v="0"/>
    <m/>
    <m/>
    <m/>
    <m/>
    <m/>
    <m/>
    <m/>
    <m/>
    <n v="1"/>
    <s v="4"/>
    <s v="4"/>
    <m/>
    <m/>
    <m/>
    <m/>
    <m/>
    <m/>
    <m/>
    <m/>
    <m/>
  </r>
  <r>
    <s v="gia_vm"/>
    <s v="cohnreznick"/>
    <m/>
    <m/>
    <m/>
    <m/>
    <m/>
    <m/>
    <m/>
    <m/>
    <s v="No"/>
    <n v="34"/>
    <m/>
    <m/>
    <x v="0"/>
    <d v="2018-11-09T22:12:39.000"/>
    <s v="RT @chef_vicky: Yay ⁦@NewFrontierData⁩ ⁦@steephilllab⁩ x ⁦@CohnReznick⁩ 👏🏽👏🏽👏🏽👏🏽 https://t.co/kcYjH5ZOuh"/>
    <s v="https://www.thegrowthop.com/cannabis-business/new-frontier-data-launches-first-international-cannabis-alliance-to-address-cannabis-industry-risk-opportunities-and-best-practices-worldwide/amp"/>
    <s v="thegrowthop.com"/>
    <x v="1"/>
    <m/>
    <s v="http://pbs.twimg.com/profile_images/992153540771622913/--R9anD5_normal.jpg"/>
    <x v="12"/>
    <s v="https://twitter.com/#!/gia_vm/status/1061018757940813824"/>
    <m/>
    <m/>
    <s v="1061018757940813824"/>
    <m/>
    <b v="0"/>
    <n v="0"/>
    <s v=""/>
    <b v="0"/>
    <s v="en"/>
    <m/>
    <s v=""/>
    <b v="0"/>
    <n v="0"/>
    <s v="1060832348168732672"/>
    <s v="Twitter for Android"/>
    <b v="0"/>
    <s v="1060832348168732672"/>
    <s v="Tweet"/>
    <n v="0"/>
    <n v="0"/>
    <m/>
    <m/>
    <m/>
    <m/>
    <m/>
    <m/>
    <m/>
    <m/>
    <n v="1"/>
    <s v="4"/>
    <s v="4"/>
    <m/>
    <m/>
    <m/>
    <m/>
    <m/>
    <m/>
    <m/>
    <m/>
    <m/>
  </r>
  <r>
    <s v="pjbeachey"/>
    <s v="cannabisnow"/>
    <m/>
    <m/>
    <m/>
    <m/>
    <m/>
    <m/>
    <m/>
    <m/>
    <s v="No"/>
    <n v="40"/>
    <m/>
    <m/>
    <x v="0"/>
    <d v="2018-11-10T07:17:41.000"/>
    <s v="RT @steephilllab: 2018 Elections Marijuana Wins | via @CannabisNow_x000a__x000a_https://t.co/1HGy4BdhqV _x000a__x000a_#ICYMI #cannabis #elections #elections2018 #m…"/>
    <s v="https://cannabisnow.com/legal-cannabis-wins-big-in-2018-midterms/"/>
    <s v="cannabisnow.com"/>
    <x v="5"/>
    <m/>
    <s v="http://pbs.twimg.com/profile_images/747582969825603584/9DpW_l1q_normal.jpg"/>
    <x v="13"/>
    <s v="https://twitter.com/#!/pjbeachey/status/1061155922830082048"/>
    <m/>
    <m/>
    <s v="1061155922830082048"/>
    <m/>
    <b v="0"/>
    <n v="0"/>
    <s v=""/>
    <b v="0"/>
    <s v="ca"/>
    <m/>
    <s v=""/>
    <b v="0"/>
    <n v="0"/>
    <s v="1061042667528679424"/>
    <s v="Twitter for iPhone"/>
    <b v="0"/>
    <s v="1061042667528679424"/>
    <s v="Tweet"/>
    <n v="0"/>
    <n v="0"/>
    <m/>
    <m/>
    <m/>
    <m/>
    <m/>
    <m/>
    <m/>
    <m/>
    <n v="1"/>
    <s v="1"/>
    <s v="1"/>
    <n v="1"/>
    <n v="7.6923076923076925"/>
    <n v="0"/>
    <n v="0"/>
    <n v="0"/>
    <n v="0"/>
    <n v="12"/>
    <n v="92.3076923076923"/>
    <n v="13"/>
  </r>
  <r>
    <s v="evaworldwide"/>
    <s v="steephilllab"/>
    <m/>
    <m/>
    <m/>
    <m/>
    <m/>
    <m/>
    <m/>
    <m/>
    <s v="No"/>
    <n v="42"/>
    <m/>
    <m/>
    <x v="0"/>
    <d v="2018-11-05T21:24:10.000"/>
    <s v="Found in every formula by @EvaWorldwide _x000a_Reposting @steephilllab:⠀_x000a_...⠀_x000a_&quot;The Cannabis Industry knows what's up--Can… https://t.co/eY0DgVs20x"/>
    <s v="https://twitter.com/i/web/status/1059557007345233920"/>
    <s v="twitter.com"/>
    <x v="1"/>
    <m/>
    <s v="http://pbs.twimg.com/profile_images/879498659263426560/i0jvbgU-_normal.jpg"/>
    <x v="14"/>
    <s v="https://twitter.com/#!/evaworldwide/status/1059557007345233920"/>
    <m/>
    <m/>
    <s v="1059557007345233920"/>
    <m/>
    <b v="0"/>
    <n v="0"/>
    <s v=""/>
    <b v="0"/>
    <s v="en"/>
    <m/>
    <s v=""/>
    <b v="0"/>
    <n v="0"/>
    <s v=""/>
    <s v="Instagram"/>
    <b v="1"/>
    <s v="1059557007345233920"/>
    <s v="Tweet"/>
    <n v="0"/>
    <n v="0"/>
    <m/>
    <m/>
    <m/>
    <m/>
    <m/>
    <m/>
    <m/>
    <m/>
    <n v="3"/>
    <s v="1"/>
    <s v="1"/>
    <n v="0"/>
    <n v="0"/>
    <n v="0"/>
    <n v="0"/>
    <n v="0"/>
    <n v="0"/>
    <n v="15"/>
    <n v="100"/>
    <n v="15"/>
  </r>
  <r>
    <s v="evaworldwide"/>
    <s v="steephilllab"/>
    <m/>
    <m/>
    <m/>
    <m/>
    <m/>
    <m/>
    <m/>
    <m/>
    <s v="No"/>
    <n v="43"/>
    <m/>
    <m/>
    <x v="0"/>
    <d v="2018-11-07T20:30:00.000"/>
    <s v="Found in every formula from @EvaWorldwide _x000a_Reposting @steephilllab:⠀_x000a_...⠀_x000a_&quot;Alpha-pinene is one of our favorite terp… https://t.co/QuNL5WcBHy"/>
    <s v="https://twitter.com/i/web/status/1060268151814840320"/>
    <s v="twitter.com"/>
    <x v="1"/>
    <m/>
    <s v="http://pbs.twimg.com/profile_images/879498659263426560/i0jvbgU-_normal.jpg"/>
    <x v="15"/>
    <s v="https://twitter.com/#!/evaworldwide/status/1060268151814840320"/>
    <m/>
    <m/>
    <s v="1060268151814840320"/>
    <m/>
    <b v="0"/>
    <n v="0"/>
    <s v=""/>
    <b v="0"/>
    <s v="en"/>
    <m/>
    <s v=""/>
    <b v="0"/>
    <n v="0"/>
    <s v=""/>
    <s v="Instagram"/>
    <b v="1"/>
    <s v="1060268151814840320"/>
    <s v="Tweet"/>
    <n v="0"/>
    <n v="0"/>
    <m/>
    <m/>
    <m/>
    <m/>
    <m/>
    <m/>
    <m/>
    <m/>
    <n v="3"/>
    <s v="1"/>
    <s v="1"/>
    <n v="1"/>
    <n v="6.25"/>
    <n v="0"/>
    <n v="0"/>
    <n v="0"/>
    <n v="0"/>
    <n v="15"/>
    <n v="93.75"/>
    <n v="16"/>
  </r>
  <r>
    <s v="evaworldwide"/>
    <s v="steephilllab"/>
    <m/>
    <m/>
    <m/>
    <m/>
    <m/>
    <m/>
    <m/>
    <m/>
    <s v="No"/>
    <n v="44"/>
    <m/>
    <m/>
    <x v="0"/>
    <d v="2018-11-12T21:21:50.000"/>
    <s v="Found in Better Relief, Better Pet Relief, &amp;amp; Better Sleep._x000a_Reposting @steephilllab:⠀_x000a_...⠀_x000a_&quot;Limonene is found in ess… https://t.co/XGamccLC97"/>
    <s v="https://twitter.com/i/web/status/1062093134157492226"/>
    <s v="twitter.com"/>
    <x v="1"/>
    <m/>
    <s v="http://pbs.twimg.com/profile_images/879498659263426560/i0jvbgU-_normal.jpg"/>
    <x v="16"/>
    <s v="https://twitter.com/#!/evaworldwide/status/1062093134157492226"/>
    <m/>
    <m/>
    <s v="1062093134157492226"/>
    <m/>
    <b v="0"/>
    <n v="0"/>
    <s v=""/>
    <b v="0"/>
    <s v="en"/>
    <m/>
    <s v=""/>
    <b v="0"/>
    <n v="0"/>
    <s v=""/>
    <s v="Instagram"/>
    <b v="1"/>
    <s v="1062093134157492226"/>
    <s v="Tweet"/>
    <n v="0"/>
    <n v="0"/>
    <m/>
    <m/>
    <m/>
    <m/>
    <m/>
    <m/>
    <m/>
    <m/>
    <n v="3"/>
    <s v="1"/>
    <s v="1"/>
    <n v="5"/>
    <n v="29.41176470588235"/>
    <n v="0"/>
    <n v="0"/>
    <n v="0"/>
    <n v="0"/>
    <n v="12"/>
    <n v="70.58823529411765"/>
    <n v="17"/>
  </r>
  <r>
    <s v="_ediblee"/>
    <s v="_ediblee"/>
    <m/>
    <m/>
    <m/>
    <m/>
    <m/>
    <m/>
    <m/>
    <m/>
    <s v="No"/>
    <n v="45"/>
    <m/>
    <m/>
    <x v="1"/>
    <d v="2018-11-13T01:08:35.000"/>
    <s v="Ediblee - A World Of Marijuana Edibles is out! https://t.co/guU8sRYuSo_x000a_#edibles #marijuana Stories via… https://t.co/s7PUfYngtj"/>
    <s v="https://paper.li/_ediblee/1415034292?edition_id=a3f9ccc0-e6e0-11e8-a188-002590a5ba2d https://twitter.com/i/web/status/1062150198242226177"/>
    <s v="paper.li twitter.com"/>
    <x v="6"/>
    <m/>
    <s v="http://pbs.twimg.com/profile_images/519139603182149632/30Zd4Rwu_normal.png"/>
    <x v="17"/>
    <s v="https://twitter.com/#!/_ediblee/status/1062150198242226177"/>
    <m/>
    <m/>
    <s v="1062150198242226177"/>
    <m/>
    <b v="0"/>
    <n v="0"/>
    <s v=""/>
    <b v="0"/>
    <s v="en"/>
    <m/>
    <s v=""/>
    <b v="0"/>
    <n v="0"/>
    <s v=""/>
    <s v="Paper.li"/>
    <b v="1"/>
    <s v="1062150198242226177"/>
    <s v="Tweet"/>
    <n v="0"/>
    <n v="0"/>
    <m/>
    <m/>
    <m/>
    <m/>
    <m/>
    <m/>
    <m/>
    <m/>
    <n v="1"/>
    <s v="6"/>
    <s v="6"/>
    <n v="0"/>
    <n v="0"/>
    <n v="0"/>
    <n v="0"/>
    <n v="0"/>
    <n v="0"/>
    <n v="12"/>
    <n v="100"/>
    <n v="12"/>
  </r>
  <r>
    <s v="stacey20181"/>
    <s v="steephilllab"/>
    <m/>
    <m/>
    <m/>
    <m/>
    <m/>
    <m/>
    <m/>
    <m/>
    <s v="No"/>
    <n v="46"/>
    <m/>
    <m/>
    <x v="0"/>
    <d v="2018-11-15T20:01:41.000"/>
    <s v="RT @steephilllab: Flow Kana Leads Sungrown Craft Cannabis Movement as #1 Selling Flower Brand in California_x000a__x000a_https://t.co/peTq7JiBhU_x000a__x000a_#cann…"/>
    <s v="https://www.apnews.com/e4db9f5e927a467a9850db1c7e541577"/>
    <s v="apnews.com"/>
    <x v="1"/>
    <m/>
    <s v="http://abs.twimg.com/sticky/default_profile_images/default_profile_normal.png"/>
    <x v="18"/>
    <s v="https://twitter.com/#!/stacey20181/status/1063160128566771712"/>
    <m/>
    <m/>
    <s v="1063160128566771712"/>
    <m/>
    <b v="0"/>
    <n v="0"/>
    <s v=""/>
    <b v="0"/>
    <s v="en"/>
    <m/>
    <s v=""/>
    <b v="0"/>
    <n v="0"/>
    <s v="1062484927847911424"/>
    <s v="Twitter for iPhone"/>
    <b v="0"/>
    <s v="1062484927847911424"/>
    <s v="Tweet"/>
    <n v="0"/>
    <n v="0"/>
    <m/>
    <m/>
    <m/>
    <m/>
    <m/>
    <m/>
    <m/>
    <m/>
    <n v="1"/>
    <s v="1"/>
    <s v="1"/>
    <n v="1"/>
    <n v="5.882352941176471"/>
    <n v="0"/>
    <n v="0"/>
    <n v="0"/>
    <n v="0"/>
    <n v="16"/>
    <n v="94.11764705882354"/>
    <n v="17"/>
  </r>
  <r>
    <s v="thesmokingfet"/>
    <s v="veilleinthcfdc"/>
    <m/>
    <m/>
    <m/>
    <m/>
    <m/>
    <m/>
    <m/>
    <m/>
    <s v="No"/>
    <n v="47"/>
    <m/>
    <m/>
    <x v="0"/>
    <d v="2018-11-16T17:17:09.000"/>
    <s v="The latest The #Smoking #Fetish! https://t.co/PW3xIrdjgP Thanks to @VeilleintHCFDC @steephilllab #smoke #california"/>
    <s v="https://paper.li/TheSmokingFet/1314378803?edition_id=72317ae0-e9c3-11e8-bcb4-0cc47a0d1605"/>
    <s v="paper.li"/>
    <x v="7"/>
    <m/>
    <s v="http://pbs.twimg.com/profile_images/1514492940/thesmokingfet_normal.png"/>
    <x v="19"/>
    <s v="https://twitter.com/#!/thesmokingfet/status/1063481109877583872"/>
    <m/>
    <m/>
    <s v="1063481109877583872"/>
    <m/>
    <b v="0"/>
    <n v="0"/>
    <s v=""/>
    <b v="0"/>
    <s v="en"/>
    <m/>
    <s v=""/>
    <b v="0"/>
    <n v="0"/>
    <s v=""/>
    <s v="Paper.li"/>
    <b v="0"/>
    <s v="1063481109877583872"/>
    <s v="Tweet"/>
    <n v="0"/>
    <n v="0"/>
    <m/>
    <m/>
    <m/>
    <m/>
    <m/>
    <m/>
    <m/>
    <m/>
    <n v="1"/>
    <s v="14"/>
    <s v="14"/>
    <n v="0"/>
    <n v="0"/>
    <n v="1"/>
    <n v="9.090909090909092"/>
    <n v="0"/>
    <n v="0"/>
    <n v="10"/>
    <n v="90.9090909090909"/>
    <n v="11"/>
  </r>
  <r>
    <s v="sourcing_guru"/>
    <s v="steephilllab"/>
    <m/>
    <m/>
    <m/>
    <m/>
    <m/>
    <m/>
    <m/>
    <m/>
    <s v="No"/>
    <n v="49"/>
    <m/>
    <m/>
    <x v="0"/>
    <d v="2018-11-19T15:53:32.000"/>
    <s v="So @steephilllab is coming to Canada_x000a__x000a_https://t.co/GVtokBxcTH"/>
    <s v="https://www.linkedin.com/jobs/view/964747866/?eBP=NotAvailableFromVoyagerAPI&amp;refId=0aa792f6-801a-4ab2-b45c-4f5c194acb4c&amp;trk=d_flagship3_search_srp_jobs"/>
    <s v="linkedin.com"/>
    <x v="1"/>
    <m/>
    <s v="http://pbs.twimg.com/profile_images/1086340741511561216/Sl6FgVG9_normal.jpg"/>
    <x v="20"/>
    <s v="https://twitter.com/#!/sourcing_guru/status/1064547227593523200"/>
    <m/>
    <m/>
    <s v="1064547227593523200"/>
    <m/>
    <b v="0"/>
    <n v="2"/>
    <s v=""/>
    <b v="0"/>
    <s v="en"/>
    <m/>
    <s v=""/>
    <b v="0"/>
    <n v="0"/>
    <s v=""/>
    <s v="Twitter Web Client"/>
    <b v="0"/>
    <s v="1064547227593523200"/>
    <s v="Tweet"/>
    <n v="0"/>
    <n v="0"/>
    <m/>
    <m/>
    <m/>
    <m/>
    <m/>
    <m/>
    <m/>
    <m/>
    <n v="1"/>
    <s v="1"/>
    <s v="1"/>
    <n v="0"/>
    <n v="0"/>
    <n v="0"/>
    <n v="0"/>
    <n v="0"/>
    <n v="0"/>
    <n v="6"/>
    <n v="100"/>
    <n v="6"/>
  </r>
  <r>
    <s v="brianns67"/>
    <s v="sourcing_guru"/>
    <m/>
    <m/>
    <m/>
    <m/>
    <m/>
    <m/>
    <m/>
    <m/>
    <s v="No"/>
    <n v="50"/>
    <m/>
    <m/>
    <x v="2"/>
    <d v="2018-11-19T16:09:15.000"/>
    <s v="@Sourcing_Guru @steephilllab You know the more I look at ads for these new companies coming out of the cannabis industry, the more it looks like a sales pitch from unscrupulous realtors. _x000a_If everyone is a global leader then how do you differentiate yourself?"/>
    <m/>
    <m/>
    <x v="1"/>
    <m/>
    <s v="http://pbs.twimg.com/profile_images/957718314897166336/SZXEi5au_normal.jpg"/>
    <x v="21"/>
    <s v="https://twitter.com/#!/brianns67/status/1064551184415973376"/>
    <m/>
    <m/>
    <s v="1064551184415973376"/>
    <s v="1064547227593523200"/>
    <b v="0"/>
    <n v="0"/>
    <s v="54063579"/>
    <b v="0"/>
    <s v="en"/>
    <m/>
    <s v=""/>
    <b v="0"/>
    <n v="0"/>
    <s v=""/>
    <s v="Twitter Web Client"/>
    <b v="0"/>
    <s v="1064547227593523200"/>
    <s v="Tweet"/>
    <n v="0"/>
    <n v="0"/>
    <m/>
    <m/>
    <m/>
    <m/>
    <m/>
    <m/>
    <m/>
    <m/>
    <n v="1"/>
    <s v="1"/>
    <s v="1"/>
    <m/>
    <m/>
    <m/>
    <m/>
    <m/>
    <m/>
    <m/>
    <m/>
    <m/>
  </r>
  <r>
    <s v="allensaakyan"/>
    <s v="newwestsummit"/>
    <m/>
    <m/>
    <m/>
    <m/>
    <m/>
    <m/>
    <m/>
    <m/>
    <s v="No"/>
    <n v="52"/>
    <m/>
    <m/>
    <x v="0"/>
    <d v="2018-11-20T01:35:25.000"/>
    <s v="⭐ @stevedeangelo is one of my favorite humans, global leader in #Cannabis activism. _x000a__x000a_@Harborside_Oak @Harborside_SJ @steephilllab @arcviewgroup @newwestsummit _x000a__x000a_https://t.co/9Bm1Y9IGsW"/>
    <s v="https://www.youtube.com/watch?v=Rf2iSJ7JkrE&amp;feature=youtu.be"/>
    <s v="youtube.com"/>
    <x v="8"/>
    <m/>
    <s v="http://pbs.twimg.com/profile_images/967638355054743552/5RfyyiKd_normal.jpg"/>
    <x v="22"/>
    <s v="https://twitter.com/#!/allensaakyan/status/1064693663786139648"/>
    <m/>
    <m/>
    <s v="1064693663786139648"/>
    <m/>
    <b v="0"/>
    <n v="1"/>
    <s v=""/>
    <b v="0"/>
    <s v="en"/>
    <m/>
    <s v=""/>
    <b v="0"/>
    <n v="0"/>
    <s v=""/>
    <s v="Twitter Web Client"/>
    <b v="0"/>
    <s v="1064693663786139648"/>
    <s v="Tweet"/>
    <n v="0"/>
    <n v="0"/>
    <m/>
    <m/>
    <m/>
    <m/>
    <m/>
    <m/>
    <m/>
    <m/>
    <n v="1"/>
    <s v="7"/>
    <s v="7"/>
    <m/>
    <m/>
    <m/>
    <m/>
    <m/>
    <m/>
    <m/>
    <m/>
    <m/>
  </r>
  <r>
    <s v="simulationshow"/>
    <s v="newwestsummit"/>
    <m/>
    <m/>
    <m/>
    <m/>
    <m/>
    <m/>
    <m/>
    <m/>
    <s v="No"/>
    <n v="58"/>
    <m/>
    <m/>
    <x v="0"/>
    <d v="2018-11-20T01:35:55.000"/>
    <s v="⭐ @stevedeangelo is one of our favorite humans, global leader in #Cannabis activism. _x000a__x000a_@Harborside_Oak @Harborside_SJ @steephilllab @arcviewgroup @newwestsummit _x000a__x000a_https://t.co/B0rXkCn7kf"/>
    <s v="https://www.youtube.com/watch?v=Rf2iSJ7JkrE&amp;feature=youtu.be"/>
    <s v="youtube.com"/>
    <x v="8"/>
    <m/>
    <s v="http://pbs.twimg.com/profile_images/915085402410696704/wJypx7m1_normal.jpg"/>
    <x v="23"/>
    <s v="https://twitter.com/#!/simulationshow/status/1064693791519457280"/>
    <m/>
    <m/>
    <s v="1064693791519457280"/>
    <m/>
    <b v="0"/>
    <n v="1"/>
    <s v=""/>
    <b v="0"/>
    <s v="en"/>
    <m/>
    <s v=""/>
    <b v="0"/>
    <n v="0"/>
    <s v=""/>
    <s v="Twitter Web Client"/>
    <b v="0"/>
    <s v="1064693791519457280"/>
    <s v="Tweet"/>
    <n v="0"/>
    <n v="0"/>
    <m/>
    <m/>
    <m/>
    <m/>
    <m/>
    <m/>
    <m/>
    <m/>
    <n v="1"/>
    <s v="7"/>
    <s v="7"/>
    <m/>
    <m/>
    <m/>
    <m/>
    <m/>
    <m/>
    <m/>
    <m/>
    <m/>
  </r>
  <r>
    <s v="sharonlockwood8"/>
    <s v="steephilllab"/>
    <m/>
    <m/>
    <m/>
    <m/>
    <m/>
    <m/>
    <m/>
    <m/>
    <s v="No"/>
    <n v="64"/>
    <m/>
    <m/>
    <x v="0"/>
    <d v="2018-11-20T23:00:49.000"/>
    <s v="RT @steephilllab: Here are some tips from our Director of Cultivation Science to help #growers who may be affected:_x000a__x000a_&quot;To verify the level o…"/>
    <m/>
    <m/>
    <x v="9"/>
    <m/>
    <s v="http://pbs.twimg.com/profile_images/813179403005874176/TANy1d0M_normal.jpg"/>
    <x v="24"/>
    <s v="https://twitter.com/#!/sharonlockwood8/status/1065017148001550336"/>
    <m/>
    <m/>
    <s v="1065017148001550336"/>
    <m/>
    <b v="0"/>
    <n v="0"/>
    <s v=""/>
    <b v="0"/>
    <s v="en"/>
    <m/>
    <s v=""/>
    <b v="0"/>
    <n v="6"/>
    <s v="1065012755986432001"/>
    <s v="Twitter for Android"/>
    <b v="0"/>
    <s v="1065012755986432001"/>
    <s v="Tweet"/>
    <n v="0"/>
    <n v="0"/>
    <m/>
    <m/>
    <m/>
    <m/>
    <m/>
    <m/>
    <m/>
    <m/>
    <n v="1"/>
    <s v="1"/>
    <s v="1"/>
    <n v="0"/>
    <n v="0"/>
    <n v="0"/>
    <n v="0"/>
    <n v="0"/>
    <n v="0"/>
    <n v="24"/>
    <n v="100"/>
    <n v="24"/>
  </r>
  <r>
    <s v="gnomelicker2389"/>
    <s v="steephilllab"/>
    <m/>
    <m/>
    <m/>
    <m/>
    <m/>
    <m/>
    <m/>
    <m/>
    <s v="No"/>
    <n v="65"/>
    <m/>
    <m/>
    <x v="0"/>
    <d v="2018-11-20T23:39:04.000"/>
    <s v="RT @steephilllab: Here are some tips from our Director of Cultivation Science to help #growers who may be affected:_x000a__x000a_&quot;To verify the level o…"/>
    <m/>
    <m/>
    <x v="9"/>
    <m/>
    <s v="http://pbs.twimg.com/profile_images/1073306676885782528/sv0-EXfZ_normal.jpg"/>
    <x v="25"/>
    <s v="https://twitter.com/#!/gnomelicker2389/status/1065026773895671809"/>
    <m/>
    <m/>
    <s v="1065026773895671809"/>
    <m/>
    <b v="0"/>
    <n v="0"/>
    <s v=""/>
    <b v="0"/>
    <s v="en"/>
    <m/>
    <s v=""/>
    <b v="0"/>
    <n v="6"/>
    <s v="1065012755986432001"/>
    <s v="Twitter Web Client"/>
    <b v="0"/>
    <s v="1065012755986432001"/>
    <s v="Tweet"/>
    <n v="0"/>
    <n v="0"/>
    <m/>
    <m/>
    <m/>
    <m/>
    <m/>
    <m/>
    <m/>
    <m/>
    <n v="1"/>
    <s v="1"/>
    <s v="1"/>
    <n v="0"/>
    <n v="0"/>
    <n v="0"/>
    <n v="0"/>
    <n v="0"/>
    <n v="0"/>
    <n v="24"/>
    <n v="100"/>
    <n v="24"/>
  </r>
  <r>
    <s v="missabsinthe"/>
    <s v="steephilllab"/>
    <m/>
    <m/>
    <m/>
    <m/>
    <m/>
    <m/>
    <m/>
    <m/>
    <s v="No"/>
    <n v="66"/>
    <m/>
    <m/>
    <x v="0"/>
    <d v="2018-11-20T23:42:52.000"/>
    <s v="RT @steephilllab: Here are some tips from our Director of Cultivation Science to help #growers who may be affected:_x000a__x000a_&quot;To verify the level o…"/>
    <m/>
    <m/>
    <x v="9"/>
    <m/>
    <s v="http://pbs.twimg.com/profile_images/1446326190/sinskullsmaller_normal.jpg"/>
    <x v="26"/>
    <s v="https://twitter.com/#!/missabsinthe/status/1065027729278398464"/>
    <m/>
    <m/>
    <s v="1065027729278398464"/>
    <m/>
    <b v="0"/>
    <n v="0"/>
    <s v=""/>
    <b v="0"/>
    <s v="en"/>
    <m/>
    <s v=""/>
    <b v="0"/>
    <n v="6"/>
    <s v="1065012755986432001"/>
    <s v="Twitter Web Client"/>
    <b v="0"/>
    <s v="1065012755986432001"/>
    <s v="Tweet"/>
    <n v="0"/>
    <n v="0"/>
    <m/>
    <m/>
    <m/>
    <m/>
    <m/>
    <m/>
    <m/>
    <m/>
    <n v="1"/>
    <s v="1"/>
    <s v="1"/>
    <n v="0"/>
    <n v="0"/>
    <n v="0"/>
    <n v="0"/>
    <n v="0"/>
    <n v="0"/>
    <n v="24"/>
    <n v="100"/>
    <n v="24"/>
  </r>
  <r>
    <s v="collins_wilbert"/>
    <s v="steephilllab"/>
    <m/>
    <m/>
    <m/>
    <m/>
    <m/>
    <m/>
    <m/>
    <m/>
    <s v="No"/>
    <n v="67"/>
    <m/>
    <m/>
    <x v="0"/>
    <d v="2018-11-08T00:37:31.000"/>
    <s v="RT @steephilllab: Here are some exciting results from yesterday’s midterm elections:_x000a__x000a_#cannabislegalization #cannabiscommunity #federallaw…"/>
    <m/>
    <m/>
    <x v="4"/>
    <m/>
    <s v="http://pbs.twimg.com/profile_images/1050232960488796160/xIi8p_9u_normal.jpg"/>
    <x v="27"/>
    <s v="https://twitter.com/#!/collins_wilbert/status/1060330440828039175"/>
    <m/>
    <m/>
    <s v="1060330440828039175"/>
    <m/>
    <b v="0"/>
    <n v="0"/>
    <s v=""/>
    <b v="0"/>
    <s v="en"/>
    <m/>
    <s v=""/>
    <b v="0"/>
    <n v="0"/>
    <s v="1060304895880753152"/>
    <s v="Twitter for iPhone"/>
    <b v="0"/>
    <s v="1060304895880753152"/>
    <s v="Tweet"/>
    <n v="0"/>
    <n v="0"/>
    <m/>
    <m/>
    <m/>
    <m/>
    <m/>
    <m/>
    <m/>
    <m/>
    <n v="2"/>
    <s v="1"/>
    <s v="1"/>
    <n v="1"/>
    <n v="6.666666666666667"/>
    <n v="0"/>
    <n v="0"/>
    <n v="0"/>
    <n v="0"/>
    <n v="14"/>
    <n v="93.33333333333333"/>
    <n v="15"/>
  </r>
  <r>
    <s v="collins_wilbert"/>
    <s v="steephilllab"/>
    <m/>
    <m/>
    <m/>
    <m/>
    <m/>
    <m/>
    <m/>
    <m/>
    <s v="No"/>
    <n v="68"/>
    <m/>
    <m/>
    <x v="0"/>
    <d v="2018-11-21T00:16:15.000"/>
    <s v="RT @steephilllab: Here are some tips from our Director of Cultivation Science to help #growers who may be affected:_x000a__x000a_&quot;To verify the level o…"/>
    <m/>
    <m/>
    <x v="9"/>
    <m/>
    <s v="http://pbs.twimg.com/profile_images/1050232960488796160/xIi8p_9u_normal.jpg"/>
    <x v="28"/>
    <s v="https://twitter.com/#!/collins_wilbert/status/1065036129240576000"/>
    <m/>
    <m/>
    <s v="1065036129240576000"/>
    <m/>
    <b v="0"/>
    <n v="0"/>
    <s v=""/>
    <b v="0"/>
    <s v="en"/>
    <m/>
    <s v=""/>
    <b v="0"/>
    <n v="6"/>
    <s v="1065012755986432001"/>
    <s v="Twitter for iPhone"/>
    <b v="0"/>
    <s v="1065012755986432001"/>
    <s v="Tweet"/>
    <n v="0"/>
    <n v="0"/>
    <m/>
    <m/>
    <m/>
    <m/>
    <m/>
    <m/>
    <m/>
    <m/>
    <n v="2"/>
    <s v="1"/>
    <s v="1"/>
    <n v="0"/>
    <n v="0"/>
    <n v="0"/>
    <n v="0"/>
    <n v="0"/>
    <n v="0"/>
    <n v="24"/>
    <n v="100"/>
    <n v="24"/>
  </r>
  <r>
    <s v="healthy_chronic"/>
    <s v="steephilllab"/>
    <m/>
    <m/>
    <m/>
    <m/>
    <m/>
    <m/>
    <m/>
    <m/>
    <s v="No"/>
    <n v="69"/>
    <m/>
    <m/>
    <x v="0"/>
    <d v="2018-11-21T00:49:18.000"/>
    <s v="RT @steephilllab: Here are some tips from our Director of Cultivation Science to help #growers who may be affected:_x000a__x000a_&quot;To verify the level o…"/>
    <m/>
    <m/>
    <x v="9"/>
    <m/>
    <s v="http://pbs.twimg.com/profile_images/1073278931023880193/LH0NmcIL_normal.jpg"/>
    <x v="29"/>
    <s v="https://twitter.com/#!/healthy_chronic/status/1065044448848039938"/>
    <m/>
    <m/>
    <s v="1065044448848039938"/>
    <m/>
    <b v="0"/>
    <n v="0"/>
    <s v=""/>
    <b v="0"/>
    <s v="en"/>
    <m/>
    <s v=""/>
    <b v="0"/>
    <n v="6"/>
    <s v="1065012755986432001"/>
    <s v="Twitter for Android"/>
    <b v="0"/>
    <s v="1065012755986432001"/>
    <s v="Tweet"/>
    <n v="0"/>
    <n v="0"/>
    <m/>
    <m/>
    <m/>
    <m/>
    <m/>
    <m/>
    <m/>
    <m/>
    <n v="1"/>
    <s v="1"/>
    <s v="1"/>
    <n v="0"/>
    <n v="0"/>
    <n v="0"/>
    <n v="0"/>
    <n v="0"/>
    <n v="0"/>
    <n v="24"/>
    <n v="100"/>
    <n v="24"/>
  </r>
  <r>
    <s v="cannabisp2p"/>
    <s v="steephilllab"/>
    <m/>
    <m/>
    <m/>
    <m/>
    <m/>
    <m/>
    <m/>
    <m/>
    <s v="No"/>
    <n v="70"/>
    <m/>
    <m/>
    <x v="0"/>
    <d v="2018-11-23T12:42:47.000"/>
    <s v="RT @steephilllab: Here are some tips from our Director of Cultivation Science to help #growers who may be affected:_x000a__x000a_&quot;To verify the level o…"/>
    <m/>
    <m/>
    <x v="9"/>
    <m/>
    <s v="http://pbs.twimg.com/profile_images/1054959105536937984/1eiWhcDX_normal.jpg"/>
    <x v="30"/>
    <s v="https://twitter.com/#!/cannabisp2p/status/1065948776987353089"/>
    <m/>
    <m/>
    <s v="1065948776987353089"/>
    <m/>
    <b v="0"/>
    <n v="0"/>
    <s v=""/>
    <b v="0"/>
    <s v="en"/>
    <m/>
    <s v=""/>
    <b v="0"/>
    <n v="0"/>
    <s v="1065012755986432001"/>
    <s v="Twitter Web Client"/>
    <b v="0"/>
    <s v="1065012755986432001"/>
    <s v="Tweet"/>
    <n v="0"/>
    <n v="0"/>
    <m/>
    <m/>
    <m/>
    <m/>
    <m/>
    <m/>
    <m/>
    <m/>
    <n v="1"/>
    <s v="1"/>
    <s v="1"/>
    <n v="0"/>
    <n v="0"/>
    <n v="0"/>
    <n v="0"/>
    <n v="0"/>
    <n v="0"/>
    <n v="24"/>
    <n v="100"/>
    <n v="24"/>
  </r>
  <r>
    <s v="trilogyhealthmd"/>
    <s v="steephilllab"/>
    <m/>
    <m/>
    <m/>
    <m/>
    <m/>
    <m/>
    <m/>
    <m/>
    <s v="No"/>
    <n v="71"/>
    <m/>
    <m/>
    <x v="0"/>
    <d v="2018-11-15T17:00:01.000"/>
    <s v="💚 Curious about the difference between THC and THCA? Here's a great graphic from @steephilllab https://t.co/3jGO9zEg8R"/>
    <m/>
    <m/>
    <x v="1"/>
    <s v="https://pbs.twimg.com/media/DrztoIqWkAImIy_.jpg"/>
    <s v="https://pbs.twimg.com/media/DrztoIqWkAImIy_.jpg"/>
    <x v="31"/>
    <s v="https://twitter.com/#!/trilogyhealthmd/status/1063114409755607040"/>
    <m/>
    <m/>
    <s v="1063114409755607040"/>
    <m/>
    <b v="0"/>
    <n v="1"/>
    <s v=""/>
    <b v="0"/>
    <s v="en"/>
    <m/>
    <s v=""/>
    <b v="0"/>
    <n v="0"/>
    <s v=""/>
    <s v="TweetDeck"/>
    <b v="0"/>
    <s v="1063114409755607040"/>
    <s v="Tweet"/>
    <n v="0"/>
    <n v="0"/>
    <m/>
    <m/>
    <m/>
    <m/>
    <m/>
    <m/>
    <m/>
    <m/>
    <n v="2"/>
    <s v="1"/>
    <s v="1"/>
    <n v="1"/>
    <n v="7.142857142857143"/>
    <n v="0"/>
    <n v="0"/>
    <n v="0"/>
    <n v="0"/>
    <n v="13"/>
    <n v="92.85714285714286"/>
    <n v="14"/>
  </r>
  <r>
    <s v="trilogyhealthmd"/>
    <s v="steephilllab"/>
    <m/>
    <m/>
    <m/>
    <m/>
    <m/>
    <m/>
    <m/>
    <m/>
    <s v="No"/>
    <n v="72"/>
    <m/>
    <m/>
    <x v="0"/>
    <d v="2018-11-24T13:00:01.000"/>
    <s v="This plant sure is something ✨💚 Graphic by @steephilllab https://t.co/ZAzXNixQQY"/>
    <m/>
    <m/>
    <x v="1"/>
    <s v="https://pbs.twimg.com/media/DsX-zmRWsAcMyhh.jpg"/>
    <s v="https://pbs.twimg.com/media/DsX-zmRWsAcMyhh.jpg"/>
    <x v="32"/>
    <s v="https://twitter.com/#!/trilogyhealthmd/status/1066315502543196161"/>
    <m/>
    <m/>
    <s v="1066315502543196161"/>
    <m/>
    <b v="0"/>
    <n v="1"/>
    <s v=""/>
    <b v="0"/>
    <s v="en"/>
    <m/>
    <s v=""/>
    <b v="0"/>
    <n v="0"/>
    <s v=""/>
    <s v="TweetDeck"/>
    <b v="0"/>
    <s v="1066315502543196161"/>
    <s v="Tweet"/>
    <n v="0"/>
    <n v="0"/>
    <m/>
    <m/>
    <m/>
    <m/>
    <m/>
    <m/>
    <m/>
    <m/>
    <n v="2"/>
    <s v="1"/>
    <s v="1"/>
    <n v="0"/>
    <n v="0"/>
    <n v="0"/>
    <n v="0"/>
    <n v="0"/>
    <n v="0"/>
    <n v="8"/>
    <n v="100"/>
    <n v="8"/>
  </r>
  <r>
    <s v="neodevsolutions"/>
    <s v="steephilllab"/>
    <m/>
    <m/>
    <m/>
    <m/>
    <m/>
    <m/>
    <m/>
    <m/>
    <s v="No"/>
    <n v="73"/>
    <m/>
    <m/>
    <x v="0"/>
    <d v="2018-11-24T20:04:52.000"/>
    <s v="RT @steephilllab: Here are some tips from our Director of Cultivation Science to help #growers who may be affected:_x000a__x000a_&quot;To verify the level o…"/>
    <m/>
    <m/>
    <x v="9"/>
    <m/>
    <s v="http://pbs.twimg.com/profile_images/1067690244160413696/dYlinAsB_normal.jpg"/>
    <x v="33"/>
    <s v="https://twitter.com/#!/neodevsolutions/status/1066422419626254336"/>
    <m/>
    <m/>
    <s v="1066422419626254336"/>
    <m/>
    <b v="0"/>
    <n v="0"/>
    <s v=""/>
    <b v="0"/>
    <s v="en"/>
    <m/>
    <s v=""/>
    <b v="0"/>
    <n v="10"/>
    <s v="1065012755986432001"/>
    <s v="Twitter Web Client"/>
    <b v="0"/>
    <s v="1065012755986432001"/>
    <s v="Tweet"/>
    <n v="0"/>
    <n v="0"/>
    <m/>
    <m/>
    <m/>
    <m/>
    <m/>
    <m/>
    <m/>
    <m/>
    <n v="1"/>
    <s v="1"/>
    <s v="1"/>
    <n v="0"/>
    <n v="0"/>
    <n v="0"/>
    <n v="0"/>
    <n v="0"/>
    <n v="0"/>
    <n v="24"/>
    <n v="100"/>
    <n v="24"/>
  </r>
  <r>
    <s v="cannaafri"/>
    <s v="steephilllab"/>
    <m/>
    <m/>
    <m/>
    <m/>
    <m/>
    <m/>
    <m/>
    <m/>
    <s v="No"/>
    <n v="74"/>
    <m/>
    <m/>
    <x v="0"/>
    <d v="2018-11-26T12:23:26.000"/>
    <s v="RT @steephilllab: Explained: Cannabis from antiquity to legality | via Western Gazette_x000a__x000a_https://t.co/M3VNDczy7F_x000a__x000a_#cannabiscommunity #weedfe…"/>
    <s v="https://westerngazette.ca/culture/explained-cannabis-from-antiquity-to-legality/article_bc44ba00-deda-11e8-941c-6f4bc8aa3e46.html"/>
    <s v="westerngazette.ca"/>
    <x v="10"/>
    <m/>
    <s v="http://pbs.twimg.com/profile_images/1065264518736035840/XEA-5lUZ_normal.jpg"/>
    <x v="34"/>
    <s v="https://twitter.com/#!/cannaafri/status/1067031069235527680"/>
    <m/>
    <m/>
    <s v="1067031069235527680"/>
    <m/>
    <b v="0"/>
    <n v="0"/>
    <s v=""/>
    <b v="0"/>
    <s v="en"/>
    <m/>
    <s v=""/>
    <b v="0"/>
    <n v="0"/>
    <s v="1064648781981831168"/>
    <s v="Twitter for Android"/>
    <b v="0"/>
    <s v="1064648781981831168"/>
    <s v="Tweet"/>
    <n v="0"/>
    <n v="0"/>
    <m/>
    <m/>
    <m/>
    <m/>
    <m/>
    <m/>
    <m/>
    <m/>
    <n v="1"/>
    <s v="1"/>
    <s v="1"/>
    <n v="0"/>
    <n v="0"/>
    <n v="0"/>
    <n v="0"/>
    <n v="0"/>
    <n v="0"/>
    <n v="13"/>
    <n v="100"/>
    <n v="13"/>
  </r>
  <r>
    <s v="theemeraldconf1"/>
    <s v="theemeraldconf1"/>
    <m/>
    <m/>
    <m/>
    <m/>
    <m/>
    <m/>
    <m/>
    <m/>
    <s v="No"/>
    <n v="75"/>
    <m/>
    <m/>
    <x v="1"/>
    <d v="2018-11-27T14:41:36.000"/>
    <s v="Excellent tips for growers in the fire-ravaged areas like ours. https://t.co/vMRtkuqYKv"/>
    <s v="https://twitter.com/steephilllab/status/1065012755986432001"/>
    <s v="twitter.com"/>
    <x v="1"/>
    <m/>
    <s v="http://pbs.twimg.com/profile_images/1004753773560918016/HkFD05vQ_normal.jpg"/>
    <x v="35"/>
    <s v="https://twitter.com/#!/theemeraldconf1/status/1067428229311418368"/>
    <m/>
    <m/>
    <s v="1067428229311418368"/>
    <m/>
    <b v="0"/>
    <n v="1"/>
    <s v=""/>
    <b v="1"/>
    <s v="en"/>
    <m/>
    <s v="1065012755986432001"/>
    <b v="0"/>
    <n v="0"/>
    <s v=""/>
    <s v="Twitter Web Client"/>
    <b v="0"/>
    <s v="1067428229311418368"/>
    <s v="Tweet"/>
    <n v="0"/>
    <n v="0"/>
    <m/>
    <m/>
    <m/>
    <m/>
    <m/>
    <m/>
    <m/>
    <m/>
    <n v="1"/>
    <s v="6"/>
    <s v="6"/>
    <n v="2"/>
    <n v="18.181818181818183"/>
    <n v="0"/>
    <n v="0"/>
    <n v="0"/>
    <n v="0"/>
    <n v="9"/>
    <n v="81.81818181818181"/>
    <n v="11"/>
  </r>
  <r>
    <s v="wingpea_"/>
    <s v="high_times_mag"/>
    <m/>
    <m/>
    <m/>
    <m/>
    <m/>
    <m/>
    <m/>
    <m/>
    <s v="No"/>
    <n v="76"/>
    <m/>
    <m/>
    <x v="0"/>
    <d v="2018-11-28T03:36:46.000"/>
    <s v="RT @steephilllab: South Korea Legalizes Medical Cannabis | via @HIGH_TIMES_Mag_x000a__x000a_https://t.co/82e4YppFcA_x000a__x000a_#inernationalcannabis #cannabisdai…"/>
    <s v="https://hightimes.com/news/south-korea-legalizes-medical-cannabis/"/>
    <s v="hightimes.com"/>
    <x v="11"/>
    <m/>
    <s v="http://pbs.twimg.com/profile_images/1025906552824311810/zFrVu8y8_normal.jpg"/>
    <x v="36"/>
    <s v="https://twitter.com/#!/wingpea_/status/1067623306688413696"/>
    <m/>
    <m/>
    <s v="1067623306688413696"/>
    <m/>
    <b v="0"/>
    <n v="0"/>
    <s v=""/>
    <b v="0"/>
    <s v="en"/>
    <m/>
    <s v=""/>
    <b v="0"/>
    <n v="0"/>
    <s v="1067617669090660352"/>
    <s v="Twitter for iPad"/>
    <b v="0"/>
    <s v="1067617669090660352"/>
    <s v="Tweet"/>
    <n v="0"/>
    <n v="0"/>
    <m/>
    <m/>
    <m/>
    <m/>
    <m/>
    <m/>
    <m/>
    <m/>
    <n v="1"/>
    <s v="1"/>
    <s v="1"/>
    <n v="0"/>
    <n v="0"/>
    <n v="0"/>
    <n v="0"/>
    <n v="0"/>
    <n v="0"/>
    <n v="11"/>
    <n v="100"/>
    <n v="11"/>
  </r>
  <r>
    <s v="mediweed"/>
    <s v="nytimes"/>
    <m/>
    <m/>
    <m/>
    <m/>
    <m/>
    <m/>
    <m/>
    <m/>
    <s v="No"/>
    <n v="78"/>
    <m/>
    <m/>
    <x v="0"/>
    <d v="2018-11-28T21:53:32.000"/>
    <s v="RT @steephilllab: Canada’s Grand Cannabis Experiment Has Set Scientists Free | via @nytimes _x000a__x000a_https://t.co/QUNlqjbnP9_x000a__x000a_#cannabisbusiness #c…"/>
    <s v="https://www.nytimes.com/2018/11/20/opinion/cannabis-science-legal-marijuana-canada.html"/>
    <s v="nytimes.com"/>
    <x v="12"/>
    <m/>
    <s v="http://pbs.twimg.com/profile_images/518138121649545216/KAO9k7OL_normal.jpeg"/>
    <x v="37"/>
    <s v="https://twitter.com/#!/mediweed/status/1067899315480231936"/>
    <m/>
    <m/>
    <s v="1067899315480231936"/>
    <m/>
    <b v="0"/>
    <n v="0"/>
    <s v=""/>
    <b v="0"/>
    <s v="en"/>
    <m/>
    <s v=""/>
    <b v="0"/>
    <n v="0"/>
    <s v="1067899156402847745"/>
    <s v="Twitter Web Client"/>
    <b v="0"/>
    <s v="1067899156402847745"/>
    <s v="Tweet"/>
    <n v="0"/>
    <n v="0"/>
    <m/>
    <m/>
    <m/>
    <m/>
    <m/>
    <m/>
    <m/>
    <m/>
    <n v="1"/>
    <s v="1"/>
    <s v="1"/>
    <n v="2"/>
    <n v="13.333333333333334"/>
    <n v="0"/>
    <n v="0"/>
    <n v="0"/>
    <n v="0"/>
    <n v="13"/>
    <n v="86.66666666666667"/>
    <n v="15"/>
  </r>
  <r>
    <s v="medwellhealth"/>
    <s v="high_times_mag"/>
    <m/>
    <m/>
    <m/>
    <m/>
    <m/>
    <m/>
    <m/>
    <m/>
    <s v="No"/>
    <n v="80"/>
    <m/>
    <m/>
    <x v="0"/>
    <d v="2018-11-30T14:17:19.000"/>
    <s v="RT @steephilllab: South Korea Legalizes Medical Cannabis | via @HIGH_TIMES_Mag_x000a__x000a_https://t.co/82e4YppFcA_x000a__x000a_#inernationalcannabis #cannabisdai…"/>
    <s v="https://hightimes.com/news/south-korea-legalizes-medical-cannabis/"/>
    <s v="hightimes.com"/>
    <x v="11"/>
    <m/>
    <s v="http://pbs.twimg.com/profile_images/705116181758414850/YF-zSqSQ_normal.jpg"/>
    <x v="38"/>
    <s v="https://twitter.com/#!/medwellhealth/status/1068509280310046720"/>
    <m/>
    <m/>
    <s v="1068509280310046720"/>
    <m/>
    <b v="0"/>
    <n v="0"/>
    <s v=""/>
    <b v="0"/>
    <s v="en"/>
    <m/>
    <s v=""/>
    <b v="0"/>
    <n v="0"/>
    <s v="1067617669090660352"/>
    <s v="Twitter for iPhone"/>
    <b v="0"/>
    <s v="1067617669090660352"/>
    <s v="Tweet"/>
    <n v="0"/>
    <n v="0"/>
    <m/>
    <m/>
    <m/>
    <m/>
    <m/>
    <m/>
    <m/>
    <m/>
    <n v="1"/>
    <s v="1"/>
    <s v="1"/>
    <m/>
    <m/>
    <m/>
    <m/>
    <m/>
    <m/>
    <m/>
    <m/>
    <m/>
  </r>
  <r>
    <s v="medwellhealth"/>
    <s v="steephilllab"/>
    <m/>
    <m/>
    <m/>
    <m/>
    <m/>
    <m/>
    <m/>
    <m/>
    <s v="No"/>
    <n v="82"/>
    <m/>
    <m/>
    <x v="0"/>
    <d v="2018-11-30T14:19:38.000"/>
    <s v="RT @steephilllab: Explained: Cannabis from antiquity to legality | via Western Gazette_x000a__x000a_https://t.co/M3VNDczy7F_x000a__x000a_#cannabiscommunity #weedfe…"/>
    <s v="https://westerngazette.ca/culture/explained-cannabis-from-antiquity-to-legality/article_bc44ba00-deda-11e8-941c-6f4bc8aa3e46.html"/>
    <s v="westerngazette.ca"/>
    <x v="10"/>
    <m/>
    <s v="http://pbs.twimg.com/profile_images/705116181758414850/YF-zSqSQ_normal.jpg"/>
    <x v="39"/>
    <s v="https://twitter.com/#!/medwellhealth/status/1068509867290370048"/>
    <m/>
    <m/>
    <s v="1068509867290370048"/>
    <m/>
    <b v="0"/>
    <n v="0"/>
    <s v=""/>
    <b v="0"/>
    <s v="en"/>
    <m/>
    <s v=""/>
    <b v="0"/>
    <n v="0"/>
    <s v="1064648781981831168"/>
    <s v="Twitter for iPhone"/>
    <b v="0"/>
    <s v="1064648781981831168"/>
    <s v="Tweet"/>
    <n v="0"/>
    <n v="0"/>
    <m/>
    <m/>
    <m/>
    <m/>
    <m/>
    <m/>
    <m/>
    <m/>
    <n v="2"/>
    <s v="1"/>
    <s v="1"/>
    <n v="0"/>
    <n v="0"/>
    <n v="0"/>
    <n v="0"/>
    <n v="0"/>
    <n v="0"/>
    <n v="13"/>
    <n v="100"/>
    <n v="13"/>
  </r>
  <r>
    <s v="enderw8s"/>
    <s v="edrosenthal"/>
    <m/>
    <m/>
    <m/>
    <m/>
    <m/>
    <m/>
    <m/>
    <m/>
    <s v="No"/>
    <n v="83"/>
    <m/>
    <m/>
    <x v="0"/>
    <d v="2018-11-30T23:46:54.000"/>
    <s v="RT @edrosenthal: Buds infected with powdery mildew or other molds and fungi are unfit for smoking by Reginald Gaudino, V.P. of Science Gene…"/>
    <m/>
    <m/>
    <x v="1"/>
    <m/>
    <s v="http://pbs.twimg.com/profile_images/809909891619880960/VZKz13um_normal.jpg"/>
    <x v="40"/>
    <s v="https://twitter.com/#!/enderw8s/status/1068652621689348097"/>
    <m/>
    <m/>
    <s v="1068652621689348097"/>
    <m/>
    <b v="0"/>
    <n v="0"/>
    <s v=""/>
    <b v="0"/>
    <s v="en"/>
    <m/>
    <s v=""/>
    <b v="0"/>
    <n v="5"/>
    <s v="1068652153894567936"/>
    <s v="Twitter Web Client"/>
    <b v="0"/>
    <s v="1068652153894567936"/>
    <s v="Tweet"/>
    <n v="0"/>
    <n v="0"/>
    <m/>
    <m/>
    <m/>
    <m/>
    <m/>
    <m/>
    <m/>
    <m/>
    <n v="1"/>
    <s v="2"/>
    <s v="2"/>
    <n v="0"/>
    <n v="0"/>
    <n v="2"/>
    <n v="8.333333333333334"/>
    <n v="0"/>
    <n v="0"/>
    <n v="22"/>
    <n v="91.66666666666667"/>
    <n v="24"/>
  </r>
  <r>
    <s v="paluch_9"/>
    <s v="edrosenthal"/>
    <m/>
    <m/>
    <m/>
    <m/>
    <m/>
    <m/>
    <m/>
    <m/>
    <s v="No"/>
    <n v="84"/>
    <m/>
    <m/>
    <x v="0"/>
    <d v="2018-12-01T00:03:34.000"/>
    <s v="RT @edrosenthal: Buds infected with powdery mildew or other molds and fungi are unfit for smoking by Reginald Gaudino, V.P. of Science Gene…"/>
    <m/>
    <m/>
    <x v="1"/>
    <m/>
    <s v="http://pbs.twimg.com/profile_images/1076294984175964163/qRnQWMup_normal.jpg"/>
    <x v="41"/>
    <s v="https://twitter.com/#!/paluch_9/status/1068656817247526912"/>
    <m/>
    <m/>
    <s v="1068656817247526912"/>
    <m/>
    <b v="0"/>
    <n v="0"/>
    <s v=""/>
    <b v="0"/>
    <s v="en"/>
    <m/>
    <s v=""/>
    <b v="0"/>
    <n v="5"/>
    <s v="1068652153894567936"/>
    <s v="Twitter for Android"/>
    <b v="0"/>
    <s v="1068652153894567936"/>
    <s v="Tweet"/>
    <n v="0"/>
    <n v="0"/>
    <m/>
    <m/>
    <m/>
    <m/>
    <m/>
    <m/>
    <m/>
    <m/>
    <n v="1"/>
    <s v="2"/>
    <s v="2"/>
    <n v="0"/>
    <n v="0"/>
    <n v="2"/>
    <n v="8.333333333333334"/>
    <n v="0"/>
    <n v="0"/>
    <n v="22"/>
    <n v="91.66666666666667"/>
    <n v="24"/>
  </r>
  <r>
    <s v="dbrown13"/>
    <s v="steephilllab"/>
    <m/>
    <m/>
    <m/>
    <m/>
    <m/>
    <m/>
    <m/>
    <m/>
    <s v="No"/>
    <n v="85"/>
    <m/>
    <m/>
    <x v="0"/>
    <d v="2018-12-01T00:27:52.000"/>
    <s v="@edrosenthal @steephilllab Thanks, I liked this one as well. https://t.co/UOVKQfklQf"/>
    <s v="https://www.steephill.com/blogs/35/Microbial-Contaminant-Remediation,-Molds-and-Fungi-in-Cannabis"/>
    <s v="steephill.com"/>
    <x v="1"/>
    <m/>
    <s v="http://pbs.twimg.com/profile_images/1005625886073409536/imqrAXRi_normal.jpg"/>
    <x v="42"/>
    <s v="https://twitter.com/#!/dbrown13/status/1068662930999250944"/>
    <m/>
    <m/>
    <s v="1068662930999250944"/>
    <s v="1068652153894567936"/>
    <b v="0"/>
    <n v="0"/>
    <s v="19559148"/>
    <b v="0"/>
    <s v="en"/>
    <m/>
    <s v=""/>
    <b v="0"/>
    <n v="0"/>
    <s v=""/>
    <s v="Twitter for iPhone"/>
    <b v="0"/>
    <s v="1068652153894567936"/>
    <s v="Tweet"/>
    <n v="0"/>
    <n v="0"/>
    <m/>
    <m/>
    <m/>
    <m/>
    <m/>
    <m/>
    <m/>
    <m/>
    <n v="1"/>
    <s v="2"/>
    <s v="1"/>
    <m/>
    <m/>
    <m/>
    <m/>
    <m/>
    <m/>
    <m/>
    <m/>
    <m/>
  </r>
  <r>
    <s v="dubblea"/>
    <s v="edrosenthal"/>
    <m/>
    <m/>
    <m/>
    <m/>
    <m/>
    <m/>
    <m/>
    <m/>
    <s v="No"/>
    <n v="87"/>
    <m/>
    <m/>
    <x v="0"/>
    <d v="2018-12-01T00:54:26.000"/>
    <s v="RT @edrosenthal: Buds infected with powdery mildew or other molds and fungi are unfit for smoking by Reginald Gaudino, V.P. of Science Gene…"/>
    <m/>
    <m/>
    <x v="1"/>
    <m/>
    <s v="http://pbs.twimg.com/profile_images/378800000864742318/EOyfEZHJ_normal.jpeg"/>
    <x v="43"/>
    <s v="https://twitter.com/#!/dubblea/status/1068669618712190976"/>
    <m/>
    <m/>
    <s v="1068669618712190976"/>
    <m/>
    <b v="0"/>
    <n v="0"/>
    <s v=""/>
    <b v="0"/>
    <s v="en"/>
    <m/>
    <s v=""/>
    <b v="0"/>
    <n v="5"/>
    <s v="1068652153894567936"/>
    <s v="Twitter for iPhone"/>
    <b v="0"/>
    <s v="1068652153894567936"/>
    <s v="Tweet"/>
    <n v="0"/>
    <n v="0"/>
    <m/>
    <m/>
    <m/>
    <m/>
    <m/>
    <m/>
    <m/>
    <m/>
    <n v="1"/>
    <s v="2"/>
    <s v="2"/>
    <n v="0"/>
    <n v="0"/>
    <n v="2"/>
    <n v="8.333333333333334"/>
    <n v="0"/>
    <n v="0"/>
    <n v="22"/>
    <n v="91.66666666666667"/>
    <n v="24"/>
  </r>
  <r>
    <s v="marlow82631368"/>
    <s v="edrosenthal"/>
    <m/>
    <m/>
    <m/>
    <m/>
    <m/>
    <m/>
    <m/>
    <m/>
    <s v="No"/>
    <n v="88"/>
    <m/>
    <m/>
    <x v="0"/>
    <d v="2018-12-01T01:31:34.000"/>
    <s v="RT @edrosenthal: Buds infected with powdery mildew or other molds and fungi are unfit for smoking by Reginald Gaudino, V.P. of Science Gene…"/>
    <m/>
    <m/>
    <x v="1"/>
    <m/>
    <s v="http://pbs.twimg.com/profile_images/943704607678644224/qWKBrMTr_normal.jpg"/>
    <x v="44"/>
    <s v="https://twitter.com/#!/marlow82631368/status/1068678961599668224"/>
    <m/>
    <m/>
    <s v="1068678961599668224"/>
    <m/>
    <b v="0"/>
    <n v="0"/>
    <s v=""/>
    <b v="0"/>
    <s v="en"/>
    <m/>
    <s v=""/>
    <b v="0"/>
    <n v="5"/>
    <s v="1068652153894567936"/>
    <s v="Twitter for iPhone"/>
    <b v="0"/>
    <s v="1068652153894567936"/>
    <s v="Tweet"/>
    <n v="0"/>
    <n v="0"/>
    <m/>
    <m/>
    <m/>
    <m/>
    <m/>
    <m/>
    <m/>
    <m/>
    <n v="1"/>
    <s v="2"/>
    <s v="2"/>
    <n v="0"/>
    <n v="0"/>
    <n v="2"/>
    <n v="8.333333333333334"/>
    <n v="0"/>
    <n v="0"/>
    <n v="22"/>
    <n v="91.66666666666667"/>
    <n v="24"/>
  </r>
  <r>
    <s v="pottymouthbaker"/>
    <s v="edrosenthal"/>
    <m/>
    <m/>
    <m/>
    <m/>
    <m/>
    <m/>
    <m/>
    <m/>
    <s v="No"/>
    <n v="89"/>
    <m/>
    <m/>
    <x v="0"/>
    <d v="2018-12-01T18:52:57.000"/>
    <s v="RT @edrosenthal: Buds infected with powdery mildew or other molds and fungi are unfit for smoking by Reginald Gaudino, V.P. of Science Gene…"/>
    <m/>
    <m/>
    <x v="1"/>
    <m/>
    <s v="http://pbs.twimg.com/profile_images/793234243426086912/ho7zMMoJ_normal.jpg"/>
    <x v="45"/>
    <s v="https://twitter.com/#!/pottymouthbaker/status/1068941036544765954"/>
    <m/>
    <m/>
    <s v="1068941036544765954"/>
    <m/>
    <b v="0"/>
    <n v="0"/>
    <s v=""/>
    <b v="0"/>
    <s v="en"/>
    <m/>
    <s v=""/>
    <b v="0"/>
    <n v="10"/>
    <s v="1068652153894567936"/>
    <s v="Twitter Web Client"/>
    <b v="0"/>
    <s v="1068652153894567936"/>
    <s v="Tweet"/>
    <n v="0"/>
    <n v="0"/>
    <m/>
    <m/>
    <m/>
    <m/>
    <m/>
    <m/>
    <m/>
    <m/>
    <n v="1"/>
    <s v="2"/>
    <s v="2"/>
    <n v="0"/>
    <n v="0"/>
    <n v="2"/>
    <n v="8.333333333333334"/>
    <n v="0"/>
    <n v="0"/>
    <n v="22"/>
    <n v="91.66666666666667"/>
    <n v="24"/>
  </r>
  <r>
    <s v="clickgrowgo"/>
    <s v="steephilllab"/>
    <m/>
    <m/>
    <m/>
    <m/>
    <m/>
    <m/>
    <m/>
    <m/>
    <s v="No"/>
    <n v="90"/>
    <m/>
    <m/>
    <x v="0"/>
    <d v="2018-11-22T07:01:44.000"/>
    <s v="RT @steephilllab: Here are some tips from our Director of Cultivation Science to help #growers who may be affected:_x000a__x000a_&quot;To verify the level o…"/>
    <m/>
    <m/>
    <x v="9"/>
    <m/>
    <s v="http://pbs.twimg.com/profile_images/1056634436496764929/BbO6FKry_normal.jpg"/>
    <x v="46"/>
    <s v="https://twitter.com/#!/clickgrowgo/status/1065500561762484224"/>
    <m/>
    <m/>
    <s v="1065500561762484224"/>
    <m/>
    <b v="0"/>
    <n v="0"/>
    <s v=""/>
    <b v="0"/>
    <s v="en"/>
    <m/>
    <s v=""/>
    <b v="0"/>
    <n v="7"/>
    <s v="1065012755986432001"/>
    <s v="Twitter Web Client"/>
    <b v="0"/>
    <s v="1065012755986432001"/>
    <s v="Tweet"/>
    <n v="0"/>
    <n v="0"/>
    <m/>
    <m/>
    <m/>
    <m/>
    <m/>
    <m/>
    <m/>
    <m/>
    <n v="3"/>
    <s v="1"/>
    <s v="1"/>
    <n v="0"/>
    <n v="0"/>
    <n v="0"/>
    <n v="0"/>
    <n v="0"/>
    <n v="0"/>
    <n v="24"/>
    <n v="100"/>
    <n v="24"/>
  </r>
  <r>
    <s v="clickgrowgo"/>
    <s v="steephilllab"/>
    <m/>
    <m/>
    <m/>
    <m/>
    <m/>
    <m/>
    <m/>
    <m/>
    <s v="No"/>
    <n v="91"/>
    <m/>
    <m/>
    <x v="0"/>
    <d v="2018-11-25T00:54:03.000"/>
    <s v="RT @steephilllab: Here are some tips from our Director of Cultivation Science to help #growers who may be affected:_x000a__x000a_&quot;To verify the level o…"/>
    <m/>
    <m/>
    <x v="9"/>
    <m/>
    <s v="http://pbs.twimg.com/profile_images/1056634436496764929/BbO6FKry_normal.jpg"/>
    <x v="47"/>
    <s v="https://twitter.com/#!/clickgrowgo/status/1066495193208111104"/>
    <m/>
    <m/>
    <s v="1066495193208111104"/>
    <m/>
    <b v="0"/>
    <n v="0"/>
    <s v=""/>
    <b v="0"/>
    <s v="en"/>
    <m/>
    <s v=""/>
    <b v="0"/>
    <n v="10"/>
    <s v="1065012755986432001"/>
    <s v="Twitter Web Client"/>
    <b v="0"/>
    <s v="1065012755986432001"/>
    <s v="Tweet"/>
    <n v="0"/>
    <n v="0"/>
    <m/>
    <m/>
    <m/>
    <m/>
    <m/>
    <m/>
    <m/>
    <m/>
    <n v="3"/>
    <s v="1"/>
    <s v="1"/>
    <n v="0"/>
    <n v="0"/>
    <n v="0"/>
    <n v="0"/>
    <n v="0"/>
    <n v="0"/>
    <n v="24"/>
    <n v="100"/>
    <n v="24"/>
  </r>
  <r>
    <s v="clickgrowgo"/>
    <s v="steephilllab"/>
    <m/>
    <m/>
    <m/>
    <m/>
    <m/>
    <m/>
    <m/>
    <m/>
    <s v="No"/>
    <n v="92"/>
    <m/>
    <m/>
    <x v="0"/>
    <d v="2018-12-01T19:29:32.000"/>
    <s v="RT @steephilllab: Ask us about our flower prices! The more you know, the better you'll grow._x000a__x000a_Ongoing 'til the end of the year!_x000a__x000a_#cannabisc…"/>
    <m/>
    <m/>
    <x v="1"/>
    <m/>
    <s v="http://pbs.twimg.com/profile_images/1056634436496764929/BbO6FKry_normal.jpg"/>
    <x v="48"/>
    <s v="https://twitter.com/#!/clickgrowgo/status/1068950242446401536"/>
    <m/>
    <m/>
    <s v="1068950242446401536"/>
    <m/>
    <b v="0"/>
    <n v="0"/>
    <s v=""/>
    <b v="0"/>
    <s v="en"/>
    <m/>
    <s v=""/>
    <b v="0"/>
    <n v="1"/>
    <s v="1068669138111913988"/>
    <s v="Twitter Web Client"/>
    <b v="0"/>
    <s v="1068669138111913988"/>
    <s v="Tweet"/>
    <n v="0"/>
    <n v="0"/>
    <m/>
    <m/>
    <m/>
    <m/>
    <m/>
    <m/>
    <m/>
    <m/>
    <n v="3"/>
    <s v="1"/>
    <s v="1"/>
    <n v="1"/>
    <n v="4.166666666666667"/>
    <n v="0"/>
    <n v="0"/>
    <n v="0"/>
    <n v="0"/>
    <n v="23"/>
    <n v="95.83333333333333"/>
    <n v="24"/>
  </r>
  <r>
    <s v="clickgrowgo"/>
    <s v="clickgrowgo"/>
    <m/>
    <m/>
    <m/>
    <m/>
    <m/>
    <m/>
    <m/>
    <m/>
    <s v="No"/>
    <n v="93"/>
    <m/>
    <m/>
    <x v="1"/>
    <d v="2018-12-01T19:30:06.000"/>
    <s v="Did yours make this list? https://t.co/B3oXxIucjn"/>
    <s v="https://twitter.com/steephilllab/status/1068661105159880704"/>
    <s v="twitter.com"/>
    <x v="1"/>
    <m/>
    <s v="http://pbs.twimg.com/profile_images/1056634436496764929/BbO6FKry_normal.jpg"/>
    <x v="49"/>
    <s v="https://twitter.com/#!/clickgrowgo/status/1068950383291056128"/>
    <m/>
    <m/>
    <s v="1068950383291056128"/>
    <m/>
    <b v="0"/>
    <n v="0"/>
    <s v=""/>
    <b v="1"/>
    <s v="en"/>
    <m/>
    <s v="1068661105159880704"/>
    <b v="0"/>
    <n v="0"/>
    <s v=""/>
    <s v="Twitter Web Client"/>
    <b v="0"/>
    <s v="1068950383291056128"/>
    <s v="Tweet"/>
    <n v="0"/>
    <n v="0"/>
    <m/>
    <m/>
    <m/>
    <m/>
    <m/>
    <m/>
    <m/>
    <m/>
    <n v="1"/>
    <s v="1"/>
    <s v="1"/>
    <n v="0"/>
    <n v="0"/>
    <n v="0"/>
    <n v="0"/>
    <n v="0"/>
    <n v="0"/>
    <n v="5"/>
    <n v="100"/>
    <n v="5"/>
  </r>
  <r>
    <s v="peterlprete"/>
    <s v="steephilllab"/>
    <m/>
    <m/>
    <m/>
    <m/>
    <m/>
    <m/>
    <m/>
    <m/>
    <s v="No"/>
    <n v="94"/>
    <m/>
    <m/>
    <x v="0"/>
    <d v="2018-12-01T19:56:34.000"/>
    <s v="@edrosenthal @steephilllab first book i bought when i realized 'gee, i don't know it all😐'......long ago and far away"/>
    <m/>
    <m/>
    <x v="1"/>
    <m/>
    <s v="http://pbs.twimg.com/profile_images/1043731731163963397/WTJZP-NM_normal.jpg"/>
    <x v="50"/>
    <s v="https://twitter.com/#!/peterlprete/status/1068957043724308480"/>
    <m/>
    <m/>
    <s v="1068957043724308480"/>
    <s v="1068652153894567936"/>
    <b v="0"/>
    <n v="1"/>
    <s v="19559148"/>
    <b v="0"/>
    <s v="en"/>
    <m/>
    <s v=""/>
    <b v="0"/>
    <n v="0"/>
    <s v=""/>
    <s v="Twitter Web Client"/>
    <b v="0"/>
    <s v="1068652153894567936"/>
    <s v="Tweet"/>
    <n v="0"/>
    <n v="0"/>
    <m/>
    <m/>
    <m/>
    <m/>
    <m/>
    <m/>
    <m/>
    <m/>
    <n v="1"/>
    <s v="2"/>
    <s v="1"/>
    <m/>
    <m/>
    <m/>
    <m/>
    <m/>
    <m/>
    <m/>
    <m/>
    <m/>
  </r>
  <r>
    <s v="julesofthwood"/>
    <s v="edrosenthal"/>
    <m/>
    <m/>
    <m/>
    <m/>
    <m/>
    <m/>
    <m/>
    <m/>
    <s v="No"/>
    <n v="96"/>
    <m/>
    <m/>
    <x v="0"/>
    <d v="2018-12-01T20:40:30.000"/>
    <s v="RT @edrosenthal: Buds infected with powdery mildew or other molds and fungi are unfit for smoking by Reginald Gaudino, V.P. of Science Gene…"/>
    <m/>
    <m/>
    <x v="1"/>
    <m/>
    <s v="http://pbs.twimg.com/profile_images/1083428255712116736/wJa1S28S_normal.jpg"/>
    <x v="51"/>
    <s v="https://twitter.com/#!/julesofthwood/status/1068968100350046208"/>
    <m/>
    <m/>
    <s v="1068968100350046208"/>
    <m/>
    <b v="0"/>
    <n v="0"/>
    <s v=""/>
    <b v="0"/>
    <s v="en"/>
    <m/>
    <s v=""/>
    <b v="0"/>
    <n v="10"/>
    <s v="1068652153894567936"/>
    <s v="Twitter for iPad"/>
    <b v="0"/>
    <s v="1068652153894567936"/>
    <s v="Tweet"/>
    <n v="0"/>
    <n v="0"/>
    <m/>
    <m/>
    <m/>
    <m/>
    <m/>
    <m/>
    <m/>
    <m/>
    <n v="1"/>
    <s v="2"/>
    <s v="2"/>
    <n v="0"/>
    <n v="0"/>
    <n v="2"/>
    <n v="8.333333333333334"/>
    <n v="0"/>
    <n v="0"/>
    <n v="22"/>
    <n v="91.66666666666667"/>
    <n v="24"/>
  </r>
  <r>
    <s v="nwaries419"/>
    <s v="edrosenthal"/>
    <m/>
    <m/>
    <m/>
    <m/>
    <m/>
    <m/>
    <m/>
    <m/>
    <s v="No"/>
    <n v="97"/>
    <m/>
    <m/>
    <x v="0"/>
    <d v="2018-12-02T00:55:39.000"/>
    <s v="RT @edrosenthal: Buds infected with powdery mildew or other molds and fungi are unfit for smoking by Reginald Gaudino, V.P. of Science Gene…"/>
    <m/>
    <m/>
    <x v="1"/>
    <m/>
    <s v="http://pbs.twimg.com/profile_images/997418225120854016/dHP-Fvd9_normal.jpg"/>
    <x v="52"/>
    <s v="https://twitter.com/#!/nwaries419/status/1069032312438894592"/>
    <m/>
    <m/>
    <s v="1069032312438894592"/>
    <m/>
    <b v="0"/>
    <n v="0"/>
    <s v=""/>
    <b v="0"/>
    <s v="en"/>
    <m/>
    <s v=""/>
    <b v="0"/>
    <n v="10"/>
    <s v="1068652153894567936"/>
    <s v="Twitter Lite"/>
    <b v="0"/>
    <s v="1068652153894567936"/>
    <s v="Tweet"/>
    <n v="0"/>
    <n v="0"/>
    <m/>
    <m/>
    <m/>
    <m/>
    <m/>
    <m/>
    <m/>
    <m/>
    <n v="1"/>
    <s v="2"/>
    <s v="2"/>
    <n v="0"/>
    <n v="0"/>
    <n v="2"/>
    <n v="8.333333333333334"/>
    <n v="0"/>
    <n v="0"/>
    <n v="22"/>
    <n v="91.66666666666667"/>
    <n v="24"/>
  </r>
  <r>
    <s v="edrosenthal"/>
    <s v="edrosenthal"/>
    <m/>
    <m/>
    <m/>
    <m/>
    <m/>
    <m/>
    <m/>
    <m/>
    <s v="No"/>
    <n v="98"/>
    <m/>
    <m/>
    <x v="1"/>
    <d v="2018-11-30T23:45:02.000"/>
    <s v="Buds infected with powdery mildew or other molds and fungi are unfit for smoking by Reginald Gaudino, V.P. of Scien… https://t.co/0YLzFZOxfw"/>
    <s v="https://twitter.com/i/web/status/1068652153894567936"/>
    <s v="twitter.com"/>
    <x v="1"/>
    <m/>
    <s v="http://pbs.twimg.com/profile_images/971534440890482689/ix4srmZp_normal.jpg"/>
    <x v="53"/>
    <s v="https://twitter.com/#!/edrosenthal/status/1068652153894567936"/>
    <m/>
    <m/>
    <s v="1068652153894567936"/>
    <m/>
    <b v="0"/>
    <n v="0"/>
    <s v=""/>
    <b v="0"/>
    <s v="en"/>
    <m/>
    <s v=""/>
    <b v="0"/>
    <n v="0"/>
    <s v=""/>
    <s v="Sprout Social"/>
    <b v="1"/>
    <s v="1068652153894567936"/>
    <s v="Tweet"/>
    <n v="0"/>
    <n v="0"/>
    <m/>
    <m/>
    <m/>
    <m/>
    <m/>
    <m/>
    <m/>
    <m/>
    <n v="1"/>
    <s v="2"/>
    <s v="2"/>
    <n v="0"/>
    <n v="0"/>
    <n v="2"/>
    <n v="9.523809523809524"/>
    <n v="0"/>
    <n v="0"/>
    <n v="19"/>
    <n v="90.47619047619048"/>
    <n v="21"/>
  </r>
  <r>
    <s v="knightroglisten"/>
    <s v="edrosenthal"/>
    <m/>
    <m/>
    <m/>
    <m/>
    <m/>
    <m/>
    <m/>
    <m/>
    <s v="No"/>
    <n v="99"/>
    <m/>
    <m/>
    <x v="0"/>
    <d v="2018-12-02T02:03:53.000"/>
    <s v="RT @edrosenthal: Buds infected with powdery mildew or other molds and fungi are unfit for smoking by Reginald Gaudino, V.P. of Science Gene…"/>
    <m/>
    <m/>
    <x v="1"/>
    <m/>
    <s v="http://pbs.twimg.com/profile_images/667771504684195846/nVLdnmtd_normal.jpg"/>
    <x v="54"/>
    <s v="https://twitter.com/#!/knightroglisten/status/1069049484909273088"/>
    <m/>
    <m/>
    <s v="1069049484909273088"/>
    <m/>
    <b v="0"/>
    <n v="0"/>
    <s v=""/>
    <b v="0"/>
    <s v="en"/>
    <m/>
    <s v=""/>
    <b v="0"/>
    <n v="10"/>
    <s v="1068652153894567936"/>
    <s v="Twitter for Android"/>
    <b v="0"/>
    <s v="1068652153894567936"/>
    <s v="Tweet"/>
    <n v="0"/>
    <n v="0"/>
    <m/>
    <m/>
    <m/>
    <m/>
    <m/>
    <m/>
    <m/>
    <m/>
    <n v="1"/>
    <s v="2"/>
    <s v="2"/>
    <n v="0"/>
    <n v="0"/>
    <n v="2"/>
    <n v="8.333333333333334"/>
    <n v="0"/>
    <n v="0"/>
    <n v="22"/>
    <n v="91.66666666666667"/>
    <n v="24"/>
  </r>
  <r>
    <s v="cannabis_times"/>
    <s v="steephilllab"/>
    <m/>
    <m/>
    <m/>
    <m/>
    <m/>
    <m/>
    <m/>
    <m/>
    <s v="No"/>
    <n v="100"/>
    <m/>
    <m/>
    <x v="0"/>
    <d v="2018-12-03T08:32:21.000"/>
    <s v="RT @cannainfocast: What can you learn from the DNA of #cannabis?_x000a_- Dr. Reggie Gaudino of @steephilllab _x000a__x000a_https://t.co/BjbaM3RaBi_x000a__x000a_#mmj #wee…"/>
    <s v="https://www.youtube.com/watch?v=Qt08mcoz59c&amp;list=PLbA1BluCbj9wVJbSvxPNKABIHXy7xjIHi&amp;index=5"/>
    <s v="youtube.com"/>
    <x v="13"/>
    <m/>
    <s v="http://pbs.twimg.com/profile_images/1910505357/CircleLogo_normal.jpg"/>
    <x v="55"/>
    <s v="https://twitter.com/#!/cannabis_times/status/1069509631121211392"/>
    <m/>
    <m/>
    <s v="1069509631121211392"/>
    <m/>
    <b v="0"/>
    <n v="0"/>
    <s v=""/>
    <b v="0"/>
    <s v="en"/>
    <m/>
    <s v=""/>
    <b v="0"/>
    <n v="4"/>
    <s v="1068188172608307206"/>
    <s v="Twibble.io"/>
    <b v="0"/>
    <s v="1068188172608307206"/>
    <s v="Tweet"/>
    <n v="0"/>
    <n v="0"/>
    <m/>
    <m/>
    <m/>
    <m/>
    <m/>
    <m/>
    <m/>
    <m/>
    <n v="1"/>
    <s v="1"/>
    <s v="1"/>
    <m/>
    <m/>
    <m/>
    <m/>
    <m/>
    <m/>
    <m/>
    <m/>
    <m/>
  </r>
  <r>
    <s v="riledup1"/>
    <s v="steephilllab"/>
    <m/>
    <m/>
    <m/>
    <m/>
    <m/>
    <m/>
    <m/>
    <m/>
    <s v="No"/>
    <n v="102"/>
    <m/>
    <m/>
    <x v="0"/>
    <d v="2018-12-03T09:52:07.000"/>
    <s v="RT @cannainfocast: What can you learn from the DNA of #cannabis?_x000a_- Dr. Reggie Gaudino of @steephilllab _x000a__x000a_https://t.co/BjbaM3RaBi_x000a__x000a_#mmj #wee…"/>
    <s v="https://www.youtube.com/watch?v=Qt08mcoz59c&amp;list=PLbA1BluCbj9wVJbSvxPNKABIHXy7xjIHi&amp;index=5"/>
    <s v="youtube.com"/>
    <x v="13"/>
    <m/>
    <s v="http://pbs.twimg.com/profile_images/1072941802284445697/7GOyQ_1g_normal.jpg"/>
    <x v="56"/>
    <s v="https://twitter.com/#!/riledup1/status/1069529707706793984"/>
    <m/>
    <m/>
    <s v="1069529707706793984"/>
    <m/>
    <b v="0"/>
    <n v="0"/>
    <s v=""/>
    <b v="0"/>
    <s v="en"/>
    <m/>
    <s v=""/>
    <b v="0"/>
    <n v="4"/>
    <s v="1068188172608307206"/>
    <s v="Twitter for Android"/>
    <b v="0"/>
    <s v="1068188172608307206"/>
    <s v="Tweet"/>
    <n v="0"/>
    <n v="0"/>
    <m/>
    <m/>
    <m/>
    <m/>
    <m/>
    <m/>
    <m/>
    <m/>
    <n v="1"/>
    <s v="1"/>
    <s v="1"/>
    <m/>
    <m/>
    <m/>
    <m/>
    <m/>
    <m/>
    <m/>
    <m/>
    <m/>
  </r>
  <r>
    <s v="ngaio420"/>
    <s v="missmargoprice"/>
    <m/>
    <m/>
    <m/>
    <m/>
    <m/>
    <m/>
    <m/>
    <m/>
    <s v="No"/>
    <n v="104"/>
    <m/>
    <m/>
    <x v="0"/>
    <d v="2018-12-06T17:41:20.000"/>
    <s v="RT @davidrdowns: CC @TheEmeraldCup _x000a_Feat: @meeealz @WillieNelson @JayMewes @ngaio420  @DougBenson_x000a_@Chali2na @GogolBordello  @MissMargoPrice…"/>
    <m/>
    <m/>
    <x v="1"/>
    <m/>
    <s v="http://pbs.twimg.com/profile_images/1073317271768977408/cpPD7wfo_normal.jpg"/>
    <x v="57"/>
    <s v="https://twitter.com/#!/ngaio420/status/1070734952843501568"/>
    <m/>
    <m/>
    <s v="1070734952843501568"/>
    <m/>
    <b v="0"/>
    <n v="0"/>
    <s v=""/>
    <b v="1"/>
    <s v="in"/>
    <m/>
    <s v="1070731365199441920"/>
    <b v="0"/>
    <n v="1"/>
    <s v="1070732262776299520"/>
    <s v="Twitter for Android"/>
    <b v="0"/>
    <s v="1070732262776299520"/>
    <s v="Tweet"/>
    <n v="0"/>
    <n v="0"/>
    <m/>
    <m/>
    <m/>
    <m/>
    <m/>
    <m/>
    <m/>
    <m/>
    <n v="1"/>
    <s v="5"/>
    <s v="5"/>
    <m/>
    <m/>
    <m/>
    <m/>
    <m/>
    <m/>
    <m/>
    <m/>
    <m/>
  </r>
  <r>
    <s v="davidrdowns"/>
    <s v="gogolbordello"/>
    <m/>
    <m/>
    <m/>
    <m/>
    <m/>
    <m/>
    <m/>
    <m/>
    <s v="No"/>
    <n v="105"/>
    <m/>
    <m/>
    <x v="0"/>
    <d v="2018-12-06T17:30:39.000"/>
    <s v="CC @TheEmeraldCup _x000a_Feat: @meeealz @WillieNelson @JayMewes @ngaio420  @DougBenson_x000a_@Chali2na @GogolBordello… https://t.co/jyRbXoyZvc"/>
    <s v="https://twitter.com/i/web/status/1070732262776299520"/>
    <s v="twitter.com"/>
    <x v="1"/>
    <m/>
    <s v="http://pbs.twimg.com/profile_images/3769574529/7bb2776450c77c95fcfb1f5de610921b_normal.jpeg"/>
    <x v="58"/>
    <s v="https://twitter.com/#!/davidrdowns/status/1070732262776299520"/>
    <m/>
    <m/>
    <s v="1070732262776299520"/>
    <m/>
    <b v="0"/>
    <n v="0"/>
    <s v=""/>
    <b v="1"/>
    <s v="in"/>
    <m/>
    <s v="1070731365199441920"/>
    <b v="0"/>
    <n v="0"/>
    <s v=""/>
    <s v="Twitter Web Client"/>
    <b v="1"/>
    <s v="1070732262776299520"/>
    <s v="Tweet"/>
    <n v="0"/>
    <n v="0"/>
    <m/>
    <m/>
    <m/>
    <m/>
    <m/>
    <m/>
    <m/>
    <m/>
    <n v="1"/>
    <s v="5"/>
    <s v="5"/>
    <m/>
    <m/>
    <m/>
    <m/>
    <m/>
    <m/>
    <m/>
    <m/>
    <m/>
  </r>
  <r>
    <s v="ngaio420"/>
    <s v="steephilllab"/>
    <m/>
    <m/>
    <m/>
    <m/>
    <m/>
    <m/>
    <m/>
    <m/>
    <s v="No"/>
    <n v="121"/>
    <m/>
    <m/>
    <x v="0"/>
    <d v="2018-11-20T22:51:28.000"/>
    <s v="RT @steephilllab: Here are some tips from our Director of Cultivation Science to help #growers who may be affected:_x000a__x000a_&quot;To verify the level o…"/>
    <m/>
    <m/>
    <x v="9"/>
    <m/>
    <s v="http://pbs.twimg.com/profile_images/1073317271768977408/cpPD7wfo_normal.jpg"/>
    <x v="59"/>
    <s v="https://twitter.com/#!/ngaio420/status/1065014795294789632"/>
    <m/>
    <m/>
    <s v="1065014795294789632"/>
    <m/>
    <b v="0"/>
    <n v="0"/>
    <s v=""/>
    <b v="0"/>
    <s v="en"/>
    <m/>
    <s v=""/>
    <b v="0"/>
    <n v="6"/>
    <s v="1065012755986432001"/>
    <s v="Twitter for Android"/>
    <b v="0"/>
    <s v="1065012755986432001"/>
    <s v="Tweet"/>
    <n v="0"/>
    <n v="0"/>
    <m/>
    <m/>
    <m/>
    <m/>
    <m/>
    <m/>
    <m/>
    <m/>
    <n v="1"/>
    <s v="5"/>
    <s v="1"/>
    <n v="0"/>
    <n v="0"/>
    <n v="0"/>
    <n v="0"/>
    <n v="0"/>
    <n v="0"/>
    <n v="24"/>
    <n v="100"/>
    <n v="24"/>
  </r>
  <r>
    <s v="cannabisstrains"/>
    <s v="steephilllab"/>
    <m/>
    <m/>
    <m/>
    <m/>
    <m/>
    <m/>
    <m/>
    <m/>
    <s v="No"/>
    <n v="122"/>
    <m/>
    <m/>
    <x v="0"/>
    <d v="2018-12-09T08:40:28.000"/>
    <s v="RT @cannainfocast: What can you learn from the DNA of #cannabis?_x000a_- Dr. Reggie Gaudino of @steephilllab _x000a__x000a_https://t.co/BjbaM3RaBi_x000a__x000a_#mmj #wee…"/>
    <s v="https://www.youtube.com/watch?v=Qt08mcoz59c&amp;list=PLbA1BluCbj9wVJbSvxPNKABIHXy7xjIHi&amp;index=5"/>
    <s v="youtube.com"/>
    <x v="13"/>
    <m/>
    <s v="http://pbs.twimg.com/profile_images/898651558417645569/nkCNMkao_normal.jpg"/>
    <x v="60"/>
    <s v="https://twitter.com/#!/cannabisstrains/status/1071686003071614976"/>
    <m/>
    <m/>
    <s v="1071686003071614976"/>
    <m/>
    <b v="0"/>
    <n v="0"/>
    <s v=""/>
    <b v="0"/>
    <s v="en"/>
    <m/>
    <s v=""/>
    <b v="0"/>
    <n v="6"/>
    <s v="1068188172608307206"/>
    <s v="Twibble.io"/>
    <b v="0"/>
    <s v="1068188172608307206"/>
    <s v="Tweet"/>
    <n v="0"/>
    <n v="0"/>
    <m/>
    <m/>
    <m/>
    <m/>
    <m/>
    <m/>
    <m/>
    <m/>
    <n v="1"/>
    <s v="1"/>
    <s v="1"/>
    <m/>
    <m/>
    <m/>
    <m/>
    <m/>
    <m/>
    <m/>
    <m/>
    <m/>
  </r>
  <r>
    <s v="pharmakaz"/>
    <s v="steephilllab"/>
    <m/>
    <m/>
    <m/>
    <m/>
    <m/>
    <m/>
    <m/>
    <m/>
    <s v="No"/>
    <n v="124"/>
    <m/>
    <m/>
    <x v="0"/>
    <d v="2018-12-03T10:00:03.000"/>
    <s v="RT @cannainfocast: What can you learn from the DNA of #cannabis?_x000a_- Dr. Reggie Gaudino of @steephilllab _x000a__x000a_https://t.co/BjbaM3RaBi_x000a__x000a_#mmj #wee…"/>
    <s v="https://www.youtube.com/watch?v=Qt08mcoz59c&amp;list=PLbA1BluCbj9wVJbSvxPNKABIHXy7xjIHi&amp;index=5"/>
    <s v="youtube.com"/>
    <x v="13"/>
    <m/>
    <s v="http://pbs.twimg.com/profile_images/1018556587928145920/rqTvbdSQ_normal.jpg"/>
    <x v="61"/>
    <s v="https://twitter.com/#!/pharmakaz/status/1069531702530400257"/>
    <m/>
    <m/>
    <s v="1069531702530400257"/>
    <m/>
    <b v="0"/>
    <n v="0"/>
    <s v=""/>
    <b v="0"/>
    <s v="en"/>
    <m/>
    <s v=""/>
    <b v="0"/>
    <n v="4"/>
    <s v="1068188172608307206"/>
    <s v="KazPharma"/>
    <b v="0"/>
    <s v="1068188172608307206"/>
    <s v="Tweet"/>
    <n v="0"/>
    <n v="0"/>
    <m/>
    <m/>
    <m/>
    <m/>
    <m/>
    <m/>
    <m/>
    <m/>
    <n v="2"/>
    <s v="1"/>
    <s v="1"/>
    <m/>
    <m/>
    <m/>
    <m/>
    <m/>
    <m/>
    <m/>
    <m/>
    <m/>
  </r>
  <r>
    <s v="pharmakaz"/>
    <s v="steephilllab"/>
    <m/>
    <m/>
    <m/>
    <m/>
    <m/>
    <m/>
    <m/>
    <m/>
    <s v="No"/>
    <n v="126"/>
    <m/>
    <m/>
    <x v="0"/>
    <d v="2018-12-09T09:00:03.000"/>
    <s v="RT @cannainfocast: What can you learn from the DNA of #cannabis?_x000a_- Dr. Reggie Gaudino of @steephilllab _x000a__x000a_https://t.co/BjbaM3RaBi_x000a__x000a_#mmj #wee…"/>
    <s v="https://www.youtube.com/watch?v=Qt08mcoz59c&amp;list=PLbA1BluCbj9wVJbSvxPNKABIHXy7xjIHi&amp;index=5"/>
    <s v="youtube.com"/>
    <x v="13"/>
    <m/>
    <s v="http://pbs.twimg.com/profile_images/1018556587928145920/rqTvbdSQ_normal.jpg"/>
    <x v="62"/>
    <s v="https://twitter.com/#!/pharmakaz/status/1071690930363793414"/>
    <m/>
    <m/>
    <s v="1071690930363793414"/>
    <m/>
    <b v="0"/>
    <n v="0"/>
    <s v=""/>
    <b v="0"/>
    <s v="en"/>
    <m/>
    <s v=""/>
    <b v="0"/>
    <n v="6"/>
    <s v="1068188172608307206"/>
    <s v="KazPharma"/>
    <b v="0"/>
    <s v="1068188172608307206"/>
    <s v="Tweet"/>
    <n v="0"/>
    <n v="0"/>
    <m/>
    <m/>
    <m/>
    <m/>
    <m/>
    <m/>
    <m/>
    <m/>
    <n v="2"/>
    <s v="1"/>
    <s v="1"/>
    <m/>
    <m/>
    <m/>
    <m/>
    <m/>
    <m/>
    <m/>
    <m/>
    <m/>
  </r>
  <r>
    <s v="fibrodisko"/>
    <s v="steephilllab"/>
    <m/>
    <m/>
    <m/>
    <m/>
    <m/>
    <m/>
    <m/>
    <m/>
    <s v="No"/>
    <n v="128"/>
    <m/>
    <m/>
    <x v="0"/>
    <d v="2018-12-11T22:33:25.000"/>
    <s v="RT @steephilllab: After the Imperious Cannabis Expo, Steep Hill Arkansas will give key industry stakeholders a preview tour of the lab. In…"/>
    <m/>
    <m/>
    <x v="1"/>
    <m/>
    <s v="http://pbs.twimg.com/profile_images/685800716611502081/UEKPplOy_normal.jpg"/>
    <x v="63"/>
    <s v="https://twitter.com/#!/fibrodisko/status/1072620396581666816"/>
    <m/>
    <m/>
    <s v="1072620396581666816"/>
    <m/>
    <b v="0"/>
    <n v="0"/>
    <s v=""/>
    <b v="0"/>
    <s v="en"/>
    <m/>
    <s v=""/>
    <b v="0"/>
    <n v="1"/>
    <s v="1072620262808522753"/>
    <s v="Twitter for Android"/>
    <b v="0"/>
    <s v="1072620262808522753"/>
    <s v="Tweet"/>
    <n v="0"/>
    <n v="0"/>
    <m/>
    <m/>
    <m/>
    <m/>
    <m/>
    <m/>
    <m/>
    <m/>
    <n v="1"/>
    <s v="1"/>
    <s v="1"/>
    <n v="0"/>
    <n v="0"/>
    <n v="2"/>
    <n v="9.090909090909092"/>
    <n v="0"/>
    <n v="0"/>
    <n v="20"/>
    <n v="90.9090909090909"/>
    <n v="22"/>
  </r>
  <r>
    <s v="ericghill"/>
    <s v="steephilllab"/>
    <m/>
    <m/>
    <m/>
    <m/>
    <m/>
    <m/>
    <m/>
    <m/>
    <s v="No"/>
    <n v="129"/>
    <m/>
    <m/>
    <x v="2"/>
    <d v="2018-12-11T22:41:03.000"/>
    <s v="@steephilllab is the cannabis industry really going to use &quot;stakeholder&quot;? seems like a prohibitionist word to me."/>
    <m/>
    <m/>
    <x v="1"/>
    <m/>
    <s v="http://pbs.twimg.com/profile_images/3060262216/9b8156a0b29239d9ddd0f6dc620662ea_normal.jpeg"/>
    <x v="64"/>
    <s v="https://twitter.com/#!/ericghill/status/1072622315664498691"/>
    <m/>
    <m/>
    <s v="1072622315664498691"/>
    <s v="1072620262808522753"/>
    <b v="0"/>
    <n v="0"/>
    <s v="129956940"/>
    <b v="0"/>
    <s v="en"/>
    <m/>
    <s v=""/>
    <b v="0"/>
    <n v="0"/>
    <s v=""/>
    <s v="Twitter for Android"/>
    <b v="0"/>
    <s v="1072620262808522753"/>
    <s v="Tweet"/>
    <n v="0"/>
    <n v="0"/>
    <m/>
    <m/>
    <m/>
    <m/>
    <m/>
    <m/>
    <m/>
    <m/>
    <n v="1"/>
    <s v="1"/>
    <s v="1"/>
    <n v="1"/>
    <n v="5.882352941176471"/>
    <n v="0"/>
    <n v="0"/>
    <n v="0"/>
    <n v="0"/>
    <n v="16"/>
    <n v="94.11764705882354"/>
    <n v="17"/>
  </r>
  <r>
    <s v="cannabisbuy"/>
    <s v="cannabisbuy"/>
    <m/>
    <m/>
    <m/>
    <m/>
    <m/>
    <m/>
    <m/>
    <m/>
    <s v="No"/>
    <n v="130"/>
    <m/>
    <m/>
    <x v="1"/>
    <d v="2018-12-12T01:30:06.000"/>
    <s v="#vapepen #mmj #weed #marijuana #cannabis #stoners #dabs #vapelife #dablife #weedfeed #medicalcannabis #cannabiscommunity #steephilllab #vapes #vaping #empowerthepeople #peoplefirst #knuckleup #brassknuckles #bk #prohibition #fire #playwithfire #realfire #vapecartridge #waknbake"/>
    <m/>
    <m/>
    <x v="14"/>
    <m/>
    <s v="http://pbs.twimg.com/profile_images/1072665422208659458/hb1eaLfs_normal.jpg"/>
    <x v="65"/>
    <s v="https://twitter.com/#!/cannabisbuy/status/1072664860679421957"/>
    <m/>
    <m/>
    <s v="1072664860679421957"/>
    <m/>
    <b v="0"/>
    <n v="0"/>
    <s v=""/>
    <b v="0"/>
    <s v="und"/>
    <m/>
    <s v=""/>
    <b v="0"/>
    <n v="0"/>
    <s v=""/>
    <s v="Twitter Web Client"/>
    <b v="0"/>
    <s v="1072664860679421957"/>
    <s v="Tweet"/>
    <n v="0"/>
    <n v="0"/>
    <m/>
    <m/>
    <m/>
    <m/>
    <m/>
    <m/>
    <m/>
    <m/>
    <n v="1"/>
    <s v="6"/>
    <s v="6"/>
    <n v="0"/>
    <n v="0"/>
    <n v="1"/>
    <n v="3.8461538461538463"/>
    <n v="0"/>
    <n v="0"/>
    <n v="25"/>
    <n v="96.15384615384616"/>
    <n v="26"/>
  </r>
  <r>
    <s v="steephilllab"/>
    <s v="cnn"/>
    <m/>
    <m/>
    <m/>
    <m/>
    <m/>
    <m/>
    <m/>
    <m/>
    <s v="No"/>
    <n v="131"/>
    <m/>
    <m/>
    <x v="0"/>
    <d v="2018-11-01T17:12:33.000"/>
    <s v="Marijuana drug: First FDA-approved medication now available in the US | via @CNN _x000a__x000a_https://t.co/wKvdg6OEok_x000a__x000a_#prescription #cannabis #medicine #cannabistesting #legalizeit #cannabismedicine #science #fda #epidolex #gwpharmaceuticals"/>
    <s v="https://www.cnn.com/2018/11/01/health/marijuana-drug-epidiolex-prescription/index.html"/>
    <s v="cnn.com"/>
    <x v="15"/>
    <m/>
    <s v="http://pbs.twimg.com/profile_images/568893433775812608/8TNg4DQm_normal.png"/>
    <x v="66"/>
    <s v="https://twitter.com/#!/steephilllab/status/1058044134299131905"/>
    <m/>
    <m/>
    <s v="1058044134299131905"/>
    <m/>
    <b v="0"/>
    <n v="2"/>
    <s v=""/>
    <b v="0"/>
    <s v="en"/>
    <m/>
    <s v=""/>
    <b v="0"/>
    <n v="2"/>
    <s v=""/>
    <s v="Twitter Web Client"/>
    <b v="0"/>
    <s v="1058044134299131905"/>
    <s v="Tweet"/>
    <n v="0"/>
    <n v="0"/>
    <m/>
    <m/>
    <m/>
    <m/>
    <m/>
    <m/>
    <m/>
    <m/>
    <n v="1"/>
    <s v="1"/>
    <s v="1"/>
    <n v="1"/>
    <n v="4.3478260869565215"/>
    <n v="0"/>
    <n v="0"/>
    <n v="0"/>
    <n v="0"/>
    <n v="22"/>
    <n v="95.65217391304348"/>
    <n v="23"/>
  </r>
  <r>
    <s v="steephilllab"/>
    <s v="reuters"/>
    <m/>
    <m/>
    <m/>
    <m/>
    <m/>
    <m/>
    <m/>
    <m/>
    <s v="No"/>
    <n v="132"/>
    <m/>
    <m/>
    <x v="0"/>
    <d v="2018-11-01T19:15:16.000"/>
    <s v="Mexico Supreme Court says ban on recreational marijuana unconstitutional | via @Reuters _x000a__x000a_https://t.co/pQo0Ttt8z2_x000a__x000a_#Mexico #cannabis #marijuana #cannabisnews #legalization #weedfeed #cannabiscommunity #cannabistesting #recreational #recreationalcannabis"/>
    <s v="https://www.reuters.com/article/us-mexico-drugs/mexico-supreme-court-says-ban-on-recreational-marijuana-unconstitutional-idUSKCN1N638D"/>
    <s v="reuters.com"/>
    <x v="16"/>
    <m/>
    <s v="http://pbs.twimg.com/profile_images/568893433775812608/8TNg4DQm_normal.png"/>
    <x v="67"/>
    <s v="https://twitter.com/#!/steephilllab/status/1058075015277506561"/>
    <m/>
    <m/>
    <s v="1058075015277506561"/>
    <m/>
    <b v="0"/>
    <n v="2"/>
    <s v=""/>
    <b v="0"/>
    <s v="en"/>
    <m/>
    <s v=""/>
    <b v="0"/>
    <n v="0"/>
    <s v=""/>
    <s v="Twitter Web Client"/>
    <b v="0"/>
    <s v="1058075015277506561"/>
    <s v="Tweet"/>
    <n v="0"/>
    <n v="0"/>
    <m/>
    <m/>
    <m/>
    <m/>
    <m/>
    <m/>
    <m/>
    <m/>
    <n v="1"/>
    <s v="1"/>
    <s v="1"/>
    <n v="1"/>
    <n v="4.761904761904762"/>
    <n v="1"/>
    <n v="4.761904761904762"/>
    <n v="0"/>
    <n v="0"/>
    <n v="19"/>
    <n v="90.47619047619048"/>
    <n v="21"/>
  </r>
  <r>
    <s v="civilized_life"/>
    <s v="civilized_life"/>
    <m/>
    <m/>
    <m/>
    <m/>
    <m/>
    <m/>
    <m/>
    <m/>
    <s v="No"/>
    <n v="133"/>
    <m/>
    <m/>
    <x v="1"/>
    <d v="2018-11-02T19:57:05.000"/>
    <s v="#weed might be the key to controlling these disease carrying bugs:_x000a__x000a_https://t.co/uP24jjXMIK https://t.co/AHlj4xu7sg"/>
    <s v="https://www.civilized.life/articles/weed-might-be-the-key-to-controlling-these-disease-carrying-bugs/"/>
    <s v="civilized.life"/>
    <x v="17"/>
    <s v="https://pbs.twimg.com/media/DrBcuMDWkAAthMp.jpg"/>
    <s v="https://pbs.twimg.com/media/DrBcuMDWkAAthMp.jpg"/>
    <x v="68"/>
    <s v="https://twitter.com/#!/civilized_life/status/1058447928120016896"/>
    <m/>
    <m/>
    <s v="1058447928120016896"/>
    <m/>
    <b v="0"/>
    <n v="18"/>
    <s v=""/>
    <b v="0"/>
    <s v="en"/>
    <m/>
    <s v=""/>
    <b v="0"/>
    <n v="9"/>
    <s v=""/>
    <s v="TweetDeck"/>
    <b v="0"/>
    <s v="1058447928120016896"/>
    <s v="Retweet"/>
    <n v="0"/>
    <n v="0"/>
    <m/>
    <m/>
    <m/>
    <m/>
    <m/>
    <m/>
    <m/>
    <m/>
    <n v="1"/>
    <s v="1"/>
    <s v="1"/>
    <n v="0"/>
    <n v="0"/>
    <n v="2"/>
    <n v="18.181818181818183"/>
    <n v="0"/>
    <n v="0"/>
    <n v="9"/>
    <n v="81.81818181818181"/>
    <n v="11"/>
  </r>
  <r>
    <s v="steephilllab"/>
    <s v="civilized_life"/>
    <m/>
    <m/>
    <m/>
    <m/>
    <m/>
    <m/>
    <m/>
    <m/>
    <s v="No"/>
    <n v="134"/>
    <m/>
    <m/>
    <x v="0"/>
    <d v="2018-11-02T19:58:38.000"/>
    <s v="RT @Civilized_Life: #weed might be the key to controlling these disease carrying bugs:_x000a__x000a_https://t.co/uP24jjXMIK https://t.co/AHlj4xu7sg"/>
    <s v="https://www.civilized.life/articles/weed-might-be-the-key-to-controlling-these-disease-carrying-bugs/"/>
    <s v="civilized.life"/>
    <x v="17"/>
    <s v="https://pbs.twimg.com/media/DrBcuMDWkAAthMp.jpg"/>
    <s v="https://pbs.twimg.com/media/DrBcuMDWkAAthMp.jpg"/>
    <x v="69"/>
    <s v="https://twitter.com/#!/steephilllab/status/1058448318097907712"/>
    <m/>
    <m/>
    <s v="1058448318097907712"/>
    <m/>
    <b v="0"/>
    <n v="0"/>
    <s v=""/>
    <b v="0"/>
    <s v="en"/>
    <m/>
    <s v=""/>
    <b v="0"/>
    <n v="9"/>
    <s v="1058447928120016896"/>
    <s v="Twitter Web Client"/>
    <b v="0"/>
    <s v="1058447928120016896"/>
    <s v="Tweet"/>
    <n v="0"/>
    <n v="0"/>
    <m/>
    <m/>
    <m/>
    <m/>
    <m/>
    <m/>
    <m/>
    <m/>
    <n v="1"/>
    <s v="1"/>
    <s v="1"/>
    <n v="0"/>
    <n v="0"/>
    <n v="2"/>
    <n v="15.384615384615385"/>
    <n v="0"/>
    <n v="0"/>
    <n v="11"/>
    <n v="84.61538461538461"/>
    <n v="13"/>
  </r>
  <r>
    <s v="steephilllab"/>
    <s v="cnbc"/>
    <m/>
    <m/>
    <m/>
    <m/>
    <m/>
    <m/>
    <m/>
    <m/>
    <s v="No"/>
    <n v="135"/>
    <m/>
    <m/>
    <x v="0"/>
    <d v="2018-11-04T19:10:46.000"/>
    <s v="Planet 13: World's largest cannabis dispensary opens in Las Vegas | via @CNBC_x000a__x000a_https://t.co/x2ABrrlziD_x000a__x000a_#cannabis #vegas #cannabisindustry #Nevada #weedfeed #dispensary #lasvegas #lasvegascannabis"/>
    <s v="https://www.cnbc.com/2018/11/02/planet-13-worlds-largest-cannabis-dispensary-opens-in-las-vegas.html"/>
    <s v="cnbc.com"/>
    <x v="18"/>
    <m/>
    <s v="http://pbs.twimg.com/profile_images/568893433775812608/8TNg4DQm_normal.png"/>
    <x v="70"/>
    <s v="https://twitter.com/#!/steephilllab/status/1059161048308019200"/>
    <m/>
    <m/>
    <s v="1059161048308019200"/>
    <m/>
    <b v="0"/>
    <n v="4"/>
    <s v=""/>
    <b v="0"/>
    <s v="en"/>
    <m/>
    <s v=""/>
    <b v="0"/>
    <n v="1"/>
    <s v=""/>
    <s v="Twitter Web Client"/>
    <b v="0"/>
    <s v="1059161048308019200"/>
    <s v="Tweet"/>
    <n v="0"/>
    <n v="0"/>
    <m/>
    <m/>
    <m/>
    <m/>
    <m/>
    <m/>
    <m/>
    <m/>
    <n v="1"/>
    <s v="1"/>
    <s v="1"/>
    <n v="0"/>
    <n v="0"/>
    <n v="0"/>
    <n v="0"/>
    <n v="0"/>
    <n v="0"/>
    <n v="20"/>
    <n v="100"/>
    <n v="20"/>
  </r>
  <r>
    <s v="steephilllab"/>
    <s v="cannabisnow"/>
    <m/>
    <m/>
    <m/>
    <m/>
    <m/>
    <m/>
    <m/>
    <m/>
    <s v="No"/>
    <n v="136"/>
    <m/>
    <m/>
    <x v="0"/>
    <d v="2018-11-09T23:47:39.000"/>
    <s v="2018 Elections Marijuana Wins | via @CannabisNow_x000a__x000a_https://t.co/1HGy4BdhqV _x000a__x000a_#ICYMI #cannabis #elections #elections2018 #midtermelections"/>
    <s v="https://cannabisnow.com/legal-cannabis-wins-big-in-2018-midterms/"/>
    <s v="cannabisnow.com"/>
    <x v="19"/>
    <m/>
    <s v="http://pbs.twimg.com/profile_images/568893433775812608/8TNg4DQm_normal.png"/>
    <x v="71"/>
    <s v="https://twitter.com/#!/steephilllab/status/1061042667528679424"/>
    <m/>
    <m/>
    <s v="1061042667528679424"/>
    <m/>
    <b v="0"/>
    <n v="1"/>
    <s v=""/>
    <b v="0"/>
    <s v="ca"/>
    <m/>
    <s v=""/>
    <b v="0"/>
    <n v="1"/>
    <s v=""/>
    <s v="Twitter Web Client"/>
    <b v="0"/>
    <s v="1061042667528679424"/>
    <s v="Tweet"/>
    <n v="0"/>
    <n v="0"/>
    <m/>
    <m/>
    <m/>
    <m/>
    <m/>
    <m/>
    <m/>
    <m/>
    <n v="1"/>
    <s v="1"/>
    <s v="1"/>
    <n v="1"/>
    <n v="9.090909090909092"/>
    <n v="0"/>
    <n v="0"/>
    <n v="0"/>
    <n v="0"/>
    <n v="10"/>
    <n v="90.9090909090909"/>
    <n v="11"/>
  </r>
  <r>
    <s v="steephilllab"/>
    <s v="leafly"/>
    <m/>
    <m/>
    <m/>
    <m/>
    <m/>
    <m/>
    <m/>
    <m/>
    <s v="No"/>
    <n v="137"/>
    <m/>
    <m/>
    <x v="0"/>
    <d v="2018-11-12T23:55:53.000"/>
    <s v="Dissolvable THC &amp;amp; CBD Powder: The Future of Marijuana Edibles | via @Leafly_x000a__x000a_https://t.co/d9Uivao1ea_x000a__x000a_#cannabisscience #cannabinoids #edibles #weedfeed #newproducts"/>
    <s v="https://www.leafly.com/news/strains-products/dissolvable-cannabinoids-the-future-of-marijuana-edibles"/>
    <s v="leafly.com"/>
    <x v="20"/>
    <m/>
    <s v="http://pbs.twimg.com/profile_images/568893433775812608/8TNg4DQm_normal.png"/>
    <x v="72"/>
    <s v="https://twitter.com/#!/steephilllab/status/1062131901773697024"/>
    <m/>
    <m/>
    <s v="1062131901773697024"/>
    <m/>
    <b v="0"/>
    <n v="4"/>
    <s v=""/>
    <b v="0"/>
    <s v="en"/>
    <m/>
    <s v=""/>
    <b v="0"/>
    <n v="1"/>
    <s v=""/>
    <s v="Twitter Web Client"/>
    <b v="0"/>
    <s v="1062131901773697024"/>
    <s v="Tweet"/>
    <n v="0"/>
    <n v="0"/>
    <m/>
    <m/>
    <m/>
    <m/>
    <m/>
    <m/>
    <m/>
    <m/>
    <n v="1"/>
    <s v="1"/>
    <s v="1"/>
    <n v="0"/>
    <n v="0"/>
    <n v="0"/>
    <n v="0"/>
    <n v="0"/>
    <n v="0"/>
    <n v="17"/>
    <n v="100"/>
    <n v="17"/>
  </r>
  <r>
    <s v="steephilllab"/>
    <s v="katv"/>
    <m/>
    <m/>
    <m/>
    <m/>
    <m/>
    <m/>
    <m/>
    <m/>
    <s v="No"/>
    <n v="138"/>
    <m/>
    <m/>
    <x v="0"/>
    <d v="2018-11-13T19:56:05.000"/>
    <s v="Check out @KATV - Little Rock's interview with Steep Hill #Arkansas's CEO 🌱_x000a__x000a_&quot;#Oklahoma kind of put the cart before the horse in the sense that they are growing but not testing,&quot; said Thornton, CEO. _x000a__x000a_https://t.co/mELQorw1li_x000a__x000a_#cannabistesting #medicalmarijuana #safetytesting #QC"/>
    <s v="https://katv.com/news/local/arkansas-trails-oklahoma-in-setting-up-medical-marijuana-program"/>
    <s v="katv.com"/>
    <x v="21"/>
    <m/>
    <s v="http://pbs.twimg.com/profile_images/568893433775812608/8TNg4DQm_normal.png"/>
    <x v="73"/>
    <s v="https://twitter.com/#!/steephilllab/status/1062433942047940608"/>
    <m/>
    <m/>
    <s v="1062433942047940608"/>
    <m/>
    <b v="0"/>
    <n v="4"/>
    <s v=""/>
    <b v="0"/>
    <s v="en"/>
    <m/>
    <s v=""/>
    <b v="0"/>
    <n v="2"/>
    <s v=""/>
    <s v="Twitter Web Client"/>
    <b v="0"/>
    <s v="1062433942047940608"/>
    <s v="Tweet"/>
    <n v="0"/>
    <n v="0"/>
    <m/>
    <m/>
    <m/>
    <m/>
    <m/>
    <m/>
    <m/>
    <m/>
    <n v="1"/>
    <s v="1"/>
    <s v="1"/>
    <n v="0"/>
    <n v="0"/>
    <n v="1"/>
    <n v="2.7027027027027026"/>
    <n v="0"/>
    <n v="0"/>
    <n v="36"/>
    <n v="97.29729729729729"/>
    <n v="37"/>
  </r>
  <r>
    <s v="steephilllab"/>
    <s v="cbs"/>
    <m/>
    <m/>
    <m/>
    <m/>
    <m/>
    <m/>
    <m/>
    <m/>
    <s v="No"/>
    <n v="139"/>
    <m/>
    <m/>
    <x v="0"/>
    <d v="2018-11-15T22:18:04.000"/>
    <s v="In local news: _x000a_Camp Fire Victims Sue PG&amp;amp;E, Claiming Negligence Led To Inferno | via @CBS San Francisco_x000a__x000a_https://t.co/2F1trYCOEV_x000a__x000a_#californiafires #smokeandash #smokecontamination #smoke #particulates #buttefire #campfire #fire #california #cannabiscommunity"/>
    <s v="https://sanfrancisco.cbslocal.com/2018/11/13/camp-fire-victims-sue-pge-claiming-negligence-led-to-butte-county-inferno/"/>
    <s v="cbslocal.com"/>
    <x v="22"/>
    <m/>
    <s v="http://pbs.twimg.com/profile_images/568893433775812608/8TNg4DQm_normal.png"/>
    <x v="74"/>
    <s v="https://twitter.com/#!/steephilllab/status/1063194447599390721"/>
    <m/>
    <m/>
    <s v="1063194447599390721"/>
    <m/>
    <b v="0"/>
    <n v="0"/>
    <s v=""/>
    <b v="0"/>
    <s v="en"/>
    <m/>
    <s v=""/>
    <b v="0"/>
    <n v="0"/>
    <s v=""/>
    <s v="Twitter Web Client"/>
    <b v="0"/>
    <s v="1063194447599390721"/>
    <s v="Tweet"/>
    <n v="0"/>
    <n v="0"/>
    <m/>
    <m/>
    <m/>
    <m/>
    <m/>
    <m/>
    <m/>
    <m/>
    <n v="1"/>
    <s v="1"/>
    <s v="1"/>
    <n v="1"/>
    <n v="3.4482758620689653"/>
    <n v="3"/>
    <n v="10.344827586206897"/>
    <n v="0"/>
    <n v="0"/>
    <n v="25"/>
    <n v="86.20689655172414"/>
    <n v="29"/>
  </r>
  <r>
    <s v="cannainfocast"/>
    <s v="mjbizdaily"/>
    <m/>
    <m/>
    <m/>
    <m/>
    <m/>
    <m/>
    <m/>
    <m/>
    <s v="No"/>
    <n v="140"/>
    <m/>
    <m/>
    <x v="0"/>
    <d v="2018-11-28T08:48:26.000"/>
    <s v="RT @steephilllab: Proposed rule changes could have big impact on California’s cannabis businesses | via @MJBizDaily _x000a__x000a_https://t.co/KAvFYudy…"/>
    <m/>
    <m/>
    <x v="1"/>
    <m/>
    <s v="http://pbs.twimg.com/profile_images/1045758310241067014/a5O8SX6F_normal.jpg"/>
    <x v="75"/>
    <s v="https://twitter.com/#!/cannainfocast/status/1067701739636342784"/>
    <m/>
    <m/>
    <s v="1067701739636342784"/>
    <m/>
    <b v="0"/>
    <n v="0"/>
    <s v=""/>
    <b v="0"/>
    <s v="en"/>
    <m/>
    <s v=""/>
    <b v="0"/>
    <n v="0"/>
    <s v="1064972375555338240"/>
    <s v="Twibble.io"/>
    <b v="0"/>
    <s v="1064972375555338240"/>
    <s v="Tweet"/>
    <n v="0"/>
    <n v="0"/>
    <m/>
    <m/>
    <m/>
    <m/>
    <m/>
    <m/>
    <m/>
    <m/>
    <n v="1"/>
    <s v="1"/>
    <s v="1"/>
    <n v="0"/>
    <n v="0"/>
    <n v="0"/>
    <n v="0"/>
    <n v="0"/>
    <n v="0"/>
    <n v="16"/>
    <n v="100"/>
    <n v="16"/>
  </r>
  <r>
    <s v="steephilllab"/>
    <s v="mjbizdaily"/>
    <m/>
    <m/>
    <m/>
    <m/>
    <m/>
    <m/>
    <m/>
    <m/>
    <s v="No"/>
    <n v="141"/>
    <m/>
    <m/>
    <x v="0"/>
    <d v="2018-11-20T20:02:55.000"/>
    <s v="Proposed rule changes could have big impact on California’s cannabis businesses | via @MJBizDaily _x000a__x000a_https://t.co/KAvFYudy6L_x000a__x000a_#cannabisbusiness #cannabisnews #weedfeed #cannabiscommunity #californiacannabis #regulations #bayarea #losangeles"/>
    <s v="https://mjbizdaily.com/draft-rule-changes-ramifications-on-california-cannabis-businesses/"/>
    <s v="mjbizdaily.com"/>
    <x v="23"/>
    <m/>
    <s v="http://pbs.twimg.com/profile_images/568893433775812608/8TNg4DQm_normal.png"/>
    <x v="76"/>
    <s v="https://twitter.com/#!/steephilllab/status/1064972375555338240"/>
    <m/>
    <m/>
    <s v="1064972375555338240"/>
    <m/>
    <b v="0"/>
    <n v="3"/>
    <s v=""/>
    <b v="0"/>
    <s v="en"/>
    <m/>
    <s v=""/>
    <b v="0"/>
    <n v="0"/>
    <s v=""/>
    <s v="Twitter Web Client"/>
    <b v="0"/>
    <s v="1064972375555338240"/>
    <s v="Tweet"/>
    <n v="0"/>
    <n v="0"/>
    <m/>
    <m/>
    <m/>
    <m/>
    <m/>
    <m/>
    <m/>
    <m/>
    <n v="1"/>
    <s v="1"/>
    <s v="1"/>
    <n v="0"/>
    <n v="0"/>
    <n v="0"/>
    <n v="0"/>
    <n v="0"/>
    <n v="0"/>
    <n v="22"/>
    <n v="100"/>
    <n v="22"/>
  </r>
  <r>
    <s v="steephilllab"/>
    <s v="high_times_mag"/>
    <m/>
    <m/>
    <m/>
    <m/>
    <m/>
    <m/>
    <m/>
    <m/>
    <s v="No"/>
    <n v="142"/>
    <m/>
    <m/>
    <x v="0"/>
    <d v="2018-11-28T03:14:22.000"/>
    <s v="South Korea Legalizes Medical Cannabis | via @HIGH_TIMES_Mag_x000a__x000a_https://t.co/82e4YppFcA_x000a__x000a_#inernationalcannabis #cannabisdaily #weedfeed #cannabiscommunity #legalizeit #legalization #southkorea"/>
    <s v="https://hightimes.com/news/south-korea-legalizes-medical-cannabis/"/>
    <s v="hightimes.com"/>
    <x v="24"/>
    <m/>
    <s v="http://pbs.twimg.com/profile_images/568893433775812608/8TNg4DQm_normal.png"/>
    <x v="77"/>
    <s v="https://twitter.com/#!/steephilllab/status/1067617669090660352"/>
    <m/>
    <m/>
    <s v="1067617669090660352"/>
    <m/>
    <b v="0"/>
    <n v="1"/>
    <s v=""/>
    <b v="0"/>
    <s v="en"/>
    <m/>
    <s v=""/>
    <b v="0"/>
    <n v="1"/>
    <s v=""/>
    <s v="Twitter Web Client"/>
    <b v="0"/>
    <s v="1067617669090660352"/>
    <s v="Tweet"/>
    <n v="0"/>
    <n v="0"/>
    <m/>
    <m/>
    <m/>
    <m/>
    <m/>
    <m/>
    <m/>
    <m/>
    <n v="1"/>
    <s v="1"/>
    <s v="1"/>
    <n v="0"/>
    <n v="0"/>
    <n v="0"/>
    <n v="0"/>
    <n v="0"/>
    <n v="0"/>
    <n v="14"/>
    <n v="100"/>
    <n v="14"/>
  </r>
  <r>
    <s v="steephilllab"/>
    <s v="thenation"/>
    <m/>
    <m/>
    <m/>
    <m/>
    <m/>
    <m/>
    <m/>
    <m/>
    <s v="No"/>
    <n v="143"/>
    <m/>
    <m/>
    <x v="0"/>
    <d v="2018-11-28T19:14:34.000"/>
    <s v="Marijuana Comes to Coalinga | via @thenation _x000a__x000a_https://t.co/9V1AvroTzW_x000a__x000a_#Coalinga #California #weedfeed #cannabiscommunity #cannabisbusiness #cannabis #californiacannabis #cannabisbusinessnews #cannabisnews #cannabischallenges"/>
    <s v="https://www.thenation.com/article/marijuana-legalization-california/"/>
    <s v="thenation.com"/>
    <x v="25"/>
    <m/>
    <s v="http://pbs.twimg.com/profile_images/568893433775812608/8TNg4DQm_normal.png"/>
    <x v="78"/>
    <s v="https://twitter.com/#!/steephilllab/status/1067859313668943872"/>
    <m/>
    <m/>
    <s v="1067859313668943872"/>
    <m/>
    <b v="0"/>
    <n v="1"/>
    <s v=""/>
    <b v="0"/>
    <s v="es"/>
    <m/>
    <s v=""/>
    <b v="0"/>
    <n v="0"/>
    <s v=""/>
    <s v="Twitter Web Client"/>
    <b v="0"/>
    <s v="1067859313668943872"/>
    <s v="Tweet"/>
    <n v="0"/>
    <n v="0"/>
    <m/>
    <m/>
    <m/>
    <m/>
    <m/>
    <m/>
    <m/>
    <m/>
    <n v="1"/>
    <s v="1"/>
    <s v="1"/>
    <n v="0"/>
    <n v="0"/>
    <n v="0"/>
    <n v="0"/>
    <n v="0"/>
    <n v="0"/>
    <n v="16"/>
    <n v="100"/>
    <n v="16"/>
  </r>
  <r>
    <s v="steephilllab"/>
    <s v="nytimes"/>
    <m/>
    <m/>
    <m/>
    <m/>
    <m/>
    <m/>
    <m/>
    <m/>
    <s v="No"/>
    <n v="144"/>
    <m/>
    <m/>
    <x v="0"/>
    <d v="2018-11-28T21:52:54.000"/>
    <s v="Canada’s Grand Cannabis Experiment Has Set Scientists Free | via @nytimes _x000a__x000a_https://t.co/QUNlqjbnP9_x000a__x000a_#cannabisbusiness #cannabisscience #thescienceofcannabis #Canadiancannabis #international #cannabisindustry #Canada"/>
    <s v="https://www.nytimes.com/2018/11/20/opinion/cannabis-science-legal-marijuana-canada.html"/>
    <s v="nytimes.com"/>
    <x v="26"/>
    <m/>
    <s v="http://pbs.twimg.com/profile_images/568893433775812608/8TNg4DQm_normal.png"/>
    <x v="79"/>
    <s v="https://twitter.com/#!/steephilllab/status/1067899156402847745"/>
    <m/>
    <m/>
    <s v="1067899156402847745"/>
    <m/>
    <b v="0"/>
    <n v="0"/>
    <s v=""/>
    <b v="0"/>
    <s v="en"/>
    <m/>
    <s v=""/>
    <b v="0"/>
    <n v="1"/>
    <s v=""/>
    <s v="Twitter Web Client"/>
    <b v="0"/>
    <s v="1067899156402847745"/>
    <s v="Tweet"/>
    <n v="0"/>
    <n v="0"/>
    <m/>
    <m/>
    <m/>
    <m/>
    <m/>
    <m/>
    <m/>
    <m/>
    <n v="1"/>
    <s v="1"/>
    <s v="1"/>
    <n v="2"/>
    <n v="11.11111111111111"/>
    <n v="0"/>
    <n v="0"/>
    <n v="0"/>
    <n v="0"/>
    <n v="16"/>
    <n v="88.88888888888889"/>
    <n v="18"/>
  </r>
  <r>
    <s v="cannainfocast"/>
    <s v="steephilllab"/>
    <m/>
    <m/>
    <m/>
    <m/>
    <m/>
    <m/>
    <m/>
    <m/>
    <s v="Yes"/>
    <n v="145"/>
    <m/>
    <m/>
    <x v="0"/>
    <d v="2018-11-22T20:57:40.000"/>
    <s v="RT @steephilllab: Here are some tips from our Director of Cultivation Science to help #growers who may be affected:_x000a__x000a_&quot;To verify the level o…"/>
    <m/>
    <m/>
    <x v="9"/>
    <m/>
    <s v="http://pbs.twimg.com/profile_images/1045758310241067014/a5O8SX6F_normal.jpg"/>
    <x v="80"/>
    <s v="https://twitter.com/#!/cannainfocast/status/1065710932368769026"/>
    <m/>
    <m/>
    <s v="1065710932368769026"/>
    <m/>
    <b v="0"/>
    <n v="0"/>
    <s v=""/>
    <b v="0"/>
    <s v="en"/>
    <m/>
    <s v=""/>
    <b v="0"/>
    <n v="0"/>
    <s v="1065012755986432001"/>
    <s v="Twibble.io"/>
    <b v="0"/>
    <s v="1065012755986432001"/>
    <s v="Tweet"/>
    <n v="0"/>
    <n v="0"/>
    <m/>
    <m/>
    <m/>
    <m/>
    <m/>
    <m/>
    <m/>
    <m/>
    <n v="5"/>
    <s v="1"/>
    <s v="1"/>
    <n v="0"/>
    <n v="0"/>
    <n v="0"/>
    <n v="0"/>
    <n v="0"/>
    <n v="0"/>
    <n v="24"/>
    <n v="100"/>
    <n v="24"/>
  </r>
  <r>
    <s v="cannainfocast"/>
    <s v="steephilllab"/>
    <m/>
    <m/>
    <m/>
    <m/>
    <m/>
    <m/>
    <m/>
    <m/>
    <s v="Yes"/>
    <n v="146"/>
    <m/>
    <m/>
    <x v="0"/>
    <d v="2018-11-23T08:48:54.000"/>
    <s v="RT @steephilllab: Here are some exciting results from yesterday’s midterm elections:_x000a__x000a_#cannabislegalization #cannabiscommunity #federallaw…"/>
    <m/>
    <m/>
    <x v="4"/>
    <m/>
    <s v="http://pbs.twimg.com/profile_images/1045758310241067014/a5O8SX6F_normal.jpg"/>
    <x v="81"/>
    <s v="https://twitter.com/#!/cannainfocast/status/1065889919560765441"/>
    <m/>
    <m/>
    <s v="1065889919560765441"/>
    <m/>
    <b v="0"/>
    <n v="0"/>
    <s v=""/>
    <b v="0"/>
    <s v="en"/>
    <m/>
    <s v=""/>
    <b v="0"/>
    <n v="0"/>
    <s v="1060304895880753152"/>
    <s v="Twibble.io"/>
    <b v="0"/>
    <s v="1060304895880753152"/>
    <s v="Tweet"/>
    <n v="0"/>
    <n v="0"/>
    <m/>
    <m/>
    <m/>
    <m/>
    <m/>
    <m/>
    <m/>
    <m/>
    <n v="5"/>
    <s v="1"/>
    <s v="1"/>
    <n v="1"/>
    <n v="6.666666666666667"/>
    <n v="0"/>
    <n v="0"/>
    <n v="0"/>
    <n v="0"/>
    <n v="14"/>
    <n v="93.33333333333333"/>
    <n v="15"/>
  </r>
  <r>
    <s v="cannainfocast"/>
    <s v="steephilllab"/>
    <m/>
    <m/>
    <m/>
    <m/>
    <m/>
    <m/>
    <m/>
    <m/>
    <s v="Yes"/>
    <n v="147"/>
    <m/>
    <m/>
    <x v="0"/>
    <d v="2018-11-26T08:48:24.000"/>
    <s v="RT @steephilllab: Explained: Cannabis from antiquity to legality | via Western Gazette_x000a__x000a_https://t.co/M3VNDczy7F_x000a__x000a_#cannabiscommunity #weedfe…"/>
    <s v="https://westerngazette.ca/culture/explained-cannabis-from-antiquity-to-legality/article_bc44ba00-deda-11e8-941c-6f4bc8aa3e46.html"/>
    <s v="westerngazette.ca"/>
    <x v="10"/>
    <m/>
    <s v="http://pbs.twimg.com/profile_images/1045758310241067014/a5O8SX6F_normal.jpg"/>
    <x v="82"/>
    <s v="https://twitter.com/#!/cannainfocast/status/1066976957378830337"/>
    <m/>
    <m/>
    <s v="1066976957378830337"/>
    <m/>
    <b v="0"/>
    <n v="0"/>
    <s v=""/>
    <b v="0"/>
    <s v="en"/>
    <m/>
    <s v=""/>
    <b v="0"/>
    <n v="0"/>
    <s v="1064648781981831168"/>
    <s v="Twibble.io"/>
    <b v="0"/>
    <s v="1064648781981831168"/>
    <s v="Tweet"/>
    <n v="0"/>
    <n v="0"/>
    <m/>
    <m/>
    <m/>
    <m/>
    <m/>
    <m/>
    <m/>
    <m/>
    <n v="5"/>
    <s v="1"/>
    <s v="1"/>
    <n v="0"/>
    <n v="0"/>
    <n v="0"/>
    <n v="0"/>
    <n v="0"/>
    <n v="0"/>
    <n v="13"/>
    <n v="100"/>
    <n v="13"/>
  </r>
  <r>
    <s v="cannainfocast"/>
    <s v="steephilllab"/>
    <m/>
    <m/>
    <m/>
    <m/>
    <m/>
    <m/>
    <m/>
    <m/>
    <s v="Yes"/>
    <n v="149"/>
    <m/>
    <m/>
    <x v="0"/>
    <d v="2018-11-29T17:01:20.000"/>
    <s v="What can you learn from the DNA of #cannabis?_x000a_- Dr. Reggie Gaudino of @steephilllab _x000a__x000a_https://t.co/BjbaM3RaBi_x000a__x000a_#mmj #weed #science #research #genetics #botany #medicalmarijuana #cannabiscommunity"/>
    <s v="https://www.youtube.com/watch?v=Qt08mcoz59c&amp;list=PLbA1BluCbj9wVJbSvxPNKABIHXy7xjIHi&amp;index=5"/>
    <s v="youtube.com"/>
    <x v="27"/>
    <m/>
    <s v="http://pbs.twimg.com/profile_images/1045758310241067014/a5O8SX6F_normal.jpg"/>
    <x v="83"/>
    <s v="https://twitter.com/#!/cannainfocast/status/1068188172608307206"/>
    <m/>
    <m/>
    <s v="1068188172608307206"/>
    <m/>
    <b v="0"/>
    <n v="1"/>
    <s v=""/>
    <b v="0"/>
    <s v="en"/>
    <m/>
    <s v=""/>
    <b v="0"/>
    <n v="1"/>
    <s v=""/>
    <s v="Sprout Social"/>
    <b v="0"/>
    <s v="1068188172608307206"/>
    <s v="Tweet"/>
    <n v="0"/>
    <n v="0"/>
    <m/>
    <m/>
    <m/>
    <m/>
    <m/>
    <m/>
    <m/>
    <m/>
    <n v="5"/>
    <s v="1"/>
    <s v="1"/>
    <n v="0"/>
    <n v="0"/>
    <n v="1"/>
    <n v="4.545454545454546"/>
    <n v="0"/>
    <n v="0"/>
    <n v="21"/>
    <n v="95.45454545454545"/>
    <n v="22"/>
  </r>
  <r>
    <s v="steephilllab"/>
    <s v="cannainfocast"/>
    <m/>
    <m/>
    <m/>
    <m/>
    <m/>
    <m/>
    <m/>
    <m/>
    <s v="Yes"/>
    <n v="150"/>
    <m/>
    <m/>
    <x v="0"/>
    <d v="2018-11-29T19:13:22.000"/>
    <s v="RT @cannainfocast: What can you learn from the DNA of #cannabis?_x000a_- Dr. Reggie Gaudino of @steephilllab _x000a__x000a_https://t.co/BjbaM3RaBi_x000a__x000a_#mmj #wee…"/>
    <s v="https://www.youtube.com/watch?v=Qt08mcoz59c&amp;list=PLbA1BluCbj9wVJbSvxPNKABIHXy7xjIHi&amp;index=5"/>
    <s v="youtube.com"/>
    <x v="13"/>
    <m/>
    <s v="http://pbs.twimg.com/profile_images/568893433775812608/8TNg4DQm_normal.png"/>
    <x v="84"/>
    <s v="https://twitter.com/#!/steephilllab/status/1068221399876038656"/>
    <m/>
    <m/>
    <s v="1068221399876038656"/>
    <m/>
    <b v="0"/>
    <n v="0"/>
    <s v=""/>
    <b v="0"/>
    <s v="en"/>
    <m/>
    <s v=""/>
    <b v="0"/>
    <n v="1"/>
    <s v="1068188172608307206"/>
    <s v="Twitter Web Client"/>
    <b v="0"/>
    <s v="1068188172608307206"/>
    <s v="Tweet"/>
    <n v="0"/>
    <n v="0"/>
    <m/>
    <m/>
    <m/>
    <m/>
    <m/>
    <m/>
    <m/>
    <m/>
    <n v="1"/>
    <s v="1"/>
    <s v="1"/>
    <n v="0"/>
    <n v="0"/>
    <n v="0"/>
    <n v="0"/>
    <n v="0"/>
    <n v="0"/>
    <n v="18"/>
    <n v="100"/>
    <n v="18"/>
  </r>
  <r>
    <s v="steephilllab"/>
    <s v="forbes"/>
    <m/>
    <m/>
    <m/>
    <m/>
    <m/>
    <m/>
    <m/>
    <m/>
    <s v="No"/>
    <n v="151"/>
    <m/>
    <m/>
    <x v="0"/>
    <d v="2018-12-03T19:59:33.000"/>
    <s v="Michigan May Become A Haven For Cannabis Entrepreneurs If It Learns From California's Mistakes | via @Forbes _x000a__x000a_https://t.co/mgi8sVTFdM_x000a__x000a_#californiacannabis #michigan #michigancannabis #cannabisindustry #cannabisnews #weedfeed #mmj #medical #recreational"/>
    <s v="https://www.forbes.com/sites/andrebourque/2018/11/29/michigan-may-become-a-haven-for-cannabis-entrepreneurs-if-it-learns-from-californias-mistakes/#67bdffe02232"/>
    <s v="forbes.com"/>
    <x v="28"/>
    <m/>
    <s v="http://pbs.twimg.com/profile_images/568893433775812608/8TNg4DQm_normal.png"/>
    <x v="85"/>
    <s v="https://twitter.com/#!/steephilllab/status/1069682569824727040"/>
    <m/>
    <m/>
    <s v="1069682569824727040"/>
    <m/>
    <b v="0"/>
    <n v="3"/>
    <s v=""/>
    <b v="0"/>
    <s v="en"/>
    <m/>
    <s v=""/>
    <b v="0"/>
    <n v="2"/>
    <s v=""/>
    <s v="Twitter Web Client"/>
    <b v="0"/>
    <s v="1069682569824727040"/>
    <s v="Tweet"/>
    <n v="0"/>
    <n v="0"/>
    <m/>
    <m/>
    <m/>
    <m/>
    <m/>
    <m/>
    <m/>
    <m/>
    <n v="1"/>
    <s v="1"/>
    <s v="1"/>
    <n v="0"/>
    <n v="0"/>
    <n v="1"/>
    <n v="4"/>
    <n v="0"/>
    <n v="0"/>
    <n v="24"/>
    <n v="96"/>
    <n v="25"/>
  </r>
  <r>
    <s v="david_lippman"/>
    <s v="david_lippman"/>
    <m/>
    <m/>
    <m/>
    <m/>
    <m/>
    <m/>
    <m/>
    <m/>
    <s v="No"/>
    <n v="152"/>
    <m/>
    <m/>
    <x v="1"/>
    <d v="2018-12-13T00:17:56.000"/>
    <s v="I’m getting my first look at a lab that will test the purety of medical marijuana for Arkansas cultivators. It’s pa… https://t.co/vMdQ8XKHRV"/>
    <s v="https://twitter.com/i/web/status/1073009085556105217"/>
    <s v="twitter.com"/>
    <x v="1"/>
    <m/>
    <s v="http://pbs.twimg.com/profile_images/747276122820227072/MZkrRf9c_normal.jpg"/>
    <x v="86"/>
    <s v="https://twitter.com/#!/david_lippman/status/1073009085556105217"/>
    <m/>
    <m/>
    <s v="1073009085556105217"/>
    <m/>
    <b v="0"/>
    <n v="0"/>
    <s v=""/>
    <b v="0"/>
    <s v="en"/>
    <m/>
    <s v=""/>
    <b v="0"/>
    <n v="0"/>
    <s v=""/>
    <s v="Twitter for iPhone"/>
    <b v="1"/>
    <s v="1073009085556105217"/>
    <s v="Tweet"/>
    <n v="0"/>
    <n v="0"/>
    <m/>
    <m/>
    <m/>
    <m/>
    <m/>
    <m/>
    <m/>
    <m/>
    <n v="1"/>
    <s v="6"/>
    <s v="6"/>
    <n v="0"/>
    <n v="0"/>
    <n v="0"/>
    <n v="0"/>
    <n v="0"/>
    <n v="0"/>
    <n v="23"/>
    <n v="100"/>
    <n v="23"/>
  </r>
  <r>
    <s v="cfortuneteller"/>
    <s v="steephilllab"/>
    <m/>
    <m/>
    <m/>
    <m/>
    <m/>
    <m/>
    <m/>
    <m/>
    <s v="No"/>
    <n v="153"/>
    <m/>
    <m/>
    <x v="0"/>
    <d v="2018-12-13T02:05:35.000"/>
    <s v="RT @steephilllab: After the Imperious Cannabis Expo, Steep Hill Arkansas will give key industry stakeholders a preview tour of the lab. In…"/>
    <m/>
    <m/>
    <x v="1"/>
    <m/>
    <s v="http://pbs.twimg.com/profile_images/1024599935407321091/jUs4Xjsm_normal.jpg"/>
    <x v="87"/>
    <s v="https://twitter.com/#!/cfortuneteller/status/1073036176725024769"/>
    <m/>
    <m/>
    <s v="1073036176725024769"/>
    <m/>
    <b v="0"/>
    <n v="0"/>
    <s v=""/>
    <b v="0"/>
    <s v="en"/>
    <m/>
    <s v=""/>
    <b v="0"/>
    <n v="0"/>
    <s v="1072620262808522753"/>
    <s v="Twitter for iPhone"/>
    <b v="0"/>
    <s v="1072620262808522753"/>
    <s v="Tweet"/>
    <n v="0"/>
    <n v="0"/>
    <m/>
    <m/>
    <m/>
    <m/>
    <m/>
    <m/>
    <m/>
    <m/>
    <n v="1"/>
    <s v="1"/>
    <s v="1"/>
    <n v="0"/>
    <n v="0"/>
    <n v="2"/>
    <n v="9.090909090909092"/>
    <n v="0"/>
    <n v="0"/>
    <n v="20"/>
    <n v="90.9090909090909"/>
    <n v="22"/>
  </r>
  <r>
    <s v="emeraldsci"/>
    <s v="steephilllab"/>
    <m/>
    <m/>
    <m/>
    <m/>
    <m/>
    <m/>
    <m/>
    <m/>
    <s v="No"/>
    <n v="154"/>
    <m/>
    <m/>
    <x v="0"/>
    <d v="2018-12-14T15:02:21.000"/>
    <s v="Congrats to @steephilllab for opening a new testing lab in Arkansas! _x000a_Steve DeAngelo said, &quot;Having started the cannabis testing industry by co-founding the original Steep Hill lab in California, it is very satisfying to me personally.” Read the PR: https://t.co/azND3bcPgQ https://t.co/43CJGjVU1n"/>
    <s v="https://www.marketwatch.com/press-release/steep-hill-arkansas-open-house-with-dedication-ceremony-2018-12-12"/>
    <s v="marketwatch.com"/>
    <x v="1"/>
    <s v="https://pbs.twimg.com/media/DuYsFz5VsAAc0Ic.jpg"/>
    <s v="https://pbs.twimg.com/media/DuYsFz5VsAAc0Ic.jpg"/>
    <x v="88"/>
    <s v="https://twitter.com/#!/emeraldsci/status/1073594046805770241"/>
    <m/>
    <m/>
    <s v="1073594046805770241"/>
    <m/>
    <b v="0"/>
    <n v="2"/>
    <s v=""/>
    <b v="0"/>
    <s v="en"/>
    <m/>
    <s v=""/>
    <b v="0"/>
    <n v="0"/>
    <s v=""/>
    <s v="Twitter Web Client"/>
    <b v="0"/>
    <s v="1073594046805770241"/>
    <s v="Tweet"/>
    <n v="0"/>
    <n v="0"/>
    <m/>
    <m/>
    <m/>
    <m/>
    <m/>
    <m/>
    <m/>
    <m/>
    <n v="1"/>
    <s v="1"/>
    <s v="1"/>
    <n v="1"/>
    <n v="2.5"/>
    <n v="1"/>
    <n v="2.5"/>
    <n v="0"/>
    <n v="0"/>
    <n v="38"/>
    <n v="95"/>
    <n v="40"/>
  </r>
  <r>
    <s v="gro_lens"/>
    <s v="steephilllab"/>
    <m/>
    <m/>
    <m/>
    <m/>
    <m/>
    <m/>
    <m/>
    <m/>
    <s v="No"/>
    <n v="155"/>
    <m/>
    <m/>
    <x v="0"/>
    <d v="2018-12-14T23:23:34.000"/>
    <s v="RT @steephilllab: We'll be at The Emerald Cup 2018 held at the Sonoma County Fairgrounds! Be sure to check out our amazing line up of speak…"/>
    <m/>
    <m/>
    <x v="1"/>
    <m/>
    <s v="http://pbs.twimg.com/profile_images/974049533175844864/NVTb93LS_normal.jpg"/>
    <x v="89"/>
    <s v="https://twitter.com/#!/gro_lens/status/1073720182156087296"/>
    <m/>
    <m/>
    <s v="1073720182156087296"/>
    <m/>
    <b v="0"/>
    <n v="0"/>
    <s v=""/>
    <b v="0"/>
    <s v="en"/>
    <m/>
    <s v=""/>
    <b v="0"/>
    <n v="0"/>
    <s v="1072982351301332992"/>
    <s v="Twitter for iPhone"/>
    <b v="0"/>
    <s v="1072982351301332992"/>
    <s v="Tweet"/>
    <n v="0"/>
    <n v="0"/>
    <m/>
    <m/>
    <m/>
    <m/>
    <m/>
    <m/>
    <m/>
    <m/>
    <n v="2"/>
    <s v="1"/>
    <s v="1"/>
    <n v="1"/>
    <n v="3.8461538461538463"/>
    <n v="0"/>
    <n v="0"/>
    <n v="0"/>
    <n v="0"/>
    <n v="25"/>
    <n v="96.15384615384616"/>
    <n v="26"/>
  </r>
  <r>
    <s v="gro_lens"/>
    <s v="steephilllab"/>
    <m/>
    <m/>
    <m/>
    <m/>
    <m/>
    <m/>
    <m/>
    <m/>
    <s v="No"/>
    <n v="156"/>
    <m/>
    <m/>
    <x v="0"/>
    <d v="2018-12-14T23:23:43.000"/>
    <s v="RT @steephilllab: After the Imperious Cannabis Expo, Steep Hill Arkansas will give key industry stakeholders a preview tour of the lab. In…"/>
    <m/>
    <m/>
    <x v="1"/>
    <m/>
    <s v="http://pbs.twimg.com/profile_images/974049533175844864/NVTb93LS_normal.jpg"/>
    <x v="90"/>
    <s v="https://twitter.com/#!/gro_lens/status/1073720218336223232"/>
    <m/>
    <m/>
    <s v="1073720218336223232"/>
    <m/>
    <b v="0"/>
    <n v="0"/>
    <s v=""/>
    <b v="0"/>
    <s v="en"/>
    <m/>
    <s v=""/>
    <b v="0"/>
    <n v="0"/>
    <s v="1072620262808522753"/>
    <s v="Twitter for iPhone"/>
    <b v="0"/>
    <s v="1072620262808522753"/>
    <s v="Tweet"/>
    <n v="0"/>
    <n v="0"/>
    <m/>
    <m/>
    <m/>
    <m/>
    <m/>
    <m/>
    <m/>
    <m/>
    <n v="2"/>
    <s v="1"/>
    <s v="1"/>
    <n v="0"/>
    <n v="0"/>
    <n v="2"/>
    <n v="9.090909090909092"/>
    <n v="0"/>
    <n v="0"/>
    <n v="20"/>
    <n v="90.9090909090909"/>
    <n v="22"/>
  </r>
  <r>
    <s v="stickysaguaro"/>
    <s v="stickysaguaro"/>
    <m/>
    <m/>
    <m/>
    <m/>
    <m/>
    <m/>
    <m/>
    <m/>
    <s v="No"/>
    <n v="157"/>
    <m/>
    <m/>
    <x v="1"/>
    <d v="2018-12-20T22:30:24.000"/>
    <s v="Steep Hill on Twitter: &quot;Temperature is everything! https://t.co/yVX4E75EBo #mmj #cannabis #marijuana #science #weed #facts #truth #CA https://t.co/0iXUR0zErl&quot; / Twitter https://t.co/1GqebCRNlJ https://t.co/lW1FapdHqq"/>
    <s v="http://t.co/8Ui1bsey2r http://t.co/4Oq7pwAWO7 https://mobile.twitter.com/steephilllab/status/629349572666621952"/>
    <s v="t.co t.co twitter.com"/>
    <x v="29"/>
    <s v="https://pbs.twimg.com/media/Du5MLrWXgAAc3Or.jpg"/>
    <s v="https://pbs.twimg.com/media/Du5MLrWXgAAc3Or.jpg"/>
    <x v="91"/>
    <s v="https://twitter.com/#!/stickysaguaro/status/1075881126110158848"/>
    <m/>
    <m/>
    <s v="1075881126110158848"/>
    <m/>
    <b v="0"/>
    <n v="1"/>
    <s v=""/>
    <b v="0"/>
    <s v="en"/>
    <m/>
    <s v=""/>
    <b v="0"/>
    <n v="0"/>
    <s v=""/>
    <s v="Buffer"/>
    <b v="0"/>
    <s v="1075881126110158848"/>
    <s v="Tweet"/>
    <n v="0"/>
    <n v="0"/>
    <m/>
    <m/>
    <m/>
    <m/>
    <m/>
    <m/>
    <m/>
    <m/>
    <n v="1"/>
    <s v="6"/>
    <s v="6"/>
    <n v="0"/>
    <n v="0"/>
    <n v="2"/>
    <n v="12.5"/>
    <n v="0"/>
    <n v="0"/>
    <n v="14"/>
    <n v="87.5"/>
    <n v="16"/>
  </r>
  <r>
    <s v="chksolutions"/>
    <s v="chksolutions"/>
    <m/>
    <m/>
    <m/>
    <m/>
    <m/>
    <m/>
    <m/>
    <m/>
    <s v="No"/>
    <n v="158"/>
    <m/>
    <m/>
    <x v="1"/>
    <d v="2018-12-06T19:08:52.000"/>
    <s v="MEDICAL 🛡| ❌ These events do nothing but harm to all of us who are part of the cannabis industry. #cannabisindustry… https://t.co/KKcUz3K9pd"/>
    <s v="https://twitter.com/i/web/status/1070756981936410635"/>
    <s v="twitter.com"/>
    <x v="30"/>
    <m/>
    <s v="http://pbs.twimg.com/profile_images/1044530033568698368/uE1qyJZK_normal.jpg"/>
    <x v="92"/>
    <s v="https://twitter.com/#!/chksolutions/status/1070756981936410635"/>
    <m/>
    <m/>
    <s v="1070756981936410635"/>
    <m/>
    <b v="0"/>
    <n v="0"/>
    <s v=""/>
    <b v="0"/>
    <s v="en"/>
    <m/>
    <s v=""/>
    <b v="0"/>
    <n v="0"/>
    <s v=""/>
    <s v="Twitter Web Client"/>
    <b v="1"/>
    <s v="1070756981936410635"/>
    <s v="Tweet"/>
    <n v="0"/>
    <n v="0"/>
    <m/>
    <m/>
    <m/>
    <m/>
    <m/>
    <m/>
    <m/>
    <m/>
    <n v="1"/>
    <s v="11"/>
    <s v="11"/>
    <n v="0"/>
    <n v="0"/>
    <n v="1"/>
    <n v="5.2631578947368425"/>
    <n v="0"/>
    <n v="0"/>
    <n v="18"/>
    <n v="94.73684210526316"/>
    <n v="19"/>
  </r>
  <r>
    <s v="chksolutions"/>
    <s v="steephilllab"/>
    <m/>
    <m/>
    <m/>
    <m/>
    <m/>
    <m/>
    <m/>
    <m/>
    <s v="No"/>
    <n v="159"/>
    <m/>
    <m/>
    <x v="0"/>
    <d v="2018-12-14T18:15:25.000"/>
    <s v="It's always a joy to see a partner being at the 🔝. (@steephilllab)_x000a__x000a_#steephilllab #steephill_x000a_https://t.co/jZ8xO5eHKv"/>
    <s v="https://www.cannabisbusinesstimes.com/article/steep-hill-opens-in-arkansas/"/>
    <s v="cannabisbusinesstimes.com"/>
    <x v="31"/>
    <m/>
    <s v="http://pbs.twimg.com/profile_images/1044530033568698368/uE1qyJZK_normal.jpg"/>
    <x v="93"/>
    <s v="https://twitter.com/#!/chksolutions/status/1073642631316598786"/>
    <m/>
    <m/>
    <s v="1073642631316598786"/>
    <m/>
    <b v="0"/>
    <n v="0"/>
    <s v=""/>
    <b v="0"/>
    <s v="en"/>
    <m/>
    <s v=""/>
    <b v="0"/>
    <n v="0"/>
    <s v=""/>
    <s v="Twitter Web Client"/>
    <b v="0"/>
    <s v="1073642631316598786"/>
    <s v="Tweet"/>
    <n v="0"/>
    <n v="0"/>
    <m/>
    <m/>
    <m/>
    <m/>
    <m/>
    <m/>
    <m/>
    <m/>
    <n v="3"/>
    <s v="11"/>
    <s v="1"/>
    <n v="1"/>
    <n v="7.142857142857143"/>
    <n v="0"/>
    <n v="0"/>
    <n v="0"/>
    <n v="0"/>
    <n v="13"/>
    <n v="92.85714285714286"/>
    <n v="14"/>
  </r>
  <r>
    <s v="chksolutions"/>
    <s v="mgretailer"/>
    <m/>
    <m/>
    <m/>
    <m/>
    <m/>
    <m/>
    <m/>
    <m/>
    <s v="Yes"/>
    <n v="160"/>
    <m/>
    <m/>
    <x v="0"/>
    <d v="2018-12-15T16:23:17.000"/>
    <s v="We are working with Steep Hill to establish them in Europe as a reference in the science behind cannabis and testing protocols. @steephilllab is the global leader in testing, analytics and research in the #cannabisindustry._x000a__x000a_Source: mg (@mgretailer)_x000a__x000a_#cannabistesting https://t.co/WmUrT5W0Bc"/>
    <m/>
    <m/>
    <x v="32"/>
    <s v="https://pbs.twimg.com/ext_tw_video_thumb/1073975183613067265/pu/img/4UdZuPq0z9xqEZyG.jpg"/>
    <s v="https://pbs.twimg.com/ext_tw_video_thumb/1073975183613067265/pu/img/4UdZuPq0z9xqEZyG.jpg"/>
    <x v="94"/>
    <s v="https://twitter.com/#!/chksolutions/status/1073976801377038336"/>
    <m/>
    <m/>
    <s v="1073976801377038336"/>
    <m/>
    <b v="0"/>
    <n v="0"/>
    <s v=""/>
    <b v="0"/>
    <s v="en"/>
    <m/>
    <s v=""/>
    <b v="0"/>
    <n v="1"/>
    <s v=""/>
    <s v="Twitter for Android"/>
    <b v="0"/>
    <s v="1073976801377038336"/>
    <s v="Tweet"/>
    <n v="0"/>
    <n v="0"/>
    <m/>
    <m/>
    <m/>
    <m/>
    <m/>
    <m/>
    <m/>
    <m/>
    <n v="1"/>
    <s v="11"/>
    <s v="11"/>
    <n v="0"/>
    <n v="0"/>
    <n v="1"/>
    <n v="2.5641025641025643"/>
    <n v="0"/>
    <n v="0"/>
    <n v="38"/>
    <n v="97.43589743589743"/>
    <n v="39"/>
  </r>
  <r>
    <s v="chksolutions"/>
    <s v="steephilllab"/>
    <m/>
    <m/>
    <m/>
    <m/>
    <m/>
    <m/>
    <m/>
    <m/>
    <s v="No"/>
    <n v="162"/>
    <m/>
    <m/>
    <x v="0"/>
    <d v="2018-12-20T18:24:47.000"/>
    <s v="Congratulations to @steephilllab, named the most trusted cannabis testing laboratory by Emerald Scientific Awards.… https://t.co/EtNBMvmT7a"/>
    <s v="https://twitter.com/i/web/status/1075819314698219521"/>
    <s v="twitter.com"/>
    <x v="1"/>
    <m/>
    <s v="http://pbs.twimg.com/profile_images/1044530033568698368/uE1qyJZK_normal.jpg"/>
    <x v="95"/>
    <s v="https://twitter.com/#!/chksolutions/status/1075819314698219521"/>
    <m/>
    <m/>
    <s v="1075819314698219521"/>
    <m/>
    <b v="0"/>
    <n v="0"/>
    <s v=""/>
    <b v="0"/>
    <s v="en"/>
    <m/>
    <s v=""/>
    <b v="0"/>
    <n v="0"/>
    <s v=""/>
    <s v="Twitter for Android"/>
    <b v="1"/>
    <s v="1075819314698219521"/>
    <s v="Tweet"/>
    <n v="0"/>
    <n v="0"/>
    <m/>
    <m/>
    <m/>
    <m/>
    <m/>
    <m/>
    <m/>
    <m/>
    <n v="3"/>
    <s v="11"/>
    <s v="1"/>
    <n v="3"/>
    <n v="21.428571428571427"/>
    <n v="0"/>
    <n v="0"/>
    <n v="0"/>
    <n v="0"/>
    <n v="11"/>
    <n v="78.57142857142857"/>
    <n v="14"/>
  </r>
  <r>
    <s v="mgretailer"/>
    <s v="chksolutions"/>
    <m/>
    <m/>
    <m/>
    <m/>
    <m/>
    <m/>
    <m/>
    <m/>
    <s v="Yes"/>
    <n v="163"/>
    <m/>
    <m/>
    <x v="0"/>
    <d v="2018-12-15T18:34:38.000"/>
    <s v="RT @CHKsolutions: We are working with Steep Hill to establish them in Europe as a reference in the science behind cannabis and testing prot…"/>
    <m/>
    <m/>
    <x v="1"/>
    <m/>
    <s v="http://pbs.twimg.com/profile_images/1070102465247244288/yqx24qTM_normal.jpg"/>
    <x v="96"/>
    <s v="https://twitter.com/#!/mgretailer/status/1074009856024010753"/>
    <m/>
    <m/>
    <s v="1074009856024010753"/>
    <m/>
    <b v="0"/>
    <n v="0"/>
    <s v=""/>
    <b v="0"/>
    <s v="en"/>
    <m/>
    <s v=""/>
    <b v="0"/>
    <n v="1"/>
    <s v="1073976801377038336"/>
    <s v="Twitter Web Client"/>
    <b v="0"/>
    <s v="1073976801377038336"/>
    <s v="Tweet"/>
    <n v="0"/>
    <n v="0"/>
    <m/>
    <m/>
    <m/>
    <m/>
    <m/>
    <m/>
    <m/>
    <m/>
    <n v="1"/>
    <s v="11"/>
    <s v="11"/>
    <n v="0"/>
    <n v="0"/>
    <n v="1"/>
    <n v="4.166666666666667"/>
    <n v="0"/>
    <n v="0"/>
    <n v="23"/>
    <n v="95.83333333333333"/>
    <n v="24"/>
  </r>
  <r>
    <s v="mgretailer"/>
    <s v="rosatiphotos"/>
    <m/>
    <m/>
    <m/>
    <m/>
    <m/>
    <m/>
    <m/>
    <m/>
    <s v="No"/>
    <n v="164"/>
    <m/>
    <m/>
    <x v="0"/>
    <d v="2018-12-19T20:28:45.000"/>
    <s v="PHOTOS: A #Festive Farm to Market Harvest Mixer in #Ukiah 🌲♥️🌱💚🍷@rosatiphotos #cannabis #events #CannabisCommunity… https://t.co/EpFSX6E4zh"/>
    <s v="https://twitter.com/i/web/status/1075488125378486272"/>
    <s v="twitter.com"/>
    <x v="33"/>
    <m/>
    <s v="http://pbs.twimg.com/profile_images/1070102465247244288/yqx24qTM_normal.jpg"/>
    <x v="97"/>
    <s v="https://twitter.com/#!/mgretailer/status/1075488125378486272"/>
    <m/>
    <m/>
    <s v="1075488125378486272"/>
    <m/>
    <b v="0"/>
    <n v="0"/>
    <s v=""/>
    <b v="0"/>
    <s v="en"/>
    <m/>
    <s v=""/>
    <b v="0"/>
    <n v="0"/>
    <s v=""/>
    <s v="Twitter Web Client"/>
    <b v="1"/>
    <s v="1075488125378486272"/>
    <s v="Tweet"/>
    <n v="0"/>
    <n v="0"/>
    <m/>
    <m/>
    <m/>
    <m/>
    <m/>
    <m/>
    <m/>
    <m/>
    <n v="2"/>
    <s v="11"/>
    <s v="11"/>
    <n v="1"/>
    <n v="7.142857142857143"/>
    <n v="0"/>
    <n v="0"/>
    <n v="0"/>
    <n v="0"/>
    <n v="13"/>
    <n v="92.85714285714286"/>
    <n v="14"/>
  </r>
  <r>
    <s v="mgretailer"/>
    <s v="rosatiphotos"/>
    <m/>
    <m/>
    <m/>
    <m/>
    <m/>
    <m/>
    <m/>
    <m/>
    <s v="No"/>
    <n v="165"/>
    <m/>
    <m/>
    <x v="0"/>
    <d v="2018-12-20T22:33:08.000"/>
    <s v="RT @mgretailer: PHOTOS: A #Festive Farm to Market Harvest Mixer in #Ukiah 🌲♥️🌱💚🍷@rosatiphotos #cannabis #events #CannabisCommunity @canofbl…"/>
    <m/>
    <m/>
    <x v="33"/>
    <m/>
    <s v="http://pbs.twimg.com/profile_images/1070102465247244288/yqx24qTM_normal.jpg"/>
    <x v="98"/>
    <s v="https://twitter.com/#!/mgretailer/status/1075881815011807233"/>
    <m/>
    <m/>
    <s v="1075881815011807233"/>
    <m/>
    <b v="0"/>
    <n v="0"/>
    <s v=""/>
    <b v="0"/>
    <s v="en"/>
    <m/>
    <s v=""/>
    <b v="0"/>
    <n v="1"/>
    <s v="1075488125378486272"/>
    <s v="Twitter Web Client"/>
    <b v="0"/>
    <s v="1075488125378486272"/>
    <s v="Tweet"/>
    <n v="0"/>
    <n v="0"/>
    <m/>
    <m/>
    <m/>
    <m/>
    <m/>
    <m/>
    <m/>
    <m/>
    <n v="2"/>
    <s v="11"/>
    <s v="11"/>
    <n v="1"/>
    <n v="5.882352941176471"/>
    <n v="0"/>
    <n v="0"/>
    <n v="0"/>
    <n v="0"/>
    <n v="16"/>
    <n v="94.11764705882354"/>
    <n v="17"/>
  </r>
  <r>
    <s v="steephilllab"/>
    <s v="connpost"/>
    <m/>
    <m/>
    <m/>
    <m/>
    <m/>
    <m/>
    <m/>
    <m/>
    <s v="No"/>
    <n v="166"/>
    <m/>
    <m/>
    <x v="0"/>
    <d v="2018-12-03T17:29:42.000"/>
    <s v="Pesticide Contamination Is a Growing Cannabis Safety Concern | via @connpost _x000a__x000a_https://t.co/VhWefvl9dm_x000a__x000a_#cannabisregulations #pesticides #organic #cannabis #weedfeed #cannabiscommunity #mmj #growers #producers #consumers"/>
    <s v="https://www.ctpost.com/news/article/Pesticide-Contamination-Is-a-Growing-Cannabis-13378419.php"/>
    <s v="ctpost.com"/>
    <x v="34"/>
    <m/>
    <s v="http://pbs.twimg.com/profile_images/568893433775812608/8TNg4DQm_normal.png"/>
    <x v="99"/>
    <s v="https://twitter.com/#!/steephilllab/status/1069644860007694339"/>
    <m/>
    <m/>
    <s v="1069644860007694339"/>
    <m/>
    <b v="0"/>
    <n v="4"/>
    <s v=""/>
    <b v="0"/>
    <s v="en"/>
    <m/>
    <s v=""/>
    <b v="0"/>
    <n v="1"/>
    <s v=""/>
    <s v="Twitter Web Client"/>
    <b v="0"/>
    <s v="1069644860007694339"/>
    <s v="Tweet"/>
    <n v="0"/>
    <n v="0"/>
    <m/>
    <m/>
    <m/>
    <m/>
    <m/>
    <m/>
    <m/>
    <m/>
    <n v="1"/>
    <s v="1"/>
    <s v="1"/>
    <n v="0"/>
    <n v="0"/>
    <n v="2"/>
    <n v="10"/>
    <n v="0"/>
    <n v="0"/>
    <n v="18"/>
    <n v="90"/>
    <n v="20"/>
  </r>
  <r>
    <s v="831organiks"/>
    <s v="connpost"/>
    <m/>
    <m/>
    <m/>
    <m/>
    <m/>
    <m/>
    <m/>
    <m/>
    <s v="No"/>
    <n v="167"/>
    <m/>
    <m/>
    <x v="0"/>
    <d v="2018-12-26T22:30:38.000"/>
    <s v="RT @steephilllab: Pesticide Contamination Is a Growing Cannabis Safety Concern | via @connpost _x000a__x000a_https://t.co/VhWefvl9dm_x000a__x000a_#cannabisregulati…"/>
    <s v="https://www.ctpost.com/news/article/Pesticide-Contamination-Is-a-Growing-Cannabis-13378419.php"/>
    <s v="ctpost.com"/>
    <x v="1"/>
    <m/>
    <s v="http://pbs.twimg.com/profile_images/997257070104657921/eXBuYdJO_normal.jpg"/>
    <x v="100"/>
    <s v="https://twitter.com/#!/831organiks/status/1078055513948966912"/>
    <m/>
    <m/>
    <s v="1078055513948966912"/>
    <m/>
    <b v="0"/>
    <n v="0"/>
    <s v=""/>
    <b v="0"/>
    <s v="en"/>
    <m/>
    <s v=""/>
    <b v="0"/>
    <n v="0"/>
    <s v="1069644860007694339"/>
    <s v="Twitter Web Client"/>
    <b v="0"/>
    <s v="1069644860007694339"/>
    <s v="Tweet"/>
    <n v="0"/>
    <n v="0"/>
    <m/>
    <m/>
    <m/>
    <m/>
    <m/>
    <m/>
    <m/>
    <m/>
    <n v="1"/>
    <s v="1"/>
    <s v="1"/>
    <m/>
    <m/>
    <m/>
    <m/>
    <m/>
    <m/>
    <m/>
    <m/>
    <m/>
  </r>
  <r>
    <s v="vinniecmarketin"/>
    <s v="actlabs2"/>
    <m/>
    <m/>
    <m/>
    <m/>
    <m/>
    <m/>
    <m/>
    <m/>
    <s v="No"/>
    <n v="169"/>
    <m/>
    <m/>
    <x v="0"/>
    <d v="2018-12-28T23:53:14.000"/>
    <s v="@GhouseVentures @lexariacorp @NewFrontierData @HempMedsPx @steephilllab @PotBotics @releafapp @actlabs2… https://t.co/B2Ynz2VEgT"/>
    <s v="https://twitter.com/i/web/status/1078801076286078977"/>
    <s v="twitter.com"/>
    <x v="1"/>
    <m/>
    <s v="http://pbs.twimg.com/profile_images/978406535763251200/33Swrkiw_normal.jpg"/>
    <x v="101"/>
    <s v="https://twitter.com/#!/vinniecmarketin/status/1078801076286078977"/>
    <m/>
    <m/>
    <s v="1078801076286078977"/>
    <s v="855415151671095296"/>
    <b v="0"/>
    <n v="0"/>
    <s v="2730618788"/>
    <b v="0"/>
    <s v="en"/>
    <m/>
    <s v=""/>
    <b v="0"/>
    <n v="0"/>
    <s v=""/>
    <s v="Twitter Web Client"/>
    <b v="1"/>
    <s v="855415151671095296"/>
    <s v="Tweet"/>
    <n v="0"/>
    <n v="0"/>
    <m/>
    <m/>
    <m/>
    <m/>
    <m/>
    <m/>
    <m/>
    <m/>
    <n v="1"/>
    <s v="4"/>
    <s v="4"/>
    <m/>
    <m/>
    <m/>
    <m/>
    <m/>
    <m/>
    <m/>
    <m/>
    <m/>
  </r>
  <r>
    <s v="deachterdeur"/>
    <s v="stpgmcg"/>
    <m/>
    <m/>
    <m/>
    <m/>
    <m/>
    <m/>
    <m/>
    <m/>
    <s v="No"/>
    <n v="177"/>
    <m/>
    <m/>
    <x v="2"/>
    <d v="2015-08-10T18:02:11.000"/>
    <s v="@StPGMCG @steephilllab: Temperature is everything! _x000a_http://t.co/5aFvEbiRRT _x000a_#mmj #cannabis #marijuana #science #weed http://t.co/78eQ0lLGdK"/>
    <s v="https://www.steephill.com/"/>
    <s v="steephill.com"/>
    <x v="35"/>
    <s v="https://pbs.twimg.com/media/CLvmGcZWsAAWDzU.png"/>
    <s v="https://pbs.twimg.com/media/CLvmGcZWsAAWDzU.png"/>
    <x v="102"/>
    <s v="https://twitter.com/#!/deachterdeur/status/630801330584616960"/>
    <m/>
    <m/>
    <s v="630801330584616960"/>
    <s v="629349572666621952"/>
    <b v="0"/>
    <n v="1"/>
    <s v="129956940"/>
    <b v="0"/>
    <s v="en"/>
    <m/>
    <s v=""/>
    <b v="0"/>
    <n v="1"/>
    <s v=""/>
    <s v="Twitter for iPad"/>
    <b v="0"/>
    <s v="629349572666621952"/>
    <s v="Retweet"/>
    <n v="0"/>
    <n v="0"/>
    <m/>
    <m/>
    <m/>
    <m/>
    <m/>
    <m/>
    <m/>
    <m/>
    <n v="1"/>
    <s v="10"/>
    <s v="10"/>
    <n v="0"/>
    <n v="0"/>
    <n v="1"/>
    <n v="10"/>
    <n v="0"/>
    <n v="0"/>
    <n v="9"/>
    <n v="90"/>
    <n v="10"/>
  </r>
  <r>
    <s v="oxycontinpill"/>
    <s v="stpgmcg"/>
    <m/>
    <m/>
    <m/>
    <m/>
    <m/>
    <m/>
    <m/>
    <m/>
    <s v="No"/>
    <n v="178"/>
    <m/>
    <m/>
    <x v="0"/>
    <d v="2018-12-29T15:21:56.000"/>
    <s v="RT @deachterdeur: @StPGMCG @steephilllab: Temperature is everything! _x000a_http://t.co/5aFvEbiRRT _x000a_#mmj #cannabis #marijuana #science #weed http…"/>
    <s v="https://www.steephill.com/"/>
    <s v="steephill.com"/>
    <x v="35"/>
    <m/>
    <s v="http://pbs.twimg.com/profile_images/605395163842772992/yRe7-R2I_normal.jpg"/>
    <x v="103"/>
    <s v="https://twitter.com/#!/oxycontinpill/status/1079034792262414338"/>
    <m/>
    <m/>
    <s v="1079034792262414338"/>
    <m/>
    <b v="0"/>
    <n v="0"/>
    <s v=""/>
    <b v="0"/>
    <s v="en"/>
    <m/>
    <s v=""/>
    <b v="0"/>
    <n v="1"/>
    <s v="630801330584616960"/>
    <s v="Twitter for Android"/>
    <b v="0"/>
    <s v="630801330584616960"/>
    <s v="Tweet"/>
    <n v="0"/>
    <n v="0"/>
    <m/>
    <m/>
    <m/>
    <m/>
    <m/>
    <m/>
    <m/>
    <m/>
    <n v="1"/>
    <s v="10"/>
    <s v="10"/>
    <m/>
    <m/>
    <m/>
    <m/>
    <m/>
    <m/>
    <m/>
    <m/>
    <m/>
  </r>
  <r>
    <s v="inweed_io"/>
    <s v="inweed_io"/>
    <m/>
    <m/>
    <m/>
    <m/>
    <m/>
    <m/>
    <m/>
    <m/>
    <s v="No"/>
    <n v="182"/>
    <m/>
    <m/>
    <x v="1"/>
    <d v="2018-12-30T19:38:37.000"/>
    <s v="📢 Steep Hill Arkansas is hiring!_x000a_⚗️ Laboratory Technician_x000a_📍 Little Rock, AR_x000a_._x000a_👉🏼 https://t.co/Cz9N6APsoi_x000a_.… https://t.co/lrzDEdPpWL"/>
    <s v="https://inweed.io/jobs.php?id=495 https://twitter.com/i/web/status/1079461775538511872"/>
    <s v="inweed.io twitter.com"/>
    <x v="1"/>
    <m/>
    <s v="http://pbs.twimg.com/profile_images/984169277065277440/hbNLsQCH_normal.jpg"/>
    <x v="104"/>
    <s v="https://twitter.com/#!/inweed_io/status/1079461775538511872"/>
    <m/>
    <m/>
    <s v="1079461775538511872"/>
    <m/>
    <b v="0"/>
    <n v="0"/>
    <s v=""/>
    <b v="0"/>
    <s v="en"/>
    <m/>
    <s v=""/>
    <b v="0"/>
    <n v="0"/>
    <s v=""/>
    <s v="Twitter for iPhone"/>
    <b v="1"/>
    <s v="1079461775538511872"/>
    <s v="Tweet"/>
    <n v="0"/>
    <n v="0"/>
    <m/>
    <m/>
    <m/>
    <m/>
    <m/>
    <m/>
    <m/>
    <m/>
    <n v="1"/>
    <s v="6"/>
    <s v="6"/>
    <n v="0"/>
    <n v="0"/>
    <n v="1"/>
    <n v="10"/>
    <n v="0"/>
    <n v="0"/>
    <n v="9"/>
    <n v="90"/>
    <n v="10"/>
  </r>
  <r>
    <s v="dannydanko"/>
    <s v="dannydanko"/>
    <m/>
    <m/>
    <m/>
    <m/>
    <m/>
    <m/>
    <m/>
    <m/>
    <s v="No"/>
    <n v="183"/>
    <m/>
    <m/>
    <x v="1"/>
    <d v="2019-01-02T16:04:49.000"/>
    <s v="&quot;Recent research has found that Hawaiian varieties are especially rich in THCV, dubbed the “sports car of cannabino… https://t.co/5kBqIuPeFY"/>
    <s v="https://twitter.com/i/web/status/1080495133034991616"/>
    <s v="twitter.com"/>
    <x v="1"/>
    <m/>
    <s v="http://pbs.twimg.com/profile_images/438034030982754305/O6CB8Ovl_normal.jpeg"/>
    <x v="105"/>
    <s v="https://twitter.com/#!/dannydanko/status/1080495133034991616"/>
    <m/>
    <m/>
    <s v="1080495133034991616"/>
    <m/>
    <b v="0"/>
    <n v="0"/>
    <s v=""/>
    <b v="0"/>
    <s v="en"/>
    <m/>
    <s v=""/>
    <b v="0"/>
    <n v="0"/>
    <s v=""/>
    <s v="Twitter Web Client"/>
    <b v="1"/>
    <s v="1080495133034991616"/>
    <s v="Tweet"/>
    <n v="0"/>
    <n v="0"/>
    <m/>
    <m/>
    <m/>
    <m/>
    <m/>
    <m/>
    <m/>
    <m/>
    <n v="1"/>
    <s v="13"/>
    <s v="13"/>
    <n v="1"/>
    <n v="5.555555555555555"/>
    <n v="0"/>
    <n v="0"/>
    <n v="0"/>
    <n v="0"/>
    <n v="17"/>
    <n v="94.44444444444444"/>
    <n v="18"/>
  </r>
  <r>
    <s v="blitzenkc"/>
    <s v="dannydanko"/>
    <m/>
    <m/>
    <m/>
    <m/>
    <m/>
    <m/>
    <m/>
    <m/>
    <s v="No"/>
    <n v="184"/>
    <m/>
    <m/>
    <x v="0"/>
    <d v="2019-01-02T23:27:35.000"/>
    <s v="RT @DannyDanko: &quot;Recent research has found that Hawaiian varieties are especially rich in THCV, dubbed the “sports car of cannabinoids” by…"/>
    <m/>
    <m/>
    <x v="1"/>
    <m/>
    <s v="http://pbs.twimg.com/profile_images/1031175612088516610/B3ktUN_M_normal.jpg"/>
    <x v="106"/>
    <s v="https://twitter.com/#!/blitzenkc/status/1080606561716846593"/>
    <m/>
    <m/>
    <s v="1080606561716846593"/>
    <m/>
    <b v="0"/>
    <n v="0"/>
    <s v=""/>
    <b v="0"/>
    <s v="en"/>
    <m/>
    <s v=""/>
    <b v="0"/>
    <n v="2"/>
    <s v="1080495133034991616"/>
    <s v="Twitter for Android"/>
    <b v="0"/>
    <s v="1080495133034991616"/>
    <s v="Tweet"/>
    <n v="0"/>
    <n v="0"/>
    <m/>
    <m/>
    <m/>
    <m/>
    <m/>
    <m/>
    <m/>
    <m/>
    <n v="1"/>
    <s v="13"/>
    <s v="13"/>
    <n v="1"/>
    <n v="4.761904761904762"/>
    <n v="0"/>
    <n v="0"/>
    <n v="0"/>
    <n v="0"/>
    <n v="20"/>
    <n v="95.23809523809524"/>
    <n v="21"/>
  </r>
  <r>
    <s v="meridacap"/>
    <s v="meridacap"/>
    <m/>
    <m/>
    <m/>
    <m/>
    <m/>
    <m/>
    <m/>
    <m/>
    <s v="No"/>
    <n v="185"/>
    <m/>
    <m/>
    <x v="1"/>
    <d v="2019-01-04T21:00:02.000"/>
    <s v="Crazy that a sleepy mag on life science and in vitro diagnostics first prediction for 2019 is...cannabis related.… https://t.co/lqRMwLCoLX"/>
    <s v="https://twitter.com/i/web/status/1081294202535927811"/>
    <s v="twitter.com"/>
    <x v="1"/>
    <m/>
    <s v="http://pbs.twimg.com/profile_images/971606717497659392/x71j8V9w_normal.jpg"/>
    <x v="107"/>
    <s v="https://twitter.com/#!/meridacap/status/1081294202535927811"/>
    <m/>
    <m/>
    <s v="1081294202535927811"/>
    <m/>
    <b v="0"/>
    <n v="0"/>
    <s v=""/>
    <b v="0"/>
    <s v="en"/>
    <m/>
    <s v=""/>
    <b v="0"/>
    <n v="0"/>
    <s v=""/>
    <s v="Twitter Web Client"/>
    <b v="1"/>
    <s v="1081294202535927811"/>
    <s v="Tweet"/>
    <n v="0"/>
    <n v="0"/>
    <m/>
    <m/>
    <m/>
    <m/>
    <m/>
    <m/>
    <m/>
    <m/>
    <n v="1"/>
    <s v="6"/>
    <s v="6"/>
    <n v="0"/>
    <n v="0"/>
    <n v="1"/>
    <n v="5.2631578947368425"/>
    <n v="0"/>
    <n v="0"/>
    <n v="18"/>
    <n v="94.73684210526316"/>
    <n v="19"/>
  </r>
  <r>
    <s v="jasonk_infocast"/>
    <s v="tgunthergroup"/>
    <m/>
    <m/>
    <m/>
    <m/>
    <m/>
    <m/>
    <m/>
    <m/>
    <s v="No"/>
    <n v="186"/>
    <m/>
    <m/>
    <x v="0"/>
    <d v="2018-12-07T23:22:10.000"/>
    <s v="YO! SAVE THE DATE... 2nd CannaEAST - SHAPING LEGAL MARKETS - TIMES SQUARE #LegalCannabis #Adult-UseMarijuana #RecreationalMJ #Tristate #CBD #TestingLab #Compliance #SafetyStandards #NCIA @steephilllab @C3ResearchNet @JahanMarcu @cbcounsel @TGuntherGroup https://t.co/nBLI9AuxFK"/>
    <m/>
    <m/>
    <x v="36"/>
    <s v="https://pbs.twimg.com/media/Dt2auUgUcAAtKME.jpg"/>
    <s v="https://pbs.twimg.com/media/Dt2auUgUcAAtKME.jpg"/>
    <x v="108"/>
    <s v="https://twitter.com/#!/jasonk_infocast/status/1071183114779541505"/>
    <m/>
    <m/>
    <s v="1071183114779541505"/>
    <m/>
    <b v="0"/>
    <n v="0"/>
    <s v=""/>
    <b v="0"/>
    <s v="en"/>
    <m/>
    <s v=""/>
    <b v="0"/>
    <n v="0"/>
    <s v=""/>
    <s v="Twitter Web Client"/>
    <b v="0"/>
    <s v="1071183114779541505"/>
    <s v="Tweet"/>
    <n v="0"/>
    <n v="0"/>
    <m/>
    <m/>
    <m/>
    <m/>
    <m/>
    <m/>
    <m/>
    <m/>
    <n v="1"/>
    <s v="3"/>
    <s v="3"/>
    <m/>
    <m/>
    <m/>
    <m/>
    <m/>
    <m/>
    <m/>
    <m/>
    <m/>
  </r>
  <r>
    <s v="jasonk_infocast"/>
    <s v="ssdp"/>
    <m/>
    <m/>
    <m/>
    <m/>
    <m/>
    <m/>
    <m/>
    <m/>
    <s v="No"/>
    <n v="189"/>
    <m/>
    <m/>
    <x v="0"/>
    <d v="2019-01-11T01:08:07.000"/>
    <s v="@cbcounsel @shaleentitle @Kassandra_Fred @DrugPolicy_NJ @NYLI_Cannabis @CannaGather_NJ @NJU4MR @SSDP… https://t.co/hlghDEDXwY"/>
    <s v="https://twitter.com/i/web/status/1083530963991199744"/>
    <s v="twitter.com"/>
    <x v="1"/>
    <m/>
    <s v="http://pbs.twimg.com/profile_images/883409171722379264/u8feUWWC_normal.jpg"/>
    <x v="109"/>
    <s v="https://twitter.com/#!/jasonk_infocast/status/1083530963991199744"/>
    <m/>
    <m/>
    <s v="1083530963991199744"/>
    <s v="1083529304086990848"/>
    <b v="0"/>
    <n v="0"/>
    <s v="3240265009"/>
    <b v="0"/>
    <s v="und"/>
    <m/>
    <s v=""/>
    <b v="0"/>
    <n v="0"/>
    <s v=""/>
    <s v="Twitter Web Client"/>
    <b v="1"/>
    <s v="1083529304086990848"/>
    <s v="Tweet"/>
    <n v="0"/>
    <n v="0"/>
    <m/>
    <m/>
    <m/>
    <m/>
    <m/>
    <m/>
    <m/>
    <m/>
    <n v="1"/>
    <s v="3"/>
    <s v="3"/>
    <m/>
    <m/>
    <m/>
    <m/>
    <m/>
    <m/>
    <m/>
    <m/>
    <m/>
  </r>
  <r>
    <s v="steephilllab"/>
    <s v="steephilllab"/>
    <m/>
    <m/>
    <m/>
    <m/>
    <m/>
    <m/>
    <m/>
    <m/>
    <s v="No"/>
    <n v="199"/>
    <m/>
    <m/>
    <x v="1"/>
    <d v="2017-09-17T15:02:03.000"/>
    <s v="&quot;Taking This Supplement Can Drop Your #Weed Tolerance Almost Immediately&quot;_x000a__x000a_https://t.co/nAizfIhsRL_x000a__x000a_#mmj #weed… https://t.co/vUWZAkUGpR"/>
    <s v="https://www.civilized.life/articles/omega-3-supplements-lower-weed-tolerance/?utm_source=notifications https://twitter.com/i/web/status/909432266165833729"/>
    <s v="civilized.life twitter.com"/>
    <x v="37"/>
    <m/>
    <s v="http://pbs.twimg.com/profile_images/568893433775812608/8TNg4DQm_normal.png"/>
    <x v="110"/>
    <s v="https://twitter.com/#!/steephilllab/status/909432266165833729"/>
    <m/>
    <m/>
    <s v="909432266165833729"/>
    <m/>
    <b v="0"/>
    <n v="14"/>
    <s v=""/>
    <b v="0"/>
    <s v="en"/>
    <m/>
    <s v=""/>
    <b v="0"/>
    <n v="11"/>
    <s v=""/>
    <s v="Sprout Social"/>
    <b v="1"/>
    <s v="909432266165833729"/>
    <s v="Retweet"/>
    <n v="0"/>
    <n v="0"/>
    <m/>
    <m/>
    <m/>
    <m/>
    <m/>
    <m/>
    <m/>
    <m/>
    <n v="15"/>
    <s v="1"/>
    <s v="1"/>
    <n v="0"/>
    <n v="0"/>
    <n v="2"/>
    <n v="16.666666666666668"/>
    <n v="0"/>
    <n v="0"/>
    <n v="10"/>
    <n v="83.33333333333333"/>
    <n v="12"/>
  </r>
  <r>
    <s v="steephilllab"/>
    <s v="steephilllab"/>
    <m/>
    <m/>
    <m/>
    <m/>
    <m/>
    <m/>
    <m/>
    <m/>
    <s v="No"/>
    <n v="200"/>
    <m/>
    <m/>
    <x v="1"/>
    <d v="2018-11-02T20:01:21.000"/>
    <s v="RT @steephilllab: &quot;Taking This Supplement Can Drop Your #Weed Tolerance Almost Immediately&quot;_x000a__x000a_https://t.co/nAizfIhsRL_x000a__x000a_#mmj #weed #marijuana…"/>
    <s v="https://www.civilized.life/articles/omega-3-supplements-lower-weed-tolerance/?utm_source=notifications"/>
    <s v="civilized.life"/>
    <x v="0"/>
    <m/>
    <s v="http://pbs.twimg.com/profile_images/568893433775812608/8TNg4DQm_normal.png"/>
    <x v="111"/>
    <s v="https://twitter.com/#!/steephilllab/status/1058448999986823169"/>
    <m/>
    <m/>
    <s v="1058448999986823169"/>
    <m/>
    <b v="0"/>
    <n v="0"/>
    <s v=""/>
    <b v="0"/>
    <s v="en"/>
    <m/>
    <s v=""/>
    <b v="0"/>
    <n v="11"/>
    <s v="909432266165833729"/>
    <s v="Twitter Web Client"/>
    <b v="0"/>
    <s v="909432266165833729"/>
    <s v="Tweet"/>
    <n v="0"/>
    <n v="0"/>
    <m/>
    <m/>
    <m/>
    <m/>
    <m/>
    <m/>
    <m/>
    <m/>
    <n v="15"/>
    <s v="1"/>
    <s v="1"/>
    <n v="0"/>
    <n v="0"/>
    <n v="2"/>
    <n v="13.333333333333334"/>
    <n v="0"/>
    <n v="0"/>
    <n v="13"/>
    <n v="86.66666666666667"/>
    <n v="15"/>
  </r>
  <r>
    <s v="steephilllab"/>
    <s v="steephilllab"/>
    <m/>
    <m/>
    <m/>
    <m/>
    <m/>
    <m/>
    <m/>
    <m/>
    <s v="No"/>
    <n v="201"/>
    <m/>
    <m/>
    <x v="1"/>
    <d v="2018-11-05T21:31:28.000"/>
    <s v="&quot;It appears #pesticides are very widely used&quot; on California's marijuana crops, said Dr. Don Land, a UC Davis #chemistry professor who is Steep Hill’s chief scientist. &quot;It was surprising that so many (samples) had so much #contamination.&quot;_x000a__x000a_https://t.co/WKXWPg7V8u_x000a__x000a_#cannabistesting"/>
    <s v="https://www.nbclosangeles.com/investigations/I-Team-Marijuana-Pot-Pesticide-California-414536763.html"/>
    <s v="nbclosangeles.com"/>
    <x v="38"/>
    <m/>
    <s v="http://pbs.twimg.com/profile_images/568893433775812608/8TNg4DQm_normal.png"/>
    <x v="112"/>
    <s v="https://twitter.com/#!/steephilllab/status/1059558842428620801"/>
    <m/>
    <m/>
    <s v="1059558842428620801"/>
    <m/>
    <b v="0"/>
    <n v="3"/>
    <s v=""/>
    <b v="0"/>
    <s v="en"/>
    <m/>
    <s v=""/>
    <b v="0"/>
    <n v="1"/>
    <s v=""/>
    <s v="Twitter Web Client"/>
    <b v="0"/>
    <s v="1059558842428620801"/>
    <s v="Tweet"/>
    <n v="0"/>
    <n v="0"/>
    <m/>
    <m/>
    <m/>
    <m/>
    <m/>
    <m/>
    <m/>
    <m/>
    <n v="15"/>
    <s v="1"/>
    <s v="1"/>
    <n v="0"/>
    <n v="0"/>
    <n v="2"/>
    <n v="5.128205128205129"/>
    <n v="0"/>
    <n v="0"/>
    <n v="37"/>
    <n v="94.87179487179488"/>
    <n v="39"/>
  </r>
  <r>
    <s v="steephilllab"/>
    <s v="steephilllab"/>
    <m/>
    <m/>
    <m/>
    <m/>
    <m/>
    <m/>
    <m/>
    <m/>
    <s v="No"/>
    <n v="202"/>
    <m/>
    <m/>
    <x v="1"/>
    <d v="2018-11-06T21:17:13.000"/>
    <s v="Novel Cannabis Assay Detects Microorganisms in Rapid Time_x000a__x000a_https://t.co/1tM0cFk8O2_x000a__x000a_#cannabistesting #pathogendx #microbiological #aspergillus #regulations #cannabisscience #steephillnews #cannabisindustrynews #cannabistechnology #innovation"/>
    <s v="https://www.analyticalcannabis.com/articles/novel-cannabis-assay-detects-microorganisms-in-rapid-time-311332"/>
    <s v="analyticalcannabis.com"/>
    <x v="39"/>
    <m/>
    <s v="http://pbs.twimg.com/profile_images/568893433775812608/8TNg4DQm_normal.png"/>
    <x v="113"/>
    <s v="https://twitter.com/#!/steephilllab/status/1059917644281765888"/>
    <m/>
    <m/>
    <s v="1059917644281765888"/>
    <m/>
    <b v="0"/>
    <n v="2"/>
    <s v=""/>
    <b v="0"/>
    <s v="en"/>
    <m/>
    <s v=""/>
    <b v="0"/>
    <n v="0"/>
    <s v=""/>
    <s v="Twitter Web Client"/>
    <b v="0"/>
    <s v="1059917644281765888"/>
    <s v="Tweet"/>
    <n v="0"/>
    <n v="0"/>
    <m/>
    <m/>
    <m/>
    <m/>
    <m/>
    <m/>
    <m/>
    <m/>
    <n v="15"/>
    <s v="1"/>
    <s v="1"/>
    <n v="2"/>
    <n v="11.11111111111111"/>
    <n v="0"/>
    <n v="0"/>
    <n v="0"/>
    <n v="0"/>
    <n v="16"/>
    <n v="88.88888888888889"/>
    <n v="18"/>
  </r>
  <r>
    <s v="steephilllab"/>
    <s v="steephilllab"/>
    <m/>
    <m/>
    <m/>
    <m/>
    <m/>
    <m/>
    <m/>
    <m/>
    <s v="No"/>
    <n v="203"/>
    <m/>
    <m/>
    <x v="1"/>
    <d v="2018-11-07T17:06:02.000"/>
    <s v="Michigan Voters Approve Marijuana Legalization_x000a__x000a_https://t.co/o5oe0Ymq7z_x000a__x000a_#CannabisCommunity #Michigan #MichiganElection #ElectionResults2018 #CannabisLegalization"/>
    <s v="https://www.forbes.com/sites/tomangell/2018/11/06/michigan-voters-approve-marijuana-legalization/#7af2f23c47a5"/>
    <s v="forbes.com"/>
    <x v="40"/>
    <m/>
    <s v="http://pbs.twimg.com/profile_images/568893433775812608/8TNg4DQm_normal.png"/>
    <x v="114"/>
    <s v="https://twitter.com/#!/steephilllab/status/1060216821364613121"/>
    <m/>
    <m/>
    <s v="1060216821364613121"/>
    <m/>
    <b v="0"/>
    <n v="3"/>
    <s v=""/>
    <b v="0"/>
    <s v="en"/>
    <m/>
    <s v=""/>
    <b v="0"/>
    <n v="0"/>
    <s v=""/>
    <s v="Twitter Web Client"/>
    <b v="0"/>
    <s v="1060216821364613121"/>
    <s v="Tweet"/>
    <n v="0"/>
    <n v="0"/>
    <m/>
    <m/>
    <m/>
    <m/>
    <m/>
    <m/>
    <m/>
    <m/>
    <n v="15"/>
    <s v="1"/>
    <s v="1"/>
    <n v="1"/>
    <n v="10"/>
    <n v="0"/>
    <n v="0"/>
    <n v="0"/>
    <n v="0"/>
    <n v="9"/>
    <n v="90"/>
    <n v="10"/>
  </r>
  <r>
    <s v="steephilllab"/>
    <s v="steephilllab"/>
    <m/>
    <m/>
    <m/>
    <m/>
    <m/>
    <m/>
    <m/>
    <m/>
    <s v="No"/>
    <n v="204"/>
    <m/>
    <m/>
    <x v="1"/>
    <d v="2018-11-07T22:56:01.000"/>
    <s v="Here are some exciting results from yesterday’s midterm elections:_x000a__x000a_#cannabislegalization #cannabiscommunity… https://t.co/SjkKB0oWU4"/>
    <s v="https://twitter.com/i/web/status/1060304895880753152"/>
    <s v="twitter.com"/>
    <x v="41"/>
    <m/>
    <s v="http://pbs.twimg.com/profile_images/568893433775812608/8TNg4DQm_normal.png"/>
    <x v="115"/>
    <s v="https://twitter.com/#!/steephilllab/status/1060304895880753152"/>
    <m/>
    <m/>
    <s v="1060304895880753152"/>
    <m/>
    <b v="0"/>
    <n v="0"/>
    <s v=""/>
    <b v="0"/>
    <s v="en"/>
    <m/>
    <s v=""/>
    <b v="0"/>
    <n v="0"/>
    <s v=""/>
    <s v="Twitter Web Client"/>
    <b v="1"/>
    <s v="1060304895880753152"/>
    <s v="Tweet"/>
    <n v="0"/>
    <n v="0"/>
    <m/>
    <m/>
    <m/>
    <m/>
    <m/>
    <m/>
    <m/>
    <m/>
    <n v="15"/>
    <s v="1"/>
    <s v="1"/>
    <n v="1"/>
    <n v="8.333333333333334"/>
    <n v="0"/>
    <n v="0"/>
    <n v="0"/>
    <n v="0"/>
    <n v="11"/>
    <n v="91.66666666666667"/>
    <n v="12"/>
  </r>
  <r>
    <s v="steephilllab"/>
    <s v="steephilllab"/>
    <m/>
    <m/>
    <m/>
    <m/>
    <m/>
    <m/>
    <m/>
    <m/>
    <s v="No"/>
    <n v="205"/>
    <m/>
    <m/>
    <x v="1"/>
    <d v="2018-11-12T20:47:28.000"/>
    <s v="Association of Frequency of Organic Food Consumption With Cancer Risk_x000a__x000a_https://t.co/9GA7eDdXPv _x000a__x000a_#smokeorganic #pesticidefree #cannabistesting #organicfood #cancer #health #wellness #research #science"/>
    <s v="https://jamanetwork.com/journals/jamainternalmedicine/article-abstract/2707948"/>
    <s v="jamanetwork.com"/>
    <x v="42"/>
    <m/>
    <s v="http://pbs.twimg.com/profile_images/568893433775812608/8TNg4DQm_normal.png"/>
    <x v="116"/>
    <s v="https://twitter.com/#!/steephilllab/status/1062084485666136064"/>
    <m/>
    <m/>
    <s v="1062084485666136064"/>
    <m/>
    <b v="0"/>
    <n v="0"/>
    <s v=""/>
    <b v="0"/>
    <s v="en"/>
    <m/>
    <s v=""/>
    <b v="0"/>
    <n v="4"/>
    <s v=""/>
    <s v="Twitter Web Client"/>
    <b v="0"/>
    <s v="1062084485666136064"/>
    <s v="Tweet"/>
    <n v="0"/>
    <n v="0"/>
    <m/>
    <m/>
    <m/>
    <m/>
    <m/>
    <m/>
    <m/>
    <m/>
    <n v="15"/>
    <s v="1"/>
    <s v="1"/>
    <n v="0"/>
    <n v="0"/>
    <n v="3"/>
    <n v="15.789473684210526"/>
    <n v="0"/>
    <n v="0"/>
    <n v="16"/>
    <n v="84.21052631578948"/>
    <n v="19"/>
  </r>
  <r>
    <s v="steephilllab"/>
    <s v="steephilllab"/>
    <m/>
    <m/>
    <m/>
    <m/>
    <m/>
    <m/>
    <m/>
    <m/>
    <s v="No"/>
    <n v="206"/>
    <m/>
    <m/>
    <x v="1"/>
    <d v="2018-11-13T23:18:41.000"/>
    <s v="Flow Kana Leads Sungrown Craft Cannabis Movement as #1 Selling Flower Brand in California_x000a__x000a_https://t.co/peTq7JiBhU_x000a__x000a_#cannabiscommunity #flowkana #investincannabis #weedfeed #cannabisbusiness #grower #farmer #collective #Californiacannabis"/>
    <s v="https://www.apnews.com/e4db9f5e927a467a9850db1c7e541577"/>
    <s v="apnews.com"/>
    <x v="43"/>
    <m/>
    <s v="http://pbs.twimg.com/profile_images/568893433775812608/8TNg4DQm_normal.png"/>
    <x v="117"/>
    <s v="https://twitter.com/#!/steephilllab/status/1062484927847911424"/>
    <m/>
    <m/>
    <s v="1062484927847911424"/>
    <m/>
    <b v="0"/>
    <n v="0"/>
    <s v=""/>
    <b v="0"/>
    <s v="en"/>
    <m/>
    <s v=""/>
    <b v="0"/>
    <n v="0"/>
    <s v=""/>
    <s v="Twitter Web Client"/>
    <b v="0"/>
    <s v="1062484927847911424"/>
    <s v="Tweet"/>
    <n v="0"/>
    <n v="0"/>
    <m/>
    <m/>
    <m/>
    <m/>
    <m/>
    <m/>
    <m/>
    <m/>
    <n v="15"/>
    <s v="1"/>
    <s v="1"/>
    <n v="1"/>
    <n v="4.3478260869565215"/>
    <n v="0"/>
    <n v="0"/>
    <n v="0"/>
    <n v="0"/>
    <n v="22"/>
    <n v="95.65217391304348"/>
    <n v="23"/>
  </r>
  <r>
    <s v="steephilllab"/>
    <s v="steephilllab"/>
    <m/>
    <m/>
    <m/>
    <m/>
    <m/>
    <m/>
    <m/>
    <m/>
    <s v="No"/>
    <n v="207"/>
    <m/>
    <m/>
    <x v="1"/>
    <d v="2018-11-19T22:37:04.000"/>
    <s v="Explained: Cannabis from antiquity to legality | via Western Gazette_x000a__x000a_https://t.co/M3VNDczy7F_x000a__x000a_#cannabiscommunity #weedfeed #cannabiseducation #indica #sativa #CBD #THC #cannabinoids #cannabishistory"/>
    <s v="https://westerngazette.ca/culture/explained-cannabis-from-antiquity-to-legality/article_bc44ba00-deda-11e8-941c-6f4bc8aa3e46.html"/>
    <s v="westerngazette.ca"/>
    <x v="44"/>
    <m/>
    <s v="http://pbs.twimg.com/profile_images/568893433775812608/8TNg4DQm_normal.png"/>
    <x v="118"/>
    <s v="https://twitter.com/#!/steephilllab/status/1064648781981831168"/>
    <m/>
    <m/>
    <s v="1064648781981831168"/>
    <m/>
    <b v="0"/>
    <n v="2"/>
    <s v=""/>
    <b v="0"/>
    <s v="en"/>
    <m/>
    <s v=""/>
    <b v="0"/>
    <n v="0"/>
    <s v=""/>
    <s v="Twitter Web Client"/>
    <b v="0"/>
    <s v="1064648781981831168"/>
    <s v="Tweet"/>
    <n v="0"/>
    <n v="0"/>
    <m/>
    <m/>
    <m/>
    <m/>
    <m/>
    <m/>
    <m/>
    <m/>
    <n v="15"/>
    <s v="1"/>
    <s v="1"/>
    <n v="0"/>
    <n v="0"/>
    <n v="0"/>
    <n v="0"/>
    <n v="0"/>
    <n v="0"/>
    <n v="18"/>
    <n v="100"/>
    <n v="18"/>
  </r>
  <r>
    <s v="steephilllab"/>
    <s v="steephilllab"/>
    <m/>
    <m/>
    <m/>
    <m/>
    <m/>
    <m/>
    <m/>
    <m/>
    <s v="No"/>
    <n v="208"/>
    <m/>
    <m/>
    <x v="1"/>
    <d v="2018-11-20T22:43:22.000"/>
    <s v="Here are some tips from our Director of Cultivation Science to help #growers who may be affected:_x000a__x000a_&quot;To verify the level of #contamination_x000a_conduct a visual and olfactory evaluation.&quot;_x000a__x000a_#california #campfire #cannabis #californiacannabis #cannabusiness #fire #californiafires #grower https://t.co/aZtKzUzp6W"/>
    <m/>
    <m/>
    <x v="45"/>
    <s v="https://pbs.twimg.com/media/Dseu6EmV4AAcrA6.jpg"/>
    <s v="https://pbs.twimg.com/media/Dseu6EmV4AAcrA6.jpg"/>
    <x v="119"/>
    <s v="https://twitter.com/#!/steephilllab/status/1065012755986432001"/>
    <m/>
    <m/>
    <s v="1065012755986432001"/>
    <m/>
    <b v="0"/>
    <n v="3"/>
    <s v=""/>
    <b v="0"/>
    <s v="en"/>
    <m/>
    <s v=""/>
    <b v="0"/>
    <n v="6"/>
    <s v=""/>
    <s v="Twitter Web Client"/>
    <b v="0"/>
    <s v="1065012755986432001"/>
    <s v="Tweet"/>
    <n v="0"/>
    <n v="0"/>
    <m/>
    <m/>
    <m/>
    <m/>
    <m/>
    <m/>
    <m/>
    <m/>
    <n v="15"/>
    <s v="1"/>
    <s v="1"/>
    <n v="0"/>
    <n v="0"/>
    <n v="1"/>
    <n v="2.7027027027027026"/>
    <n v="0"/>
    <n v="0"/>
    <n v="36"/>
    <n v="97.29729729729729"/>
    <n v="37"/>
  </r>
  <r>
    <s v="steephilllab"/>
    <s v="steephilllab"/>
    <m/>
    <m/>
    <m/>
    <m/>
    <m/>
    <m/>
    <m/>
    <m/>
    <s v="No"/>
    <n v="209"/>
    <m/>
    <m/>
    <x v="1"/>
    <d v="2018-12-01T00:20:36.000"/>
    <s v="Here Are the Best 8 Dispensaries in the San Francisco Bay Area_x000a__x000a_https://t.co/3Gpk63vUcj_x000a__x000a_#bayarea #steephill #oakland #sanfrancisco #californiacannabis #cannabisdistribution #cannabisconsumer #weedfeed #cannabiscommunity"/>
    <s v="https://www.civilized.life/articles/here-are-the-best-dispensaries-in-the-san-francisco-bay-area/"/>
    <s v="civilized.life"/>
    <x v="46"/>
    <m/>
    <s v="http://pbs.twimg.com/profile_images/568893433775812608/8TNg4DQm_normal.png"/>
    <x v="120"/>
    <s v="https://twitter.com/#!/steephilllab/status/1068661105159880704"/>
    <m/>
    <m/>
    <s v="1068661105159880704"/>
    <m/>
    <b v="0"/>
    <n v="1"/>
    <s v=""/>
    <b v="0"/>
    <s v="en"/>
    <m/>
    <s v=""/>
    <b v="0"/>
    <n v="0"/>
    <s v=""/>
    <s v="Twitter Web Client"/>
    <b v="0"/>
    <s v="1068661105159880704"/>
    <s v="Tweet"/>
    <n v="0"/>
    <n v="0"/>
    <m/>
    <m/>
    <m/>
    <m/>
    <m/>
    <m/>
    <m/>
    <m/>
    <n v="15"/>
    <s v="1"/>
    <s v="1"/>
    <n v="1"/>
    <n v="4.761904761904762"/>
    <n v="0"/>
    <n v="0"/>
    <n v="0"/>
    <n v="0"/>
    <n v="20"/>
    <n v="95.23809523809524"/>
    <n v="21"/>
  </r>
  <r>
    <s v="steephilllab"/>
    <s v="steephilllab"/>
    <m/>
    <m/>
    <m/>
    <m/>
    <m/>
    <m/>
    <m/>
    <m/>
    <s v="No"/>
    <n v="210"/>
    <m/>
    <m/>
    <x v="1"/>
    <d v="2018-12-01T00:52:32.000"/>
    <s v="Ask us about our flower prices! The more you know, the better you'll grow._x000a__x000a_Ongoing 'til the end of the year!… https://t.co/KaEMwb3tBq"/>
    <s v="https://twitter.com/i/web/status/1068669138111913988"/>
    <s v="twitter.com"/>
    <x v="1"/>
    <m/>
    <s v="http://pbs.twimg.com/profile_images/568893433775812608/8TNg4DQm_normal.png"/>
    <x v="121"/>
    <s v="https://twitter.com/#!/steephilllab/status/1068669138111913988"/>
    <m/>
    <m/>
    <s v="1068669138111913988"/>
    <m/>
    <b v="0"/>
    <n v="0"/>
    <s v=""/>
    <b v="0"/>
    <s v="en"/>
    <m/>
    <s v=""/>
    <b v="0"/>
    <n v="0"/>
    <s v=""/>
    <s v="Twitter Web Client"/>
    <b v="1"/>
    <s v="1068669138111913988"/>
    <s v="Tweet"/>
    <n v="0"/>
    <n v="0"/>
    <m/>
    <m/>
    <m/>
    <m/>
    <m/>
    <m/>
    <m/>
    <m/>
    <n v="15"/>
    <s v="1"/>
    <s v="1"/>
    <n v="1"/>
    <n v="4.761904761904762"/>
    <n v="0"/>
    <n v="0"/>
    <n v="0"/>
    <n v="0"/>
    <n v="20"/>
    <n v="95.23809523809524"/>
    <n v="21"/>
  </r>
  <r>
    <s v="steephilllab"/>
    <s v="steephilllab"/>
    <m/>
    <m/>
    <m/>
    <m/>
    <m/>
    <m/>
    <m/>
    <m/>
    <s v="No"/>
    <n v="211"/>
    <m/>
    <m/>
    <x v="1"/>
    <d v="2018-12-11T22:32:53.000"/>
    <s v="After the Imperious Cannabis Expo, Steep Hill Arkansas will give key industry stakeholders a preview tour of the lab. In anticipation of the official opening this Spring, a green ribbon cutting ceremony will be held featuring entrepreneur, activist, and author, Steve Deangelo https://t.co/rW3Q2DUoTg"/>
    <m/>
    <m/>
    <x v="1"/>
    <s v="https://pbs.twimg.com/media/DuKsw4GX4AEYmje.jpg"/>
    <s v="https://pbs.twimg.com/media/DuKsw4GX4AEYmje.jpg"/>
    <x v="122"/>
    <s v="https://twitter.com/#!/steephilllab/status/1072620262808522753"/>
    <m/>
    <m/>
    <s v="1072620262808522753"/>
    <m/>
    <b v="0"/>
    <n v="4"/>
    <s v=""/>
    <b v="0"/>
    <s v="en"/>
    <m/>
    <s v=""/>
    <b v="0"/>
    <n v="1"/>
    <s v=""/>
    <s v="Twitter Web Client"/>
    <b v="0"/>
    <s v="1072620262808522753"/>
    <s v="Tweet"/>
    <n v="0"/>
    <n v="0"/>
    <m/>
    <m/>
    <m/>
    <m/>
    <m/>
    <m/>
    <m/>
    <m/>
    <n v="15"/>
    <s v="1"/>
    <s v="1"/>
    <n v="0"/>
    <n v="0"/>
    <n v="2"/>
    <n v="4.761904761904762"/>
    <n v="0"/>
    <n v="0"/>
    <n v="40"/>
    <n v="95.23809523809524"/>
    <n v="42"/>
  </r>
  <r>
    <s v="steephilllab"/>
    <s v="steephilllab"/>
    <m/>
    <m/>
    <m/>
    <m/>
    <m/>
    <m/>
    <m/>
    <m/>
    <s v="No"/>
    <n v="212"/>
    <m/>
    <m/>
    <x v="1"/>
    <d v="2018-12-12T19:58:32.000"/>
    <s v="Steep Hill Arkansas Open House with Dedication Ceremony https://t.co/viS99R31yv"/>
    <s v="https://www.prnewswire.com/news-releases/steep-hill-arkansas-open-house-with-dedication-ceremony-300764298.html"/>
    <s v="prnewswire.com"/>
    <x v="1"/>
    <m/>
    <s v="http://pbs.twimg.com/profile_images/568893433775812608/8TNg4DQm_normal.png"/>
    <x v="123"/>
    <s v="https://twitter.com/#!/steephilllab/status/1072943807916699648"/>
    <m/>
    <m/>
    <s v="1072943807916699648"/>
    <m/>
    <b v="0"/>
    <n v="1"/>
    <s v=""/>
    <b v="0"/>
    <s v="en"/>
    <m/>
    <s v=""/>
    <b v="0"/>
    <n v="0"/>
    <s v=""/>
    <s v="Twitter Web Client"/>
    <b v="0"/>
    <s v="1072943807916699648"/>
    <s v="Tweet"/>
    <n v="0"/>
    <n v="0"/>
    <m/>
    <m/>
    <m/>
    <m/>
    <m/>
    <m/>
    <m/>
    <m/>
    <n v="15"/>
    <s v="1"/>
    <s v="1"/>
    <n v="0"/>
    <n v="0"/>
    <n v="1"/>
    <n v="12.5"/>
    <n v="0"/>
    <n v="0"/>
    <n v="7"/>
    <n v="87.5"/>
    <n v="8"/>
  </r>
  <r>
    <s v="steephilllab"/>
    <s v="steephilllab"/>
    <m/>
    <m/>
    <m/>
    <m/>
    <m/>
    <m/>
    <m/>
    <m/>
    <s v="No"/>
    <n v="213"/>
    <m/>
    <m/>
    <x v="1"/>
    <d v="2018-12-12T22:31:42.000"/>
    <s v="We'll be at The Emerald Cup 2018 held at the Sonoma County Fairgrounds! Be sure to check out our amazing line up of… https://t.co/v6ZJ7pVcde"/>
    <s v="https://twitter.com/i/web/status/1072982351301332992"/>
    <s v="twitter.com"/>
    <x v="1"/>
    <m/>
    <s v="http://pbs.twimg.com/profile_images/568893433775812608/8TNg4DQm_normal.png"/>
    <x v="124"/>
    <s v="https://twitter.com/#!/steephilllab/status/1072982351301332992"/>
    <m/>
    <m/>
    <s v="1072982351301332992"/>
    <m/>
    <b v="0"/>
    <n v="0"/>
    <s v=""/>
    <b v="0"/>
    <s v="en"/>
    <m/>
    <s v=""/>
    <b v="0"/>
    <n v="0"/>
    <s v=""/>
    <s v="Twitter Web Client"/>
    <b v="1"/>
    <s v="1072982351301332992"/>
    <s v="Tweet"/>
    <n v="0"/>
    <n v="0"/>
    <m/>
    <m/>
    <m/>
    <m/>
    <m/>
    <m/>
    <m/>
    <m/>
    <n v="15"/>
    <s v="1"/>
    <s v="1"/>
    <n v="1"/>
    <n v="4.3478260869565215"/>
    <n v="0"/>
    <n v="0"/>
    <n v="0"/>
    <n v="0"/>
    <n v="22"/>
    <n v="95.65217391304348"/>
    <n v="23"/>
  </r>
  <r>
    <s v="officialmcdavi1"/>
    <s v="steephilllab"/>
    <m/>
    <m/>
    <m/>
    <m/>
    <m/>
    <m/>
    <m/>
    <m/>
    <s v="No"/>
    <n v="214"/>
    <m/>
    <m/>
    <x v="0"/>
    <d v="2019-01-07T17:37:49.000"/>
    <s v="Holy GrailðŸ™_x000a_Bred by: @dna_geneticsâ„¢ðŸ”¥_x000a_Grown by: @530_grower_x000a_Dispensed by: @officialmcdavindispensary __ ðŸ’°_x000a_Tested by: @steephilllab at 31% ðŸ˜³ðŸ¤“_x000a_Holy Grail Kush strain is an Indica-dominant hybrid that's won multiple awardsðŸ†ðŸ†_x000a_@dna_genetics crossed theâ€¦ https://t.co/X33qutKhpO https://t.co/BH3ZpKsJY2"/>
    <s v="https://www.instagram.com/p/BsVytXAHTxdsntLj6YpDtbNFicNP4O-befqZ180/"/>
    <s v="instagram.com"/>
    <x v="1"/>
    <s v="https://pbs.twimg.com/media/DwU11V6X0AIF8VY.jpg"/>
    <s v="https://pbs.twimg.com/media/DwU11V6X0AIF8VY.jpg"/>
    <x v="125"/>
    <s v="https://twitter.com/#!/officialmcdavi1/status/1082330477091045382"/>
    <m/>
    <m/>
    <s v="1082330477091045382"/>
    <m/>
    <b v="0"/>
    <n v="0"/>
    <s v=""/>
    <b v="0"/>
    <s v="en"/>
    <m/>
    <s v=""/>
    <b v="0"/>
    <n v="0"/>
    <s v=""/>
    <s v="IFTTT"/>
    <b v="0"/>
    <s v="1082330477091045382"/>
    <s v="Tweet"/>
    <n v="0"/>
    <n v="0"/>
    <m/>
    <m/>
    <m/>
    <m/>
    <m/>
    <m/>
    <m/>
    <m/>
    <n v="1"/>
    <s v="9"/>
    <s v="1"/>
    <m/>
    <m/>
    <m/>
    <m/>
    <m/>
    <m/>
    <m/>
    <m/>
    <m/>
  </r>
  <r>
    <s v="led_ka_so"/>
    <s v="steephilllab"/>
    <m/>
    <m/>
    <m/>
    <m/>
    <m/>
    <m/>
    <m/>
    <m/>
    <s v="No"/>
    <n v="215"/>
    <m/>
    <m/>
    <x v="0"/>
    <d v="2019-01-13T16:18:27.000"/>
    <s v="@officialmcdavi1 @dna_genetics @steephilllab Name of it.."/>
    <m/>
    <m/>
    <x v="1"/>
    <m/>
    <s v="http://pbs.twimg.com/profile_images/1083447867887489024/mwddG_-0_normal.jpg"/>
    <x v="126"/>
    <s v="https://twitter.com/#!/led_ka_so/status/1084484833647255554"/>
    <m/>
    <m/>
    <s v="1084484833647255554"/>
    <s v="1082330477091045382"/>
    <b v="0"/>
    <n v="0"/>
    <s v="1076987932702134272"/>
    <b v="0"/>
    <s v="en"/>
    <m/>
    <s v=""/>
    <b v="0"/>
    <n v="0"/>
    <s v=""/>
    <s v="Twitter for Android"/>
    <b v="0"/>
    <s v="1082330477091045382"/>
    <s v="Tweet"/>
    <n v="0"/>
    <n v="0"/>
    <m/>
    <m/>
    <m/>
    <m/>
    <m/>
    <m/>
    <m/>
    <m/>
    <n v="1"/>
    <s v="9"/>
    <s v="1"/>
    <m/>
    <m/>
    <m/>
    <m/>
    <m/>
    <m/>
    <m/>
    <m/>
    <m/>
  </r>
  <r>
    <s v="chelseacebara"/>
    <s v="artizencannabis"/>
    <m/>
    <m/>
    <m/>
    <m/>
    <m/>
    <m/>
    <m/>
    <m/>
    <s v="No"/>
    <n v="219"/>
    <m/>
    <m/>
    <x v="0"/>
    <d v="2019-01-19T03:00:37.000"/>
    <s v="@V1ncent_F I'm a big fan of @LazyBeeGardens and have seen very consistent numbers from @artizencannabis. As for lab… https://t.co/XETraqH8Vp"/>
    <s v="https://twitter.com/i/web/status/1086458379663376384"/>
    <s v="twitter.com"/>
    <x v="1"/>
    <m/>
    <s v="http://pbs.twimg.com/profile_images/883392063588323328/C7EbD-uC_normal.jpg"/>
    <x v="127"/>
    <s v="https://twitter.com/#!/chelseacebara/status/1086458379663376384"/>
    <m/>
    <m/>
    <s v="1086458379663376384"/>
    <s v="1086406290836840448"/>
    <b v="0"/>
    <n v="0"/>
    <s v="884881794746679296"/>
    <b v="0"/>
    <s v="en"/>
    <m/>
    <s v=""/>
    <b v="0"/>
    <n v="0"/>
    <s v=""/>
    <s v="Twitter for Android"/>
    <b v="1"/>
    <s v="1086406290836840448"/>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164">
    <i>
      <x v="1"/>
    </i>
    <i r="1">
      <x v="8"/>
    </i>
    <i r="2">
      <x v="223"/>
    </i>
    <i r="3">
      <x v="19"/>
    </i>
    <i>
      <x v="3"/>
    </i>
    <i r="1">
      <x v="9"/>
    </i>
    <i r="2">
      <x v="261"/>
    </i>
    <i r="3">
      <x v="16"/>
    </i>
    <i>
      <x v="4"/>
    </i>
    <i r="1">
      <x v="10"/>
    </i>
    <i r="2">
      <x v="288"/>
    </i>
    <i r="3">
      <x v="7"/>
    </i>
    <i r="1">
      <x v="11"/>
    </i>
    <i r="2">
      <x v="306"/>
    </i>
    <i r="3">
      <x v="18"/>
    </i>
    <i r="3">
      <x v="20"/>
    </i>
    <i r="2">
      <x v="307"/>
    </i>
    <i r="3">
      <x v="9"/>
    </i>
    <i r="3">
      <x v="20"/>
    </i>
    <i r="3">
      <x v="21"/>
    </i>
    <i r="2">
      <x v="308"/>
    </i>
    <i r="3">
      <x v="10"/>
    </i>
    <i r="2">
      <x v="309"/>
    </i>
    <i r="3">
      <x v="20"/>
    </i>
    <i r="2">
      <x v="310"/>
    </i>
    <i r="3">
      <x v="22"/>
    </i>
    <i r="2">
      <x v="311"/>
    </i>
    <i r="3">
      <x v="3"/>
    </i>
    <i r="3">
      <x v="22"/>
    </i>
    <i r="2">
      <x v="312"/>
    </i>
    <i r="3">
      <x v="18"/>
    </i>
    <i r="3">
      <x v="21"/>
    </i>
    <i r="3">
      <x v="23"/>
    </i>
    <i r="2">
      <x v="313"/>
    </i>
    <i r="3">
      <x v="1"/>
    </i>
    <i r="3">
      <x v="9"/>
    </i>
    <i r="2">
      <x v="314"/>
    </i>
    <i r="3">
      <x v="10"/>
    </i>
    <i r="3">
      <x v="20"/>
    </i>
    <i r="3">
      <x v="23"/>
    </i>
    <i r="3">
      <x v="24"/>
    </i>
    <i r="2">
      <x v="315"/>
    </i>
    <i r="3">
      <x v="8"/>
    </i>
    <i r="2">
      <x v="317"/>
    </i>
    <i r="3">
      <x v="21"/>
    </i>
    <i r="3">
      <x v="22"/>
    </i>
    <i r="3">
      <x v="24"/>
    </i>
    <i r="2">
      <x v="318"/>
    </i>
    <i r="3">
      <x v="2"/>
    </i>
    <i r="3">
      <x v="20"/>
    </i>
    <i r="3">
      <x v="24"/>
    </i>
    <i r="2">
      <x v="320"/>
    </i>
    <i r="3">
      <x v="18"/>
    </i>
    <i r="3">
      <x v="21"/>
    </i>
    <i r="3">
      <x v="23"/>
    </i>
    <i r="2">
      <x v="321"/>
    </i>
    <i r="3">
      <x v="18"/>
    </i>
    <i r="2">
      <x v="324"/>
    </i>
    <i r="3">
      <x v="16"/>
    </i>
    <i r="3">
      <x v="17"/>
    </i>
    <i r="3">
      <x v="23"/>
    </i>
    <i r="2">
      <x v="325"/>
    </i>
    <i r="3">
      <x v="2"/>
    </i>
    <i r="3">
      <x v="21"/>
    </i>
    <i r="3">
      <x v="23"/>
    </i>
    <i r="3">
      <x v="24"/>
    </i>
    <i r="2">
      <x v="326"/>
    </i>
    <i r="3">
      <x v="1"/>
    </i>
    <i r="2">
      <x v="327"/>
    </i>
    <i r="3">
      <x v="8"/>
    </i>
    <i r="3">
      <x v="21"/>
    </i>
    <i r="2">
      <x v="328"/>
    </i>
    <i r="3">
      <x v="9"/>
    </i>
    <i r="3">
      <x v="13"/>
    </i>
    <i r="2">
      <x v="329"/>
    </i>
    <i r="3">
      <x v="14"/>
    </i>
    <i r="3">
      <x v="21"/>
    </i>
    <i r="2">
      <x v="330"/>
    </i>
    <i r="3">
      <x v="1"/>
    </i>
    <i r="2">
      <x v="331"/>
    </i>
    <i r="3">
      <x v="9"/>
    </i>
    <i r="3">
      <x v="13"/>
    </i>
    <i r="2">
      <x v="332"/>
    </i>
    <i r="3">
      <x v="15"/>
    </i>
    <i r="2">
      <x v="333"/>
    </i>
    <i r="3">
      <x v="4"/>
    </i>
    <i r="3">
      <x v="9"/>
    </i>
    <i r="3">
      <x v="20"/>
    </i>
    <i r="3">
      <x v="22"/>
    </i>
    <i r="2">
      <x v="334"/>
    </i>
    <i r="3">
      <x v="18"/>
    </i>
    <i r="3">
      <x v="20"/>
    </i>
    <i r="2">
      <x v="335"/>
    </i>
    <i r="3">
      <x v="15"/>
    </i>
    <i r="3">
      <x v="24"/>
    </i>
    <i r="1">
      <x v="12"/>
    </i>
    <i r="2">
      <x v="336"/>
    </i>
    <i r="3">
      <x v="1"/>
    </i>
    <i r="3">
      <x v="2"/>
    </i>
    <i r="3">
      <x v="19"/>
    </i>
    <i r="3">
      <x v="20"/>
    </i>
    <i r="3">
      <x v="21"/>
    </i>
    <i r="2">
      <x v="337"/>
    </i>
    <i r="3">
      <x v="1"/>
    </i>
    <i r="3">
      <x v="3"/>
    </i>
    <i r="2">
      <x v="338"/>
    </i>
    <i r="3">
      <x v="9"/>
    </i>
    <i r="3">
      <x v="10"/>
    </i>
    <i r="3">
      <x v="11"/>
    </i>
    <i r="3">
      <x v="18"/>
    </i>
    <i r="3">
      <x v="20"/>
    </i>
    <i r="2">
      <x v="341"/>
    </i>
    <i r="3">
      <x v="18"/>
    </i>
    <i r="3">
      <x v="20"/>
    </i>
    <i r="2">
      <x v="342"/>
    </i>
    <i r="3">
      <x v="24"/>
    </i>
    <i r="2">
      <x v="344"/>
    </i>
    <i r="3">
      <x v="9"/>
    </i>
    <i r="3">
      <x v="10"/>
    </i>
    <i r="2">
      <x v="346"/>
    </i>
    <i r="3">
      <x v="23"/>
    </i>
    <i r="2">
      <x v="347"/>
    </i>
    <i r="3">
      <x v="2"/>
    </i>
    <i r="3">
      <x v="20"/>
    </i>
    <i r="3">
      <x v="23"/>
    </i>
    <i r="2">
      <x v="348"/>
    </i>
    <i r="3">
      <x v="1"/>
    </i>
    <i r="3">
      <x v="3"/>
    </i>
    <i r="2">
      <x v="349"/>
    </i>
    <i r="3">
      <x v="16"/>
    </i>
    <i r="3">
      <x v="19"/>
    </i>
    <i r="3">
      <x v="24"/>
    </i>
    <i r="2">
      <x v="350"/>
    </i>
    <i r="3">
      <x v="17"/>
    </i>
    <i r="3">
      <x v="19"/>
    </i>
    <i r="2">
      <x v="354"/>
    </i>
    <i r="3">
      <x v="21"/>
    </i>
    <i r="2">
      <x v="355"/>
    </i>
    <i r="3">
      <x v="19"/>
    </i>
    <i r="3">
      <x v="23"/>
    </i>
    <i r="2">
      <x v="361"/>
    </i>
    <i r="3">
      <x v="23"/>
    </i>
    <i r="2">
      <x v="363"/>
    </i>
    <i r="3">
      <x v="24"/>
    </i>
    <i r="2">
      <x v="364"/>
    </i>
    <i r="3">
      <x v="16"/>
    </i>
    <i r="2">
      <x v="365"/>
    </i>
    <i r="3">
      <x v="20"/>
    </i>
    <i>
      <x v="5"/>
    </i>
    <i r="1">
      <x v="1"/>
    </i>
    <i r="2">
      <x v="2"/>
    </i>
    <i r="3">
      <x v="17"/>
    </i>
    <i r="3">
      <x v="24"/>
    </i>
    <i r="2">
      <x v="4"/>
    </i>
    <i r="3">
      <x v="22"/>
    </i>
    <i r="2">
      <x v="7"/>
    </i>
    <i r="3">
      <x v="18"/>
    </i>
    <i r="2">
      <x v="11"/>
    </i>
    <i r="3">
      <x v="2"/>
    </i>
    <i r="2">
      <x v="13"/>
    </i>
    <i r="3">
      <x v="17"/>
    </i>
    <i r="2">
      <x v="19"/>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7">
        <i x="21" s="1"/>
        <i x="46" s="1"/>
        <i x="28" s="1"/>
        <i x="22" s="1"/>
        <i x="8" s="1"/>
        <i x="13" s="1"/>
        <i x="27" s="1"/>
        <i x="2" s="1"/>
        <i x="18" s="1"/>
        <i x="12" s="1"/>
        <i x="23" s="1"/>
        <i x="26" s="1"/>
        <i x="10" s="1"/>
        <i x="43" s="1"/>
        <i x="40" s="1"/>
        <i x="44" s="1"/>
        <i x="30" s="1"/>
        <i x="32" s="1"/>
        <i x="41" s="1"/>
        <i x="4" s="1"/>
        <i x="34" s="1"/>
        <i x="20" s="1"/>
        <i x="39" s="1"/>
        <i x="25" s="1"/>
        <i x="6" s="1"/>
        <i x="33" s="1"/>
        <i x="9" s="1"/>
        <i x="45" s="1"/>
        <i x="5" s="1"/>
        <i x="19" s="1"/>
        <i x="11" s="1"/>
        <i x="24" s="1"/>
        <i x="36" s="1"/>
        <i x="16" s="1"/>
        <i x="35" s="1"/>
        <i x="29" s="1"/>
        <i x="38" s="1"/>
        <i x="3" s="1"/>
        <i x="15" s="1"/>
        <i x="42" s="1"/>
        <i x="7" s="1"/>
        <i x="31" s="1"/>
        <i x="14" s="1"/>
        <i x="17" s="1"/>
        <i x="37"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1" totalsRowShown="0" headerRowDxfId="492" dataDxfId="491">
  <autoFilter ref="A2:BL22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362" dataDxfId="361">
  <autoFilter ref="A2:C2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5" totalsRowShown="0" headerRowDxfId="232" dataDxfId="231">
  <autoFilter ref="A66:V7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229" dataDxfId="228">
  <autoFilter ref="A78:V8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82" dataDxfId="181">
  <autoFilter ref="A91:V10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39" dataDxfId="438">
  <autoFilter ref="A2:BS13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65" totalsRowShown="0" headerRowDxfId="147" dataDxfId="146">
  <autoFilter ref="A1:G56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98" totalsRowShown="0" headerRowDxfId="138" dataDxfId="137">
  <autoFilter ref="A1:L49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30" totalsRowShown="0" headerRowDxfId="64" dataDxfId="63">
  <autoFilter ref="A2:BL1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93" dataDxfId="392">
  <autoFilter ref="A1:C13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vilized.life/articles/omega-3-supplements-lower-weed-tolerance/?utm_source=notifications" TargetMode="External" /><Relationship Id="rId2" Type="http://schemas.openxmlformats.org/officeDocument/2006/relationships/hyperlink" Target="https://twitter.com/steephilllab/status/1058075015277506561" TargetMode="External" /><Relationship Id="rId3" Type="http://schemas.openxmlformats.org/officeDocument/2006/relationships/hyperlink" Target="https://twitter.com/steephilllab/status/909432266165833729" TargetMode="External" /><Relationship Id="rId4" Type="http://schemas.openxmlformats.org/officeDocument/2006/relationships/hyperlink" Target="https://www.cnbc.com/2018/11/02/planet-13-worlds-largest-cannabis-dispensary-opens-in-las-vegas.html" TargetMode="External" /><Relationship Id="rId5" Type="http://schemas.openxmlformats.org/officeDocument/2006/relationships/hyperlink" Target="https://www.cnbc.com/2018/11/02/planet-13-worlds-largest-cannabis-dispensary-opens-in-las-vegas.html" TargetMode="External" /><Relationship Id="rId6" Type="http://schemas.openxmlformats.org/officeDocument/2006/relationships/hyperlink" Target="https://paper.li/TheOrganicView/organic-good-friends?edition_id=e87e0290-e16c-11e8-842a-0cc47a0d1609" TargetMode="External" /><Relationship Id="rId7" Type="http://schemas.openxmlformats.org/officeDocument/2006/relationships/hyperlink" Target="https://paper.li/TheOrganicView/organic-good-friends?edition_id=e87e0290-e16c-11e8-842a-0cc47a0d1609" TargetMode="External" /><Relationship Id="rId8" Type="http://schemas.openxmlformats.org/officeDocument/2006/relationships/hyperlink" Target="https://paper.li/TheOrganicView/organic-good-friends?edition_id=e87e0290-e16c-11e8-842a-0cc47a0d1609" TargetMode="External" /><Relationship Id="rId9"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0"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1"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2"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3"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4"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5"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6"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7"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8"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19"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20" Type="http://schemas.openxmlformats.org/officeDocument/2006/relationships/hyperlink" Target="https://cannabisnow.com/legal-cannabis-wins-big-in-2018-midterms/" TargetMode="External" /><Relationship Id="rId21" Type="http://schemas.openxmlformats.org/officeDocument/2006/relationships/hyperlink" Target="https://cannabisnow.com/legal-cannabis-wins-big-in-2018-midterms/" TargetMode="External" /><Relationship Id="rId22" Type="http://schemas.openxmlformats.org/officeDocument/2006/relationships/hyperlink" Target="https://twitter.com/i/web/status/1059557007345233920" TargetMode="External" /><Relationship Id="rId23" Type="http://schemas.openxmlformats.org/officeDocument/2006/relationships/hyperlink" Target="https://twitter.com/i/web/status/1060268151814840320" TargetMode="External" /><Relationship Id="rId24" Type="http://schemas.openxmlformats.org/officeDocument/2006/relationships/hyperlink" Target="https://twitter.com/i/web/status/1062093134157492226" TargetMode="External" /><Relationship Id="rId25" Type="http://schemas.openxmlformats.org/officeDocument/2006/relationships/hyperlink" Target="https://www.apnews.com/e4db9f5e927a467a9850db1c7e541577" TargetMode="External" /><Relationship Id="rId26" Type="http://schemas.openxmlformats.org/officeDocument/2006/relationships/hyperlink" Target="https://paper.li/TheSmokingFet/1314378803?edition_id=72317ae0-e9c3-11e8-bcb4-0cc47a0d1605" TargetMode="External" /><Relationship Id="rId27" Type="http://schemas.openxmlformats.org/officeDocument/2006/relationships/hyperlink" Target="https://paper.li/TheSmokingFet/1314378803?edition_id=72317ae0-e9c3-11e8-bcb4-0cc47a0d1605" TargetMode="External" /><Relationship Id="rId28" Type="http://schemas.openxmlformats.org/officeDocument/2006/relationships/hyperlink" Target="https://www.linkedin.com/jobs/view/964747866/?eBP=NotAvailableFromVoyagerAPI&amp;refId=0aa792f6-801a-4ab2-b45c-4f5c194acb4c&amp;trk=d_flagship3_search_srp_jobs" TargetMode="External" /><Relationship Id="rId29" Type="http://schemas.openxmlformats.org/officeDocument/2006/relationships/hyperlink" Target="https://www.youtube.com/watch?v=Rf2iSJ7JkrE&amp;feature=youtu.be" TargetMode="External" /><Relationship Id="rId30" Type="http://schemas.openxmlformats.org/officeDocument/2006/relationships/hyperlink" Target="https://www.youtube.com/watch?v=Rf2iSJ7JkrE&amp;feature=youtu.be" TargetMode="External" /><Relationship Id="rId31" Type="http://schemas.openxmlformats.org/officeDocument/2006/relationships/hyperlink" Target="https://www.youtube.com/watch?v=Rf2iSJ7JkrE&amp;feature=youtu.be" TargetMode="External" /><Relationship Id="rId32" Type="http://schemas.openxmlformats.org/officeDocument/2006/relationships/hyperlink" Target="https://www.youtube.com/watch?v=Rf2iSJ7JkrE&amp;feature=youtu.be" TargetMode="External" /><Relationship Id="rId33" Type="http://schemas.openxmlformats.org/officeDocument/2006/relationships/hyperlink" Target="https://www.youtube.com/watch?v=Rf2iSJ7JkrE&amp;feature=youtu.be" TargetMode="External" /><Relationship Id="rId34" Type="http://schemas.openxmlformats.org/officeDocument/2006/relationships/hyperlink" Target="https://www.youtube.com/watch?v=Rf2iSJ7JkrE&amp;feature=youtu.be" TargetMode="External" /><Relationship Id="rId35" Type="http://schemas.openxmlformats.org/officeDocument/2006/relationships/hyperlink" Target="https://www.youtube.com/watch?v=Rf2iSJ7JkrE&amp;feature=youtu.be" TargetMode="External" /><Relationship Id="rId36" Type="http://schemas.openxmlformats.org/officeDocument/2006/relationships/hyperlink" Target="https://www.youtube.com/watch?v=Rf2iSJ7JkrE&amp;feature=youtu.be" TargetMode="External" /><Relationship Id="rId37" Type="http://schemas.openxmlformats.org/officeDocument/2006/relationships/hyperlink" Target="https://www.youtube.com/watch?v=Rf2iSJ7JkrE&amp;feature=youtu.be" TargetMode="External" /><Relationship Id="rId38" Type="http://schemas.openxmlformats.org/officeDocument/2006/relationships/hyperlink" Target="https://www.youtube.com/watch?v=Rf2iSJ7JkrE&amp;feature=youtu.be" TargetMode="External" /><Relationship Id="rId39" Type="http://schemas.openxmlformats.org/officeDocument/2006/relationships/hyperlink" Target="https://www.youtube.com/watch?v=Rf2iSJ7JkrE&amp;feature=youtu.be" TargetMode="External" /><Relationship Id="rId40" Type="http://schemas.openxmlformats.org/officeDocument/2006/relationships/hyperlink" Target="https://www.youtube.com/watch?v=Rf2iSJ7JkrE&amp;feature=youtu.be" TargetMode="External" /><Relationship Id="rId41" Type="http://schemas.openxmlformats.org/officeDocument/2006/relationships/hyperlink" Target="https://westerngazette.ca/culture/explained-cannabis-from-antiquity-to-legality/article_bc44ba00-deda-11e8-941c-6f4bc8aa3e46.html" TargetMode="External" /><Relationship Id="rId42" Type="http://schemas.openxmlformats.org/officeDocument/2006/relationships/hyperlink" Target="https://twitter.com/steephilllab/status/1065012755986432001" TargetMode="External" /><Relationship Id="rId43" Type="http://schemas.openxmlformats.org/officeDocument/2006/relationships/hyperlink" Target="https://hightimes.com/news/south-korea-legalizes-medical-cannabis/" TargetMode="External" /><Relationship Id="rId44" Type="http://schemas.openxmlformats.org/officeDocument/2006/relationships/hyperlink" Target="https://hightimes.com/news/south-korea-legalizes-medical-cannabis/" TargetMode="External" /><Relationship Id="rId45" Type="http://schemas.openxmlformats.org/officeDocument/2006/relationships/hyperlink" Target="https://www.nytimes.com/2018/11/20/opinion/cannabis-science-legal-marijuana-canada.html" TargetMode="External" /><Relationship Id="rId46" Type="http://schemas.openxmlformats.org/officeDocument/2006/relationships/hyperlink" Target="https://www.nytimes.com/2018/11/20/opinion/cannabis-science-legal-marijuana-canada.html" TargetMode="External" /><Relationship Id="rId47" Type="http://schemas.openxmlformats.org/officeDocument/2006/relationships/hyperlink" Target="https://hightimes.com/news/south-korea-legalizes-medical-cannabis/" TargetMode="External" /><Relationship Id="rId48" Type="http://schemas.openxmlformats.org/officeDocument/2006/relationships/hyperlink" Target="https://hightimes.com/news/south-korea-legalizes-medical-cannabis/" TargetMode="External" /><Relationship Id="rId49" Type="http://schemas.openxmlformats.org/officeDocument/2006/relationships/hyperlink" Target="https://westerngazette.ca/culture/explained-cannabis-from-antiquity-to-legality/article_bc44ba00-deda-11e8-941c-6f4bc8aa3e46.html" TargetMode="External" /><Relationship Id="rId50" Type="http://schemas.openxmlformats.org/officeDocument/2006/relationships/hyperlink" Target="https://www.steephill.com/blogs/35/Microbial-Contaminant-Remediation,-Molds-and-Fungi-in-Cannabis" TargetMode="External" /><Relationship Id="rId51" Type="http://schemas.openxmlformats.org/officeDocument/2006/relationships/hyperlink" Target="https://www.steephill.com/blogs/35/Microbial-Contaminant-Remediation,-Molds-and-Fungi-in-Cannabis" TargetMode="External" /><Relationship Id="rId52" Type="http://schemas.openxmlformats.org/officeDocument/2006/relationships/hyperlink" Target="https://twitter.com/steephilllab/status/1068661105159880704" TargetMode="External" /><Relationship Id="rId53" Type="http://schemas.openxmlformats.org/officeDocument/2006/relationships/hyperlink" Target="https://twitter.com/i/web/status/1068652153894567936" TargetMode="External" /><Relationship Id="rId54" Type="http://schemas.openxmlformats.org/officeDocument/2006/relationships/hyperlink" Target="https://www.youtube.com/watch?v=Qt08mcoz59c&amp;list=PLbA1BluCbj9wVJbSvxPNKABIHXy7xjIHi&amp;index=5" TargetMode="External" /><Relationship Id="rId55" Type="http://schemas.openxmlformats.org/officeDocument/2006/relationships/hyperlink" Target="https://www.youtube.com/watch?v=Qt08mcoz59c&amp;list=PLbA1BluCbj9wVJbSvxPNKABIHXy7xjIHi&amp;index=5" TargetMode="External" /><Relationship Id="rId56" Type="http://schemas.openxmlformats.org/officeDocument/2006/relationships/hyperlink" Target="https://www.youtube.com/watch?v=Qt08mcoz59c&amp;list=PLbA1BluCbj9wVJbSvxPNKABIHXy7xjIHi&amp;index=5" TargetMode="External" /><Relationship Id="rId57" Type="http://schemas.openxmlformats.org/officeDocument/2006/relationships/hyperlink" Target="https://www.youtube.com/watch?v=Qt08mcoz59c&amp;list=PLbA1BluCbj9wVJbSvxPNKABIHXy7xjIHi&amp;index=5" TargetMode="External" /><Relationship Id="rId58" Type="http://schemas.openxmlformats.org/officeDocument/2006/relationships/hyperlink" Target="https://twitter.com/i/web/status/1070732262776299520" TargetMode="External" /><Relationship Id="rId59" Type="http://schemas.openxmlformats.org/officeDocument/2006/relationships/hyperlink" Target="https://twitter.com/i/web/status/1070732262776299520" TargetMode="External" /><Relationship Id="rId60" Type="http://schemas.openxmlformats.org/officeDocument/2006/relationships/hyperlink" Target="https://twitter.com/i/web/status/1070732262776299520" TargetMode="External" /><Relationship Id="rId61" Type="http://schemas.openxmlformats.org/officeDocument/2006/relationships/hyperlink" Target="https://twitter.com/i/web/status/1070732262776299520" TargetMode="External" /><Relationship Id="rId62" Type="http://schemas.openxmlformats.org/officeDocument/2006/relationships/hyperlink" Target="https://twitter.com/i/web/status/1070732262776299520" TargetMode="External" /><Relationship Id="rId63" Type="http://schemas.openxmlformats.org/officeDocument/2006/relationships/hyperlink" Target="https://twitter.com/i/web/status/1070732262776299520" TargetMode="External" /><Relationship Id="rId64" Type="http://schemas.openxmlformats.org/officeDocument/2006/relationships/hyperlink" Target="https://twitter.com/i/web/status/1070732262776299520" TargetMode="External" /><Relationship Id="rId65" Type="http://schemas.openxmlformats.org/officeDocument/2006/relationships/hyperlink" Target="https://twitter.com/i/web/status/1070732262776299520" TargetMode="External" /><Relationship Id="rId66" Type="http://schemas.openxmlformats.org/officeDocument/2006/relationships/hyperlink" Target="https://www.youtube.com/watch?v=Qt08mcoz59c&amp;list=PLbA1BluCbj9wVJbSvxPNKABIHXy7xjIHi&amp;index=5" TargetMode="External" /><Relationship Id="rId67" Type="http://schemas.openxmlformats.org/officeDocument/2006/relationships/hyperlink" Target="https://www.youtube.com/watch?v=Qt08mcoz59c&amp;list=PLbA1BluCbj9wVJbSvxPNKABIHXy7xjIHi&amp;index=5" TargetMode="External" /><Relationship Id="rId68" Type="http://schemas.openxmlformats.org/officeDocument/2006/relationships/hyperlink" Target="https://www.youtube.com/watch?v=Qt08mcoz59c&amp;list=PLbA1BluCbj9wVJbSvxPNKABIHXy7xjIHi&amp;index=5" TargetMode="External" /><Relationship Id="rId69" Type="http://schemas.openxmlformats.org/officeDocument/2006/relationships/hyperlink" Target="https://www.youtube.com/watch?v=Qt08mcoz59c&amp;list=PLbA1BluCbj9wVJbSvxPNKABIHXy7xjIHi&amp;index=5" TargetMode="External" /><Relationship Id="rId70" Type="http://schemas.openxmlformats.org/officeDocument/2006/relationships/hyperlink" Target="https://www.youtube.com/watch?v=Qt08mcoz59c&amp;list=PLbA1BluCbj9wVJbSvxPNKABIHXy7xjIHi&amp;index=5" TargetMode="External" /><Relationship Id="rId71" Type="http://schemas.openxmlformats.org/officeDocument/2006/relationships/hyperlink" Target="https://www.youtube.com/watch?v=Qt08mcoz59c&amp;list=PLbA1BluCbj9wVJbSvxPNKABIHXy7xjIHi&amp;index=5" TargetMode="External" /><Relationship Id="rId72" Type="http://schemas.openxmlformats.org/officeDocument/2006/relationships/hyperlink" Target="https://www.cnn.com/2018/11/01/health/marijuana-drug-epidiolex-prescription/index.html" TargetMode="External" /><Relationship Id="rId73" Type="http://schemas.openxmlformats.org/officeDocument/2006/relationships/hyperlink" Target="https://www.reuters.com/article/us-mexico-drugs/mexico-supreme-court-says-ban-on-recreational-marijuana-unconstitutional-idUSKCN1N638D" TargetMode="External" /><Relationship Id="rId74" Type="http://schemas.openxmlformats.org/officeDocument/2006/relationships/hyperlink" Target="https://www.civilized.life/articles/weed-might-be-the-key-to-controlling-these-disease-carrying-bugs/" TargetMode="External" /><Relationship Id="rId75" Type="http://schemas.openxmlformats.org/officeDocument/2006/relationships/hyperlink" Target="https://www.civilized.life/articles/weed-might-be-the-key-to-controlling-these-disease-carrying-bugs/" TargetMode="External" /><Relationship Id="rId76" Type="http://schemas.openxmlformats.org/officeDocument/2006/relationships/hyperlink" Target="https://www.cnbc.com/2018/11/02/planet-13-worlds-largest-cannabis-dispensary-opens-in-las-vegas.html" TargetMode="External" /><Relationship Id="rId77" Type="http://schemas.openxmlformats.org/officeDocument/2006/relationships/hyperlink" Target="https://cannabisnow.com/legal-cannabis-wins-big-in-2018-midterms/" TargetMode="External" /><Relationship Id="rId78" Type="http://schemas.openxmlformats.org/officeDocument/2006/relationships/hyperlink" Target="https://www.leafly.com/news/strains-products/dissolvable-cannabinoids-the-future-of-marijuana-edibles" TargetMode="External" /><Relationship Id="rId79" Type="http://schemas.openxmlformats.org/officeDocument/2006/relationships/hyperlink" Target="https://katv.com/news/local/arkansas-trails-oklahoma-in-setting-up-medical-marijuana-program" TargetMode="External" /><Relationship Id="rId80" Type="http://schemas.openxmlformats.org/officeDocument/2006/relationships/hyperlink" Target="https://sanfrancisco.cbslocal.com/2018/11/13/camp-fire-victims-sue-pge-claiming-negligence-led-to-butte-county-inferno/" TargetMode="External" /><Relationship Id="rId81" Type="http://schemas.openxmlformats.org/officeDocument/2006/relationships/hyperlink" Target="https://mjbizdaily.com/draft-rule-changes-ramifications-on-california-cannabis-businesses/" TargetMode="External" /><Relationship Id="rId82" Type="http://schemas.openxmlformats.org/officeDocument/2006/relationships/hyperlink" Target="https://hightimes.com/news/south-korea-legalizes-medical-cannabis/" TargetMode="External" /><Relationship Id="rId83" Type="http://schemas.openxmlformats.org/officeDocument/2006/relationships/hyperlink" Target="https://www.thenation.com/article/marijuana-legalization-california/" TargetMode="External" /><Relationship Id="rId84" Type="http://schemas.openxmlformats.org/officeDocument/2006/relationships/hyperlink" Target="https://www.nytimes.com/2018/11/20/opinion/cannabis-science-legal-marijuana-canada.html" TargetMode="External" /><Relationship Id="rId85" Type="http://schemas.openxmlformats.org/officeDocument/2006/relationships/hyperlink" Target="https://westerngazette.ca/culture/explained-cannabis-from-antiquity-to-legality/article_bc44ba00-deda-11e8-941c-6f4bc8aa3e46.html" TargetMode="External" /><Relationship Id="rId86" Type="http://schemas.openxmlformats.org/officeDocument/2006/relationships/hyperlink" Target="https://www.youtube.com/watch?v=Qt08mcoz59c&amp;list=PLbA1BluCbj9wVJbSvxPNKABIHXy7xjIHi&amp;index=5" TargetMode="External" /><Relationship Id="rId87" Type="http://schemas.openxmlformats.org/officeDocument/2006/relationships/hyperlink" Target="https://www.youtube.com/watch?v=Qt08mcoz59c&amp;list=PLbA1BluCbj9wVJbSvxPNKABIHXy7xjIHi&amp;index=5" TargetMode="External" /><Relationship Id="rId88" Type="http://schemas.openxmlformats.org/officeDocument/2006/relationships/hyperlink" Target="https://www.forbes.com/sites/andrebourque/2018/11/29/michigan-may-become-a-haven-for-cannabis-entrepreneurs-if-it-learns-from-californias-mistakes/#67bdffe02232" TargetMode="External" /><Relationship Id="rId89" Type="http://schemas.openxmlformats.org/officeDocument/2006/relationships/hyperlink" Target="https://twitter.com/i/web/status/1073009085556105217" TargetMode="External" /><Relationship Id="rId90" Type="http://schemas.openxmlformats.org/officeDocument/2006/relationships/hyperlink" Target="https://www.marketwatch.com/press-release/steep-hill-arkansas-open-house-with-dedication-ceremony-2018-12-12" TargetMode="External" /><Relationship Id="rId91" Type="http://schemas.openxmlformats.org/officeDocument/2006/relationships/hyperlink" Target="https://twitter.com/i/web/status/1070756981936410635" TargetMode="External" /><Relationship Id="rId92" Type="http://schemas.openxmlformats.org/officeDocument/2006/relationships/hyperlink" Target="https://www.cannabisbusinesstimes.com/article/steep-hill-opens-in-arkansas/" TargetMode="External" /><Relationship Id="rId93" Type="http://schemas.openxmlformats.org/officeDocument/2006/relationships/hyperlink" Target="https://twitter.com/i/web/status/1075819314698219521" TargetMode="External" /><Relationship Id="rId94" Type="http://schemas.openxmlformats.org/officeDocument/2006/relationships/hyperlink" Target="https://twitter.com/i/web/status/1075488125378486272" TargetMode="External" /><Relationship Id="rId95" Type="http://schemas.openxmlformats.org/officeDocument/2006/relationships/hyperlink" Target="https://www.ctpost.com/news/article/Pesticide-Contamination-Is-a-Growing-Cannabis-13378419.php" TargetMode="External" /><Relationship Id="rId96" Type="http://schemas.openxmlformats.org/officeDocument/2006/relationships/hyperlink" Target="https://www.ctpost.com/news/article/Pesticide-Contamination-Is-a-Growing-Cannabis-13378419.php" TargetMode="External" /><Relationship Id="rId97" Type="http://schemas.openxmlformats.org/officeDocument/2006/relationships/hyperlink" Target="https://www.ctpost.com/news/article/Pesticide-Contamination-Is-a-Growing-Cannabis-13378419.php" TargetMode="External" /><Relationship Id="rId98" Type="http://schemas.openxmlformats.org/officeDocument/2006/relationships/hyperlink" Target="https://twitter.com/i/web/status/1078801076286078977" TargetMode="External" /><Relationship Id="rId99" Type="http://schemas.openxmlformats.org/officeDocument/2006/relationships/hyperlink" Target="https://twitter.com/i/web/status/1078801076286078977" TargetMode="External" /><Relationship Id="rId100" Type="http://schemas.openxmlformats.org/officeDocument/2006/relationships/hyperlink" Target="https://twitter.com/i/web/status/1078801076286078977" TargetMode="External" /><Relationship Id="rId101" Type="http://schemas.openxmlformats.org/officeDocument/2006/relationships/hyperlink" Target="https://twitter.com/i/web/status/1078801076286078977" TargetMode="External" /><Relationship Id="rId102" Type="http://schemas.openxmlformats.org/officeDocument/2006/relationships/hyperlink" Target="https://twitter.com/i/web/status/1078801076286078977" TargetMode="External" /><Relationship Id="rId103" Type="http://schemas.openxmlformats.org/officeDocument/2006/relationships/hyperlink" Target="https://twitter.com/i/web/status/1078801076286078977" TargetMode="External" /><Relationship Id="rId104" Type="http://schemas.openxmlformats.org/officeDocument/2006/relationships/hyperlink" Target="https://twitter.com/i/web/status/1078801076286078977" TargetMode="External" /><Relationship Id="rId105" Type="http://schemas.openxmlformats.org/officeDocument/2006/relationships/hyperlink" Target="https://twitter.com/i/web/status/1078801076286078977" TargetMode="External" /><Relationship Id="rId106" Type="http://schemas.openxmlformats.org/officeDocument/2006/relationships/hyperlink" Target="https://www.steephill.com/" TargetMode="External" /><Relationship Id="rId107" Type="http://schemas.openxmlformats.org/officeDocument/2006/relationships/hyperlink" Target="https://www.steephill.com/" TargetMode="External" /><Relationship Id="rId108" Type="http://schemas.openxmlformats.org/officeDocument/2006/relationships/hyperlink" Target="https://www.steephill.com/" TargetMode="External" /><Relationship Id="rId109" Type="http://schemas.openxmlformats.org/officeDocument/2006/relationships/hyperlink" Target="https://www.steephill.com/" TargetMode="External" /><Relationship Id="rId110" Type="http://schemas.openxmlformats.org/officeDocument/2006/relationships/hyperlink" Target="https://www.steephill.com/" TargetMode="External" /><Relationship Id="rId111" Type="http://schemas.openxmlformats.org/officeDocument/2006/relationships/hyperlink" Target="https://twitter.com/i/web/status/1080495133034991616" TargetMode="External" /><Relationship Id="rId112" Type="http://schemas.openxmlformats.org/officeDocument/2006/relationships/hyperlink" Target="https://twitter.com/i/web/status/1081294202535927811" TargetMode="External" /><Relationship Id="rId113" Type="http://schemas.openxmlformats.org/officeDocument/2006/relationships/hyperlink" Target="https://twitter.com/i/web/status/1083530963991199744" TargetMode="External" /><Relationship Id="rId114" Type="http://schemas.openxmlformats.org/officeDocument/2006/relationships/hyperlink" Target="https://twitter.com/i/web/status/1083530963991199744" TargetMode="External" /><Relationship Id="rId115" Type="http://schemas.openxmlformats.org/officeDocument/2006/relationships/hyperlink" Target="https://twitter.com/i/web/status/1083530963991199744" TargetMode="External" /><Relationship Id="rId116" Type="http://schemas.openxmlformats.org/officeDocument/2006/relationships/hyperlink" Target="https://twitter.com/i/web/status/1083530963991199744" TargetMode="External" /><Relationship Id="rId117" Type="http://schemas.openxmlformats.org/officeDocument/2006/relationships/hyperlink" Target="https://twitter.com/i/web/status/1083530963991199744" TargetMode="External" /><Relationship Id="rId118" Type="http://schemas.openxmlformats.org/officeDocument/2006/relationships/hyperlink" Target="https://twitter.com/i/web/status/1083530963991199744" TargetMode="External" /><Relationship Id="rId119" Type="http://schemas.openxmlformats.org/officeDocument/2006/relationships/hyperlink" Target="https://twitter.com/i/web/status/1083530963991199744" TargetMode="External" /><Relationship Id="rId120" Type="http://schemas.openxmlformats.org/officeDocument/2006/relationships/hyperlink" Target="https://twitter.com/i/web/status/1083530963991199744" TargetMode="External" /><Relationship Id="rId121" Type="http://schemas.openxmlformats.org/officeDocument/2006/relationships/hyperlink" Target="https://www.civilized.life/articles/omega-3-supplements-lower-weed-tolerance/?utm_source=notifications" TargetMode="External" /><Relationship Id="rId122" Type="http://schemas.openxmlformats.org/officeDocument/2006/relationships/hyperlink" Target="https://www.nbclosangeles.com/investigations/I-Team-Marijuana-Pot-Pesticide-California-414536763.html" TargetMode="External" /><Relationship Id="rId123" Type="http://schemas.openxmlformats.org/officeDocument/2006/relationships/hyperlink" Target="https://www.analyticalcannabis.com/articles/novel-cannabis-assay-detects-microorganisms-in-rapid-time-311332" TargetMode="External" /><Relationship Id="rId124" Type="http://schemas.openxmlformats.org/officeDocument/2006/relationships/hyperlink" Target="https://www.forbes.com/sites/tomangell/2018/11/06/michigan-voters-approve-marijuana-legalization/#7af2f23c47a5" TargetMode="External" /><Relationship Id="rId125" Type="http://schemas.openxmlformats.org/officeDocument/2006/relationships/hyperlink" Target="https://twitter.com/i/web/status/1060304895880753152" TargetMode="External" /><Relationship Id="rId126" Type="http://schemas.openxmlformats.org/officeDocument/2006/relationships/hyperlink" Target="https://jamanetwork.com/journals/jamainternalmedicine/article-abstract/2707948" TargetMode="External" /><Relationship Id="rId127" Type="http://schemas.openxmlformats.org/officeDocument/2006/relationships/hyperlink" Target="https://www.apnews.com/e4db9f5e927a467a9850db1c7e541577" TargetMode="External" /><Relationship Id="rId128" Type="http://schemas.openxmlformats.org/officeDocument/2006/relationships/hyperlink" Target="https://westerngazette.ca/culture/explained-cannabis-from-antiquity-to-legality/article_bc44ba00-deda-11e8-941c-6f4bc8aa3e46.html" TargetMode="External" /><Relationship Id="rId129" Type="http://schemas.openxmlformats.org/officeDocument/2006/relationships/hyperlink" Target="https://www.civilized.life/articles/here-are-the-best-dispensaries-in-the-san-francisco-bay-area/" TargetMode="External" /><Relationship Id="rId130" Type="http://schemas.openxmlformats.org/officeDocument/2006/relationships/hyperlink" Target="https://twitter.com/i/web/status/1068669138111913988" TargetMode="External" /><Relationship Id="rId131" Type="http://schemas.openxmlformats.org/officeDocument/2006/relationships/hyperlink" Target="https://www.prnewswire.com/news-releases/steep-hill-arkansas-open-house-with-dedication-ceremony-300764298.html" TargetMode="External" /><Relationship Id="rId132" Type="http://schemas.openxmlformats.org/officeDocument/2006/relationships/hyperlink" Target="https://twitter.com/i/web/status/1072982351301332992" TargetMode="External" /><Relationship Id="rId133" Type="http://schemas.openxmlformats.org/officeDocument/2006/relationships/hyperlink" Target="https://www.instagram.com/p/BsVytXAHTxdsntLj6YpDtbNFicNP4O-befqZ180/" TargetMode="External" /><Relationship Id="rId134" Type="http://schemas.openxmlformats.org/officeDocument/2006/relationships/hyperlink" Target="https://www.instagram.com/p/BsVytXAHTxdsntLj6YpDtbNFicNP4O-befqZ180/" TargetMode="External" /><Relationship Id="rId135" Type="http://schemas.openxmlformats.org/officeDocument/2006/relationships/hyperlink" Target="https://twitter.com/i/web/status/1086458379663376384" TargetMode="External" /><Relationship Id="rId136" Type="http://schemas.openxmlformats.org/officeDocument/2006/relationships/hyperlink" Target="https://twitter.com/i/web/status/1086458379663376384" TargetMode="External" /><Relationship Id="rId137" Type="http://schemas.openxmlformats.org/officeDocument/2006/relationships/hyperlink" Target="https://twitter.com/i/web/status/1086458379663376384" TargetMode="External" /><Relationship Id="rId138" Type="http://schemas.openxmlformats.org/officeDocument/2006/relationships/hyperlink" Target="https://pbs.twimg.com/media/DrztoIqWkAImIy_.jpg" TargetMode="External" /><Relationship Id="rId139" Type="http://schemas.openxmlformats.org/officeDocument/2006/relationships/hyperlink" Target="https://pbs.twimg.com/media/DsX-zmRWsAcMyhh.jpg" TargetMode="External" /><Relationship Id="rId140" Type="http://schemas.openxmlformats.org/officeDocument/2006/relationships/hyperlink" Target="https://pbs.twimg.com/media/DrBcuMDWkAAthMp.jpg" TargetMode="External" /><Relationship Id="rId141" Type="http://schemas.openxmlformats.org/officeDocument/2006/relationships/hyperlink" Target="https://pbs.twimg.com/media/DrBcuMDWkAAthMp.jpg" TargetMode="External" /><Relationship Id="rId142" Type="http://schemas.openxmlformats.org/officeDocument/2006/relationships/hyperlink" Target="https://pbs.twimg.com/media/DuYsFz5VsAAc0Ic.jpg" TargetMode="External" /><Relationship Id="rId143" Type="http://schemas.openxmlformats.org/officeDocument/2006/relationships/hyperlink" Target="https://pbs.twimg.com/media/Du5MLrWXgAAc3Or.jpg" TargetMode="External" /><Relationship Id="rId144" Type="http://schemas.openxmlformats.org/officeDocument/2006/relationships/hyperlink" Target="https://pbs.twimg.com/ext_tw_video_thumb/1073975183613067265/pu/img/4UdZuPq0z9xqEZyG.jpg" TargetMode="External" /><Relationship Id="rId145" Type="http://schemas.openxmlformats.org/officeDocument/2006/relationships/hyperlink" Target="https://pbs.twimg.com/ext_tw_video_thumb/1073975183613067265/pu/img/4UdZuPq0z9xqEZyG.jpg" TargetMode="External" /><Relationship Id="rId146" Type="http://schemas.openxmlformats.org/officeDocument/2006/relationships/hyperlink" Target="https://pbs.twimg.com/media/CLvmGcZWsAAWDzU.png" TargetMode="External" /><Relationship Id="rId147" Type="http://schemas.openxmlformats.org/officeDocument/2006/relationships/hyperlink" Target="https://pbs.twimg.com/media/CLvmGcZWsAAWDzU.png" TargetMode="External" /><Relationship Id="rId148" Type="http://schemas.openxmlformats.org/officeDocument/2006/relationships/hyperlink" Target="https://pbs.twimg.com/media/Dt2auUgUcAAtKME.jpg" TargetMode="External" /><Relationship Id="rId149" Type="http://schemas.openxmlformats.org/officeDocument/2006/relationships/hyperlink" Target="https://pbs.twimg.com/media/Dt2auUgUcAAtKME.jpg" TargetMode="External" /><Relationship Id="rId150" Type="http://schemas.openxmlformats.org/officeDocument/2006/relationships/hyperlink" Target="https://pbs.twimg.com/media/Dt2auUgUcAAtKME.jpg" TargetMode="External" /><Relationship Id="rId151" Type="http://schemas.openxmlformats.org/officeDocument/2006/relationships/hyperlink" Target="https://pbs.twimg.com/media/Dt2auUgUcAAtKME.jpg" TargetMode="External" /><Relationship Id="rId152" Type="http://schemas.openxmlformats.org/officeDocument/2006/relationships/hyperlink" Target="https://pbs.twimg.com/media/Dt2auUgUcAAtKME.jpg" TargetMode="External" /><Relationship Id="rId153" Type="http://schemas.openxmlformats.org/officeDocument/2006/relationships/hyperlink" Target="https://pbs.twimg.com/media/Dseu6EmV4AAcrA6.jpg" TargetMode="External" /><Relationship Id="rId154" Type="http://schemas.openxmlformats.org/officeDocument/2006/relationships/hyperlink" Target="https://pbs.twimg.com/media/DuKsw4GX4AEYmje.jpg" TargetMode="External" /><Relationship Id="rId155" Type="http://schemas.openxmlformats.org/officeDocument/2006/relationships/hyperlink" Target="https://pbs.twimg.com/media/DwU11V6X0AIF8VY.jpg" TargetMode="External" /><Relationship Id="rId156" Type="http://schemas.openxmlformats.org/officeDocument/2006/relationships/hyperlink" Target="https://pbs.twimg.com/media/DwU11V6X0AIF8VY.jpg" TargetMode="External" /><Relationship Id="rId157" Type="http://schemas.openxmlformats.org/officeDocument/2006/relationships/hyperlink" Target="http://pbs.twimg.com/profile_images/3651261821/755dbac4038bfb8f3de22d4902796831_normal.jpeg" TargetMode="External" /><Relationship Id="rId158" Type="http://schemas.openxmlformats.org/officeDocument/2006/relationships/hyperlink" Target="http://pbs.twimg.com/profile_images/781377105435037696/AvjCh0Tv_normal.jpg" TargetMode="External" /><Relationship Id="rId159" Type="http://schemas.openxmlformats.org/officeDocument/2006/relationships/hyperlink" Target="http://pbs.twimg.com/profile_images/781377105435037696/AvjCh0Tv_normal.jpg" TargetMode="External" /><Relationship Id="rId160" Type="http://schemas.openxmlformats.org/officeDocument/2006/relationships/hyperlink" Target="http://pbs.twimg.com/profile_images/1053089568554139649/_Y6dwNyJ_normal.jpg" TargetMode="External" /><Relationship Id="rId161" Type="http://schemas.openxmlformats.org/officeDocument/2006/relationships/hyperlink" Target="http://pbs.twimg.com/profile_images/1053089568554139649/_Y6dwNyJ_normal.jpg" TargetMode="External" /><Relationship Id="rId162" Type="http://schemas.openxmlformats.org/officeDocument/2006/relationships/hyperlink" Target="http://pbs.twimg.com/profile_images/993854952526102529/haHE8ouI_normal.jpg" TargetMode="External" /><Relationship Id="rId163" Type="http://schemas.openxmlformats.org/officeDocument/2006/relationships/hyperlink" Target="http://pbs.twimg.com/profile_images/993854952526102529/haHE8ouI_normal.jpg" TargetMode="External" /><Relationship Id="rId164" Type="http://schemas.openxmlformats.org/officeDocument/2006/relationships/hyperlink" Target="http://pbs.twimg.com/profile_images/993854952526102529/haHE8ouI_normal.jpg" TargetMode="External" /><Relationship Id="rId165" Type="http://schemas.openxmlformats.org/officeDocument/2006/relationships/hyperlink" Target="http://pbs.twimg.com/profile_images/921985855404888066/6MAWZSAU_normal.jp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1048441184736169984/psSKjd_J_normal.jpg" TargetMode="External" /><Relationship Id="rId168" Type="http://schemas.openxmlformats.org/officeDocument/2006/relationships/hyperlink" Target="http://pbs.twimg.com/profile_images/560067184538288128/RoWTJu46_normal.jpeg" TargetMode="External" /><Relationship Id="rId169" Type="http://schemas.openxmlformats.org/officeDocument/2006/relationships/hyperlink" Target="http://pbs.twimg.com/profile_images/560067184538288128/RoWTJu46_normal.jpeg" TargetMode="External" /><Relationship Id="rId170" Type="http://schemas.openxmlformats.org/officeDocument/2006/relationships/hyperlink" Target="http://pbs.twimg.com/profile_images/560067184538288128/RoWTJu46_normal.jpeg" TargetMode="External" /><Relationship Id="rId171" Type="http://schemas.openxmlformats.org/officeDocument/2006/relationships/hyperlink" Target="http://pbs.twimg.com/profile_images/560067184538288128/RoWTJu46_normal.jpeg" TargetMode="External" /><Relationship Id="rId172" Type="http://schemas.openxmlformats.org/officeDocument/2006/relationships/hyperlink" Target="http://pbs.twimg.com/profile_images/560067184538288128/RoWTJu46_normal.jpeg" TargetMode="External" /><Relationship Id="rId173" Type="http://schemas.openxmlformats.org/officeDocument/2006/relationships/hyperlink" Target="http://pbs.twimg.com/profile_images/559694638315876356/euBizPpU_normal.jpeg" TargetMode="External" /><Relationship Id="rId174" Type="http://schemas.openxmlformats.org/officeDocument/2006/relationships/hyperlink" Target="http://pbs.twimg.com/profile_images/1048441184736169984/psSKjd_J_normal.jpg" TargetMode="External" /><Relationship Id="rId175" Type="http://schemas.openxmlformats.org/officeDocument/2006/relationships/hyperlink" Target="http://pbs.twimg.com/profile_images/559694638315876356/euBizPpU_normal.jpeg" TargetMode="External" /><Relationship Id="rId176" Type="http://schemas.openxmlformats.org/officeDocument/2006/relationships/hyperlink" Target="http://pbs.twimg.com/profile_images/1048441184736169984/psSKjd_J_normal.jpg" TargetMode="External" /><Relationship Id="rId177" Type="http://schemas.openxmlformats.org/officeDocument/2006/relationships/hyperlink" Target="http://pbs.twimg.com/profile_images/559694638315876356/euBizPpU_normal.jpeg" TargetMode="External" /><Relationship Id="rId178" Type="http://schemas.openxmlformats.org/officeDocument/2006/relationships/hyperlink" Target="http://pbs.twimg.com/profile_images/1048441184736169984/psSKjd_J_normal.jpg" TargetMode="External" /><Relationship Id="rId179" Type="http://schemas.openxmlformats.org/officeDocument/2006/relationships/hyperlink" Target="http://pbs.twimg.com/profile_images/1048441184736169984/psSKjd_J_normal.jpg" TargetMode="External" /><Relationship Id="rId180" Type="http://schemas.openxmlformats.org/officeDocument/2006/relationships/hyperlink" Target="http://pbs.twimg.com/profile_images/559694638315876356/euBizPpU_normal.jpeg" TargetMode="External" /><Relationship Id="rId181" Type="http://schemas.openxmlformats.org/officeDocument/2006/relationships/hyperlink" Target="http://pbs.twimg.com/profile_images/559694638315876356/euBizPpU_normal.jpeg" TargetMode="External" /><Relationship Id="rId182" Type="http://schemas.openxmlformats.org/officeDocument/2006/relationships/hyperlink" Target="http://pbs.twimg.com/profile_images/559694638315876356/euBizPpU_normal.jpeg" TargetMode="External" /><Relationship Id="rId183" Type="http://schemas.openxmlformats.org/officeDocument/2006/relationships/hyperlink" Target="http://pbs.twimg.com/profile_images/927760809114996736/yK1ZLNcY_normal.jpg" TargetMode="External" /><Relationship Id="rId184" Type="http://schemas.openxmlformats.org/officeDocument/2006/relationships/hyperlink" Target="http://pbs.twimg.com/profile_images/927760809114996736/yK1ZLNcY_normal.jpg" TargetMode="External" /><Relationship Id="rId185" Type="http://schemas.openxmlformats.org/officeDocument/2006/relationships/hyperlink" Target="http://pbs.twimg.com/profile_images/927760809114996736/yK1ZLNcY_normal.jpg" TargetMode="External" /><Relationship Id="rId186" Type="http://schemas.openxmlformats.org/officeDocument/2006/relationships/hyperlink" Target="http://pbs.twimg.com/profile_images/927760809114996736/yK1ZLNcY_normal.jpg" TargetMode="External" /><Relationship Id="rId187" Type="http://schemas.openxmlformats.org/officeDocument/2006/relationships/hyperlink" Target="http://pbs.twimg.com/profile_images/963640182846230533/9jv3yk1P_normal.jpg" TargetMode="External" /><Relationship Id="rId188" Type="http://schemas.openxmlformats.org/officeDocument/2006/relationships/hyperlink" Target="http://pbs.twimg.com/profile_images/992153540771622913/--R9anD5_normal.jpg" TargetMode="External" /><Relationship Id="rId189" Type="http://schemas.openxmlformats.org/officeDocument/2006/relationships/hyperlink" Target="http://pbs.twimg.com/profile_images/963640182846230533/9jv3yk1P_normal.jpg" TargetMode="External" /><Relationship Id="rId190" Type="http://schemas.openxmlformats.org/officeDocument/2006/relationships/hyperlink" Target="http://pbs.twimg.com/profile_images/963640182846230533/9jv3yk1P_normal.jpg" TargetMode="External" /><Relationship Id="rId191" Type="http://schemas.openxmlformats.org/officeDocument/2006/relationships/hyperlink" Target="http://pbs.twimg.com/profile_images/992153540771622913/--R9anD5_normal.jpg" TargetMode="External" /><Relationship Id="rId192" Type="http://schemas.openxmlformats.org/officeDocument/2006/relationships/hyperlink" Target="http://pbs.twimg.com/profile_images/992153540771622913/--R9anD5_normal.jpg" TargetMode="External" /><Relationship Id="rId193" Type="http://schemas.openxmlformats.org/officeDocument/2006/relationships/hyperlink" Target="http://pbs.twimg.com/profile_images/992153540771622913/--R9anD5_normal.jpg" TargetMode="External" /><Relationship Id="rId194" Type="http://schemas.openxmlformats.org/officeDocument/2006/relationships/hyperlink" Target="http://pbs.twimg.com/profile_images/747582969825603584/9DpW_l1q_normal.jpg" TargetMode="External" /><Relationship Id="rId195" Type="http://schemas.openxmlformats.org/officeDocument/2006/relationships/hyperlink" Target="http://pbs.twimg.com/profile_images/747582969825603584/9DpW_l1q_normal.jpg" TargetMode="External" /><Relationship Id="rId196" Type="http://schemas.openxmlformats.org/officeDocument/2006/relationships/hyperlink" Target="http://pbs.twimg.com/profile_images/879498659263426560/i0jvbgU-_normal.jpg" TargetMode="External" /><Relationship Id="rId197" Type="http://schemas.openxmlformats.org/officeDocument/2006/relationships/hyperlink" Target="http://pbs.twimg.com/profile_images/879498659263426560/i0jvbgU-_normal.jpg" TargetMode="External" /><Relationship Id="rId198" Type="http://schemas.openxmlformats.org/officeDocument/2006/relationships/hyperlink" Target="http://pbs.twimg.com/profile_images/879498659263426560/i0jvbgU-_normal.jpg" TargetMode="External" /><Relationship Id="rId199" Type="http://schemas.openxmlformats.org/officeDocument/2006/relationships/hyperlink" Target="http://pbs.twimg.com/profile_images/519139603182149632/30Zd4Rwu_normal.pn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1514492940/thesmokingfet_normal.png" TargetMode="External" /><Relationship Id="rId202" Type="http://schemas.openxmlformats.org/officeDocument/2006/relationships/hyperlink" Target="http://pbs.twimg.com/profile_images/1514492940/thesmokingfet_normal.png" TargetMode="External" /><Relationship Id="rId203" Type="http://schemas.openxmlformats.org/officeDocument/2006/relationships/hyperlink" Target="http://pbs.twimg.com/profile_images/1086340741511561216/Sl6FgVG9_normal.jpg" TargetMode="External" /><Relationship Id="rId204" Type="http://schemas.openxmlformats.org/officeDocument/2006/relationships/hyperlink" Target="http://pbs.twimg.com/profile_images/957718314897166336/SZXEi5au_normal.jpg" TargetMode="External" /><Relationship Id="rId205" Type="http://schemas.openxmlformats.org/officeDocument/2006/relationships/hyperlink" Target="http://pbs.twimg.com/profile_images/957718314897166336/SZXEi5au_normal.jpg" TargetMode="External" /><Relationship Id="rId206" Type="http://schemas.openxmlformats.org/officeDocument/2006/relationships/hyperlink" Target="http://pbs.twimg.com/profile_images/967638355054743552/5RfyyiKd_normal.jpg" TargetMode="External" /><Relationship Id="rId207" Type="http://schemas.openxmlformats.org/officeDocument/2006/relationships/hyperlink" Target="http://pbs.twimg.com/profile_images/967638355054743552/5RfyyiKd_normal.jpg" TargetMode="External" /><Relationship Id="rId208" Type="http://schemas.openxmlformats.org/officeDocument/2006/relationships/hyperlink" Target="http://pbs.twimg.com/profile_images/967638355054743552/5RfyyiKd_normal.jpg" TargetMode="External" /><Relationship Id="rId209" Type="http://schemas.openxmlformats.org/officeDocument/2006/relationships/hyperlink" Target="http://pbs.twimg.com/profile_images/967638355054743552/5RfyyiKd_normal.jpg" TargetMode="External" /><Relationship Id="rId210" Type="http://schemas.openxmlformats.org/officeDocument/2006/relationships/hyperlink" Target="http://pbs.twimg.com/profile_images/967638355054743552/5RfyyiKd_normal.jpg" TargetMode="External" /><Relationship Id="rId211" Type="http://schemas.openxmlformats.org/officeDocument/2006/relationships/hyperlink" Target="http://pbs.twimg.com/profile_images/967638355054743552/5RfyyiKd_normal.jpg" TargetMode="External" /><Relationship Id="rId212" Type="http://schemas.openxmlformats.org/officeDocument/2006/relationships/hyperlink" Target="http://pbs.twimg.com/profile_images/915085402410696704/wJypx7m1_normal.jpg" TargetMode="External" /><Relationship Id="rId213" Type="http://schemas.openxmlformats.org/officeDocument/2006/relationships/hyperlink" Target="http://pbs.twimg.com/profile_images/915085402410696704/wJypx7m1_normal.jpg" TargetMode="External" /><Relationship Id="rId214" Type="http://schemas.openxmlformats.org/officeDocument/2006/relationships/hyperlink" Target="http://pbs.twimg.com/profile_images/915085402410696704/wJypx7m1_normal.jpg" TargetMode="External" /><Relationship Id="rId215" Type="http://schemas.openxmlformats.org/officeDocument/2006/relationships/hyperlink" Target="http://pbs.twimg.com/profile_images/915085402410696704/wJypx7m1_normal.jpg" TargetMode="External" /><Relationship Id="rId216" Type="http://schemas.openxmlformats.org/officeDocument/2006/relationships/hyperlink" Target="http://pbs.twimg.com/profile_images/915085402410696704/wJypx7m1_normal.jpg" TargetMode="External" /><Relationship Id="rId217" Type="http://schemas.openxmlformats.org/officeDocument/2006/relationships/hyperlink" Target="http://pbs.twimg.com/profile_images/915085402410696704/wJypx7m1_normal.jpg" TargetMode="External" /><Relationship Id="rId218" Type="http://schemas.openxmlformats.org/officeDocument/2006/relationships/hyperlink" Target="http://pbs.twimg.com/profile_images/813179403005874176/TANy1d0M_normal.jpg" TargetMode="External" /><Relationship Id="rId219" Type="http://schemas.openxmlformats.org/officeDocument/2006/relationships/hyperlink" Target="http://pbs.twimg.com/profile_images/1073306676885782528/sv0-EXfZ_normal.jpg" TargetMode="External" /><Relationship Id="rId220" Type="http://schemas.openxmlformats.org/officeDocument/2006/relationships/hyperlink" Target="http://pbs.twimg.com/profile_images/1446326190/sinskullsmaller_normal.jpg" TargetMode="External" /><Relationship Id="rId221" Type="http://schemas.openxmlformats.org/officeDocument/2006/relationships/hyperlink" Target="http://pbs.twimg.com/profile_images/1050232960488796160/xIi8p_9u_normal.jpg" TargetMode="External" /><Relationship Id="rId222" Type="http://schemas.openxmlformats.org/officeDocument/2006/relationships/hyperlink" Target="http://pbs.twimg.com/profile_images/1050232960488796160/xIi8p_9u_normal.jpg" TargetMode="External" /><Relationship Id="rId223" Type="http://schemas.openxmlformats.org/officeDocument/2006/relationships/hyperlink" Target="http://pbs.twimg.com/profile_images/1073278931023880193/LH0NmcIL_normal.jpg" TargetMode="External" /><Relationship Id="rId224" Type="http://schemas.openxmlformats.org/officeDocument/2006/relationships/hyperlink" Target="http://pbs.twimg.com/profile_images/1054959105536937984/1eiWhcDX_normal.jpg" TargetMode="External" /><Relationship Id="rId225" Type="http://schemas.openxmlformats.org/officeDocument/2006/relationships/hyperlink" Target="https://pbs.twimg.com/media/DrztoIqWkAImIy_.jpg" TargetMode="External" /><Relationship Id="rId226" Type="http://schemas.openxmlformats.org/officeDocument/2006/relationships/hyperlink" Target="https://pbs.twimg.com/media/DsX-zmRWsAcMyhh.jpg" TargetMode="External" /><Relationship Id="rId227" Type="http://schemas.openxmlformats.org/officeDocument/2006/relationships/hyperlink" Target="http://pbs.twimg.com/profile_images/1067690244160413696/dYlinAsB_normal.jpg" TargetMode="External" /><Relationship Id="rId228" Type="http://schemas.openxmlformats.org/officeDocument/2006/relationships/hyperlink" Target="http://pbs.twimg.com/profile_images/1065264518736035840/XEA-5lUZ_normal.jpg" TargetMode="External" /><Relationship Id="rId229" Type="http://schemas.openxmlformats.org/officeDocument/2006/relationships/hyperlink" Target="http://pbs.twimg.com/profile_images/1004753773560918016/HkFD05vQ_normal.jpg" TargetMode="External" /><Relationship Id="rId230" Type="http://schemas.openxmlformats.org/officeDocument/2006/relationships/hyperlink" Target="http://pbs.twimg.com/profile_images/1025906552824311810/zFrVu8y8_normal.jpg" TargetMode="External" /><Relationship Id="rId231" Type="http://schemas.openxmlformats.org/officeDocument/2006/relationships/hyperlink" Target="http://pbs.twimg.com/profile_images/1025906552824311810/zFrVu8y8_normal.jpg" TargetMode="External" /><Relationship Id="rId232" Type="http://schemas.openxmlformats.org/officeDocument/2006/relationships/hyperlink" Target="http://pbs.twimg.com/profile_images/518138121649545216/KAO9k7OL_normal.jpeg" TargetMode="External" /><Relationship Id="rId233" Type="http://schemas.openxmlformats.org/officeDocument/2006/relationships/hyperlink" Target="http://pbs.twimg.com/profile_images/518138121649545216/KAO9k7OL_normal.jpeg" TargetMode="External" /><Relationship Id="rId234" Type="http://schemas.openxmlformats.org/officeDocument/2006/relationships/hyperlink" Target="http://pbs.twimg.com/profile_images/705116181758414850/YF-zSqSQ_normal.jpg" TargetMode="External" /><Relationship Id="rId235" Type="http://schemas.openxmlformats.org/officeDocument/2006/relationships/hyperlink" Target="http://pbs.twimg.com/profile_images/705116181758414850/YF-zSqSQ_normal.jpg" TargetMode="External" /><Relationship Id="rId236" Type="http://schemas.openxmlformats.org/officeDocument/2006/relationships/hyperlink" Target="http://pbs.twimg.com/profile_images/705116181758414850/YF-zSqSQ_normal.jpg" TargetMode="External" /><Relationship Id="rId237" Type="http://schemas.openxmlformats.org/officeDocument/2006/relationships/hyperlink" Target="http://pbs.twimg.com/profile_images/809909891619880960/VZKz13um_normal.jpg" TargetMode="External" /><Relationship Id="rId238" Type="http://schemas.openxmlformats.org/officeDocument/2006/relationships/hyperlink" Target="http://pbs.twimg.com/profile_images/1076294984175964163/qRnQWMup_normal.jpg" TargetMode="External" /><Relationship Id="rId239" Type="http://schemas.openxmlformats.org/officeDocument/2006/relationships/hyperlink" Target="http://pbs.twimg.com/profile_images/1005625886073409536/imqrAXRi_normal.jpg" TargetMode="External" /><Relationship Id="rId240" Type="http://schemas.openxmlformats.org/officeDocument/2006/relationships/hyperlink" Target="http://pbs.twimg.com/profile_images/1005625886073409536/imqrAXRi_normal.jpg" TargetMode="External" /><Relationship Id="rId241" Type="http://schemas.openxmlformats.org/officeDocument/2006/relationships/hyperlink" Target="http://pbs.twimg.com/profile_images/378800000864742318/EOyfEZHJ_normal.jpeg" TargetMode="External" /><Relationship Id="rId242" Type="http://schemas.openxmlformats.org/officeDocument/2006/relationships/hyperlink" Target="http://pbs.twimg.com/profile_images/943704607678644224/qWKBrMTr_normal.jpg" TargetMode="External" /><Relationship Id="rId243" Type="http://schemas.openxmlformats.org/officeDocument/2006/relationships/hyperlink" Target="http://pbs.twimg.com/profile_images/793234243426086912/ho7zMMoJ_normal.jpg" TargetMode="External" /><Relationship Id="rId244" Type="http://schemas.openxmlformats.org/officeDocument/2006/relationships/hyperlink" Target="http://pbs.twimg.com/profile_images/1056634436496764929/BbO6FKry_normal.jpg" TargetMode="External" /><Relationship Id="rId245" Type="http://schemas.openxmlformats.org/officeDocument/2006/relationships/hyperlink" Target="http://pbs.twimg.com/profile_images/1056634436496764929/BbO6FKry_normal.jpg" TargetMode="External" /><Relationship Id="rId246" Type="http://schemas.openxmlformats.org/officeDocument/2006/relationships/hyperlink" Target="http://pbs.twimg.com/profile_images/1056634436496764929/BbO6FKry_normal.jpg" TargetMode="External" /><Relationship Id="rId247" Type="http://schemas.openxmlformats.org/officeDocument/2006/relationships/hyperlink" Target="http://pbs.twimg.com/profile_images/1056634436496764929/BbO6FKry_normal.jpg" TargetMode="External" /><Relationship Id="rId248" Type="http://schemas.openxmlformats.org/officeDocument/2006/relationships/hyperlink" Target="http://pbs.twimg.com/profile_images/1043731731163963397/WTJZP-NM_normal.jpg" TargetMode="External" /><Relationship Id="rId249" Type="http://schemas.openxmlformats.org/officeDocument/2006/relationships/hyperlink" Target="http://pbs.twimg.com/profile_images/1043731731163963397/WTJZP-NM_normal.jpg" TargetMode="External" /><Relationship Id="rId250" Type="http://schemas.openxmlformats.org/officeDocument/2006/relationships/hyperlink" Target="http://pbs.twimg.com/profile_images/1083428255712116736/wJa1S28S_normal.jpg" TargetMode="External" /><Relationship Id="rId251" Type="http://schemas.openxmlformats.org/officeDocument/2006/relationships/hyperlink" Target="http://pbs.twimg.com/profile_images/997418225120854016/dHP-Fvd9_normal.jpg" TargetMode="External" /><Relationship Id="rId252" Type="http://schemas.openxmlformats.org/officeDocument/2006/relationships/hyperlink" Target="http://pbs.twimg.com/profile_images/971534440890482689/ix4srmZp_normal.jpg" TargetMode="External" /><Relationship Id="rId253" Type="http://schemas.openxmlformats.org/officeDocument/2006/relationships/hyperlink" Target="http://pbs.twimg.com/profile_images/667771504684195846/nVLdnmtd_normal.jpg" TargetMode="External" /><Relationship Id="rId254" Type="http://schemas.openxmlformats.org/officeDocument/2006/relationships/hyperlink" Target="http://pbs.twimg.com/profile_images/1910505357/CircleLogo_normal.jpg" TargetMode="External" /><Relationship Id="rId255" Type="http://schemas.openxmlformats.org/officeDocument/2006/relationships/hyperlink" Target="http://pbs.twimg.com/profile_images/1910505357/CircleLogo_normal.jpg" TargetMode="External" /><Relationship Id="rId256" Type="http://schemas.openxmlformats.org/officeDocument/2006/relationships/hyperlink" Target="http://pbs.twimg.com/profile_images/1072941802284445697/7GOyQ_1g_normal.jpg" TargetMode="External" /><Relationship Id="rId257" Type="http://schemas.openxmlformats.org/officeDocument/2006/relationships/hyperlink" Target="http://pbs.twimg.com/profile_images/1072941802284445697/7GOyQ_1g_normal.jpg" TargetMode="External" /><Relationship Id="rId258" Type="http://schemas.openxmlformats.org/officeDocument/2006/relationships/hyperlink" Target="http://pbs.twimg.com/profile_images/1073317271768977408/cpPD7wfo_normal.jpg" TargetMode="External" /><Relationship Id="rId259" Type="http://schemas.openxmlformats.org/officeDocument/2006/relationships/hyperlink" Target="http://pbs.twimg.com/profile_images/3769574529/7bb2776450c77c95fcfb1f5de610921b_normal.jpeg" TargetMode="External" /><Relationship Id="rId260" Type="http://schemas.openxmlformats.org/officeDocument/2006/relationships/hyperlink" Target="http://pbs.twimg.com/profile_images/1073317271768977408/cpPD7wfo_normal.jpg" TargetMode="External" /><Relationship Id="rId261" Type="http://schemas.openxmlformats.org/officeDocument/2006/relationships/hyperlink" Target="http://pbs.twimg.com/profile_images/3769574529/7bb2776450c77c95fcfb1f5de610921b_normal.jpeg" TargetMode="External" /><Relationship Id="rId262" Type="http://schemas.openxmlformats.org/officeDocument/2006/relationships/hyperlink" Target="http://pbs.twimg.com/profile_images/1073317271768977408/cpPD7wfo_normal.jpg" TargetMode="External" /><Relationship Id="rId263" Type="http://schemas.openxmlformats.org/officeDocument/2006/relationships/hyperlink" Target="http://pbs.twimg.com/profile_images/3769574529/7bb2776450c77c95fcfb1f5de610921b_normal.jpeg" TargetMode="External" /><Relationship Id="rId264" Type="http://schemas.openxmlformats.org/officeDocument/2006/relationships/hyperlink" Target="http://pbs.twimg.com/profile_images/1073317271768977408/cpPD7wfo_normal.jpg" TargetMode="External" /><Relationship Id="rId265" Type="http://schemas.openxmlformats.org/officeDocument/2006/relationships/hyperlink" Target="http://pbs.twimg.com/profile_images/3769574529/7bb2776450c77c95fcfb1f5de610921b_normal.jpeg" TargetMode="External" /><Relationship Id="rId266" Type="http://schemas.openxmlformats.org/officeDocument/2006/relationships/hyperlink" Target="http://pbs.twimg.com/profile_images/1073317271768977408/cpPD7wfo_normal.jpg" TargetMode="External" /><Relationship Id="rId267" Type="http://schemas.openxmlformats.org/officeDocument/2006/relationships/hyperlink" Target="http://pbs.twimg.com/profile_images/3769574529/7bb2776450c77c95fcfb1f5de610921b_normal.jpeg" TargetMode="External" /><Relationship Id="rId268" Type="http://schemas.openxmlformats.org/officeDocument/2006/relationships/hyperlink" Target="http://pbs.twimg.com/profile_images/1073317271768977408/cpPD7wfo_normal.jpg" TargetMode="External" /><Relationship Id="rId269" Type="http://schemas.openxmlformats.org/officeDocument/2006/relationships/hyperlink" Target="http://pbs.twimg.com/profile_images/3769574529/7bb2776450c77c95fcfb1f5de610921b_normal.jpeg" TargetMode="External" /><Relationship Id="rId270" Type="http://schemas.openxmlformats.org/officeDocument/2006/relationships/hyperlink" Target="http://pbs.twimg.com/profile_images/1073317271768977408/cpPD7wfo_normal.jpg" TargetMode="External" /><Relationship Id="rId271" Type="http://schemas.openxmlformats.org/officeDocument/2006/relationships/hyperlink" Target="http://pbs.twimg.com/profile_images/3769574529/7bb2776450c77c95fcfb1f5de610921b_normal.jpeg" TargetMode="External" /><Relationship Id="rId272" Type="http://schemas.openxmlformats.org/officeDocument/2006/relationships/hyperlink" Target="http://pbs.twimg.com/profile_images/1073317271768977408/cpPD7wfo_normal.jpg" TargetMode="External" /><Relationship Id="rId273" Type="http://schemas.openxmlformats.org/officeDocument/2006/relationships/hyperlink" Target="http://pbs.twimg.com/profile_images/3769574529/7bb2776450c77c95fcfb1f5de610921b_normal.jpeg" TargetMode="External" /><Relationship Id="rId274" Type="http://schemas.openxmlformats.org/officeDocument/2006/relationships/hyperlink" Target="http://pbs.twimg.com/profile_images/1073317271768977408/cpPD7wfo_normal.jpg" TargetMode="External" /><Relationship Id="rId275" Type="http://schemas.openxmlformats.org/officeDocument/2006/relationships/hyperlink" Target="http://pbs.twimg.com/profile_images/1073317271768977408/cpPD7wfo_normal.jpg" TargetMode="External" /><Relationship Id="rId276" Type="http://schemas.openxmlformats.org/officeDocument/2006/relationships/hyperlink" Target="http://pbs.twimg.com/profile_images/898651558417645569/nkCNMkao_normal.jpg" TargetMode="External" /><Relationship Id="rId277" Type="http://schemas.openxmlformats.org/officeDocument/2006/relationships/hyperlink" Target="http://pbs.twimg.com/profile_images/898651558417645569/nkCNMkao_normal.jpg" TargetMode="External" /><Relationship Id="rId278" Type="http://schemas.openxmlformats.org/officeDocument/2006/relationships/hyperlink" Target="http://pbs.twimg.com/profile_images/1018556587928145920/rqTvbdSQ_normal.jpg" TargetMode="External" /><Relationship Id="rId279" Type="http://schemas.openxmlformats.org/officeDocument/2006/relationships/hyperlink" Target="http://pbs.twimg.com/profile_images/1018556587928145920/rqTvbdSQ_normal.jpg" TargetMode="External" /><Relationship Id="rId280" Type="http://schemas.openxmlformats.org/officeDocument/2006/relationships/hyperlink" Target="http://pbs.twimg.com/profile_images/1018556587928145920/rqTvbdSQ_normal.jpg" TargetMode="External" /><Relationship Id="rId281" Type="http://schemas.openxmlformats.org/officeDocument/2006/relationships/hyperlink" Target="http://pbs.twimg.com/profile_images/1018556587928145920/rqTvbdSQ_normal.jpg" TargetMode="External" /><Relationship Id="rId282" Type="http://schemas.openxmlformats.org/officeDocument/2006/relationships/hyperlink" Target="http://pbs.twimg.com/profile_images/685800716611502081/UEKPplOy_normal.jpg" TargetMode="External" /><Relationship Id="rId283" Type="http://schemas.openxmlformats.org/officeDocument/2006/relationships/hyperlink" Target="http://pbs.twimg.com/profile_images/3060262216/9b8156a0b29239d9ddd0f6dc620662ea_normal.jpeg" TargetMode="External" /><Relationship Id="rId284" Type="http://schemas.openxmlformats.org/officeDocument/2006/relationships/hyperlink" Target="http://pbs.twimg.com/profile_images/1072665422208659458/hb1eaLfs_normal.jpg" TargetMode="External" /><Relationship Id="rId285" Type="http://schemas.openxmlformats.org/officeDocument/2006/relationships/hyperlink" Target="http://pbs.twimg.com/profile_images/568893433775812608/8TNg4DQm_normal.png" TargetMode="External" /><Relationship Id="rId286" Type="http://schemas.openxmlformats.org/officeDocument/2006/relationships/hyperlink" Target="http://pbs.twimg.com/profile_images/568893433775812608/8TNg4DQm_normal.png" TargetMode="External" /><Relationship Id="rId287" Type="http://schemas.openxmlformats.org/officeDocument/2006/relationships/hyperlink" Target="https://pbs.twimg.com/media/DrBcuMDWkAAthMp.jpg" TargetMode="External" /><Relationship Id="rId288" Type="http://schemas.openxmlformats.org/officeDocument/2006/relationships/hyperlink" Target="https://pbs.twimg.com/media/DrBcuMDWkAAthMp.jpg" TargetMode="External" /><Relationship Id="rId289" Type="http://schemas.openxmlformats.org/officeDocument/2006/relationships/hyperlink" Target="http://pbs.twimg.com/profile_images/568893433775812608/8TNg4DQm_normal.png" TargetMode="External" /><Relationship Id="rId290" Type="http://schemas.openxmlformats.org/officeDocument/2006/relationships/hyperlink" Target="http://pbs.twimg.com/profile_images/568893433775812608/8TNg4DQm_normal.png" TargetMode="External" /><Relationship Id="rId291" Type="http://schemas.openxmlformats.org/officeDocument/2006/relationships/hyperlink" Target="http://pbs.twimg.com/profile_images/568893433775812608/8TNg4DQm_normal.png" TargetMode="External" /><Relationship Id="rId292" Type="http://schemas.openxmlformats.org/officeDocument/2006/relationships/hyperlink" Target="http://pbs.twimg.com/profile_images/568893433775812608/8TNg4DQm_normal.png" TargetMode="External" /><Relationship Id="rId293" Type="http://schemas.openxmlformats.org/officeDocument/2006/relationships/hyperlink" Target="http://pbs.twimg.com/profile_images/568893433775812608/8TNg4DQm_normal.png" TargetMode="External" /><Relationship Id="rId294" Type="http://schemas.openxmlformats.org/officeDocument/2006/relationships/hyperlink" Target="http://pbs.twimg.com/profile_images/1045758310241067014/a5O8SX6F_normal.jpg" TargetMode="External" /><Relationship Id="rId295" Type="http://schemas.openxmlformats.org/officeDocument/2006/relationships/hyperlink" Target="http://pbs.twimg.com/profile_images/568893433775812608/8TNg4DQm_normal.png" TargetMode="External" /><Relationship Id="rId296" Type="http://schemas.openxmlformats.org/officeDocument/2006/relationships/hyperlink" Target="http://pbs.twimg.com/profile_images/568893433775812608/8TNg4DQm_normal.png" TargetMode="External" /><Relationship Id="rId297" Type="http://schemas.openxmlformats.org/officeDocument/2006/relationships/hyperlink" Target="http://pbs.twimg.com/profile_images/568893433775812608/8TNg4DQm_normal.png" TargetMode="External" /><Relationship Id="rId298" Type="http://schemas.openxmlformats.org/officeDocument/2006/relationships/hyperlink" Target="http://pbs.twimg.com/profile_images/568893433775812608/8TNg4DQm_normal.png" TargetMode="External" /><Relationship Id="rId299" Type="http://schemas.openxmlformats.org/officeDocument/2006/relationships/hyperlink" Target="http://pbs.twimg.com/profile_images/1045758310241067014/a5O8SX6F_normal.jpg" TargetMode="External" /><Relationship Id="rId300" Type="http://schemas.openxmlformats.org/officeDocument/2006/relationships/hyperlink" Target="http://pbs.twimg.com/profile_images/1045758310241067014/a5O8SX6F_normal.jpg" TargetMode="External" /><Relationship Id="rId301" Type="http://schemas.openxmlformats.org/officeDocument/2006/relationships/hyperlink" Target="http://pbs.twimg.com/profile_images/1045758310241067014/a5O8SX6F_normal.jpg" TargetMode="External" /><Relationship Id="rId302" Type="http://schemas.openxmlformats.org/officeDocument/2006/relationships/hyperlink" Target="http://pbs.twimg.com/profile_images/1045758310241067014/a5O8SX6F_normal.jpg" TargetMode="External" /><Relationship Id="rId303" Type="http://schemas.openxmlformats.org/officeDocument/2006/relationships/hyperlink" Target="http://pbs.twimg.com/profile_images/1045758310241067014/a5O8SX6F_normal.jpg" TargetMode="External" /><Relationship Id="rId304" Type="http://schemas.openxmlformats.org/officeDocument/2006/relationships/hyperlink" Target="http://pbs.twimg.com/profile_images/568893433775812608/8TNg4DQm_normal.png" TargetMode="External" /><Relationship Id="rId305" Type="http://schemas.openxmlformats.org/officeDocument/2006/relationships/hyperlink" Target="http://pbs.twimg.com/profile_images/568893433775812608/8TNg4DQm_normal.png" TargetMode="External" /><Relationship Id="rId306" Type="http://schemas.openxmlformats.org/officeDocument/2006/relationships/hyperlink" Target="http://pbs.twimg.com/profile_images/747276122820227072/MZkrRf9c_normal.jpg" TargetMode="External" /><Relationship Id="rId307" Type="http://schemas.openxmlformats.org/officeDocument/2006/relationships/hyperlink" Target="http://pbs.twimg.com/profile_images/1024599935407321091/jUs4Xjsm_normal.jpg" TargetMode="External" /><Relationship Id="rId308" Type="http://schemas.openxmlformats.org/officeDocument/2006/relationships/hyperlink" Target="https://pbs.twimg.com/media/DuYsFz5VsAAc0Ic.jpg" TargetMode="External" /><Relationship Id="rId309" Type="http://schemas.openxmlformats.org/officeDocument/2006/relationships/hyperlink" Target="http://pbs.twimg.com/profile_images/974049533175844864/NVTb93LS_normal.jpg" TargetMode="External" /><Relationship Id="rId310" Type="http://schemas.openxmlformats.org/officeDocument/2006/relationships/hyperlink" Target="http://pbs.twimg.com/profile_images/974049533175844864/NVTb93LS_normal.jpg" TargetMode="External" /><Relationship Id="rId311" Type="http://schemas.openxmlformats.org/officeDocument/2006/relationships/hyperlink" Target="https://pbs.twimg.com/media/Du5MLrWXgAAc3Or.jpg" TargetMode="External" /><Relationship Id="rId312" Type="http://schemas.openxmlformats.org/officeDocument/2006/relationships/hyperlink" Target="http://pbs.twimg.com/profile_images/1044530033568698368/uE1qyJZK_normal.jpg" TargetMode="External" /><Relationship Id="rId313" Type="http://schemas.openxmlformats.org/officeDocument/2006/relationships/hyperlink" Target="http://pbs.twimg.com/profile_images/1044530033568698368/uE1qyJZK_normal.jpg" TargetMode="External" /><Relationship Id="rId314" Type="http://schemas.openxmlformats.org/officeDocument/2006/relationships/hyperlink" Target="https://pbs.twimg.com/ext_tw_video_thumb/1073975183613067265/pu/img/4UdZuPq0z9xqEZyG.jpg" TargetMode="External" /><Relationship Id="rId315" Type="http://schemas.openxmlformats.org/officeDocument/2006/relationships/hyperlink" Target="https://pbs.twimg.com/ext_tw_video_thumb/1073975183613067265/pu/img/4UdZuPq0z9xqEZyG.jpg" TargetMode="External" /><Relationship Id="rId316" Type="http://schemas.openxmlformats.org/officeDocument/2006/relationships/hyperlink" Target="http://pbs.twimg.com/profile_images/1044530033568698368/uE1qyJZK_normal.jpg" TargetMode="External" /><Relationship Id="rId317" Type="http://schemas.openxmlformats.org/officeDocument/2006/relationships/hyperlink" Target="http://pbs.twimg.com/profile_images/1070102465247244288/yqx24qTM_normal.jpg" TargetMode="External" /><Relationship Id="rId318" Type="http://schemas.openxmlformats.org/officeDocument/2006/relationships/hyperlink" Target="http://pbs.twimg.com/profile_images/1070102465247244288/yqx24qTM_normal.jpg" TargetMode="External" /><Relationship Id="rId319" Type="http://schemas.openxmlformats.org/officeDocument/2006/relationships/hyperlink" Target="http://pbs.twimg.com/profile_images/1070102465247244288/yqx24qTM_normal.jpg" TargetMode="External" /><Relationship Id="rId320" Type="http://schemas.openxmlformats.org/officeDocument/2006/relationships/hyperlink" Target="http://pbs.twimg.com/profile_images/568893433775812608/8TNg4DQm_normal.png" TargetMode="External" /><Relationship Id="rId321" Type="http://schemas.openxmlformats.org/officeDocument/2006/relationships/hyperlink" Target="http://pbs.twimg.com/profile_images/997257070104657921/eXBuYdJO_normal.jpg" TargetMode="External" /><Relationship Id="rId322" Type="http://schemas.openxmlformats.org/officeDocument/2006/relationships/hyperlink" Target="http://pbs.twimg.com/profile_images/997257070104657921/eXBuYdJO_normal.jpg" TargetMode="External" /><Relationship Id="rId323" Type="http://schemas.openxmlformats.org/officeDocument/2006/relationships/hyperlink" Target="http://pbs.twimg.com/profile_images/978406535763251200/33Swrkiw_normal.jpg" TargetMode="External" /><Relationship Id="rId324" Type="http://schemas.openxmlformats.org/officeDocument/2006/relationships/hyperlink" Target="http://pbs.twimg.com/profile_images/978406535763251200/33Swrkiw_normal.jpg" TargetMode="External" /><Relationship Id="rId325" Type="http://schemas.openxmlformats.org/officeDocument/2006/relationships/hyperlink" Target="http://pbs.twimg.com/profile_images/978406535763251200/33Swrkiw_normal.jpg" TargetMode="External" /><Relationship Id="rId326" Type="http://schemas.openxmlformats.org/officeDocument/2006/relationships/hyperlink" Target="http://pbs.twimg.com/profile_images/978406535763251200/33Swrkiw_normal.jpg" TargetMode="External" /><Relationship Id="rId327" Type="http://schemas.openxmlformats.org/officeDocument/2006/relationships/hyperlink" Target="http://pbs.twimg.com/profile_images/978406535763251200/33Swrkiw_normal.jpg" TargetMode="External" /><Relationship Id="rId328" Type="http://schemas.openxmlformats.org/officeDocument/2006/relationships/hyperlink" Target="http://pbs.twimg.com/profile_images/978406535763251200/33Swrkiw_normal.jpg" TargetMode="External" /><Relationship Id="rId329" Type="http://schemas.openxmlformats.org/officeDocument/2006/relationships/hyperlink" Target="http://pbs.twimg.com/profile_images/978406535763251200/33Swrkiw_normal.jpg" TargetMode="External" /><Relationship Id="rId330" Type="http://schemas.openxmlformats.org/officeDocument/2006/relationships/hyperlink" Target="http://pbs.twimg.com/profile_images/978406535763251200/33Swrkiw_normal.jpg" TargetMode="External" /><Relationship Id="rId331" Type="http://schemas.openxmlformats.org/officeDocument/2006/relationships/hyperlink" Target="https://pbs.twimg.com/media/CLvmGcZWsAAWDzU.png" TargetMode="External" /><Relationship Id="rId332" Type="http://schemas.openxmlformats.org/officeDocument/2006/relationships/hyperlink" Target="http://pbs.twimg.com/profile_images/605395163842772992/yRe7-R2I_normal.jpg" TargetMode="External" /><Relationship Id="rId333" Type="http://schemas.openxmlformats.org/officeDocument/2006/relationships/hyperlink" Target="https://pbs.twimg.com/media/CLvmGcZWsAAWDzU.png" TargetMode="External" /><Relationship Id="rId334" Type="http://schemas.openxmlformats.org/officeDocument/2006/relationships/hyperlink" Target="http://pbs.twimg.com/profile_images/605395163842772992/yRe7-R2I_normal.jpg" TargetMode="External" /><Relationship Id="rId335" Type="http://schemas.openxmlformats.org/officeDocument/2006/relationships/hyperlink" Target="http://pbs.twimg.com/profile_images/605395163842772992/yRe7-R2I_normal.jpg" TargetMode="External" /><Relationship Id="rId336" Type="http://schemas.openxmlformats.org/officeDocument/2006/relationships/hyperlink" Target="http://pbs.twimg.com/profile_images/984169277065277440/hbNLsQCH_normal.jpg" TargetMode="External" /><Relationship Id="rId337" Type="http://schemas.openxmlformats.org/officeDocument/2006/relationships/hyperlink" Target="http://pbs.twimg.com/profile_images/438034030982754305/O6CB8Ovl_normal.jpeg" TargetMode="External" /><Relationship Id="rId338" Type="http://schemas.openxmlformats.org/officeDocument/2006/relationships/hyperlink" Target="http://pbs.twimg.com/profile_images/1031175612088516610/B3ktUN_M_normal.jpg" TargetMode="External" /><Relationship Id="rId339" Type="http://schemas.openxmlformats.org/officeDocument/2006/relationships/hyperlink" Target="http://pbs.twimg.com/profile_images/971606717497659392/x71j8V9w_normal.jpg" TargetMode="External" /><Relationship Id="rId340" Type="http://schemas.openxmlformats.org/officeDocument/2006/relationships/hyperlink" Target="https://pbs.twimg.com/media/Dt2auUgUcAAtKME.jpg" TargetMode="External" /><Relationship Id="rId341" Type="http://schemas.openxmlformats.org/officeDocument/2006/relationships/hyperlink" Target="https://pbs.twimg.com/media/Dt2auUgUcAAtKME.jpg" TargetMode="External" /><Relationship Id="rId342" Type="http://schemas.openxmlformats.org/officeDocument/2006/relationships/hyperlink" Target="https://pbs.twimg.com/media/Dt2auUgUcAAtKME.jpg" TargetMode="External" /><Relationship Id="rId343" Type="http://schemas.openxmlformats.org/officeDocument/2006/relationships/hyperlink" Target="http://pbs.twimg.com/profile_images/883409171722379264/u8feUWWC_normal.jpg" TargetMode="External" /><Relationship Id="rId344" Type="http://schemas.openxmlformats.org/officeDocument/2006/relationships/hyperlink" Target="http://pbs.twimg.com/profile_images/883409171722379264/u8feUWWC_normal.jpg" TargetMode="External" /><Relationship Id="rId345" Type="http://schemas.openxmlformats.org/officeDocument/2006/relationships/hyperlink" Target="http://pbs.twimg.com/profile_images/883409171722379264/u8feUWWC_normal.jpg" TargetMode="External" /><Relationship Id="rId346" Type="http://schemas.openxmlformats.org/officeDocument/2006/relationships/hyperlink" Target="http://pbs.twimg.com/profile_images/883409171722379264/u8feUWWC_normal.jpg" TargetMode="External" /><Relationship Id="rId347" Type="http://schemas.openxmlformats.org/officeDocument/2006/relationships/hyperlink" Target="http://pbs.twimg.com/profile_images/883409171722379264/u8feUWWC_normal.jpg" TargetMode="External" /><Relationship Id="rId348" Type="http://schemas.openxmlformats.org/officeDocument/2006/relationships/hyperlink" Target="http://pbs.twimg.com/profile_images/883409171722379264/u8feUWWC_normal.jpg" TargetMode="External" /><Relationship Id="rId349" Type="http://schemas.openxmlformats.org/officeDocument/2006/relationships/hyperlink" Target="http://pbs.twimg.com/profile_images/883409171722379264/u8feUWWC_normal.jpg" TargetMode="External" /><Relationship Id="rId350" Type="http://schemas.openxmlformats.org/officeDocument/2006/relationships/hyperlink" Target="https://pbs.twimg.com/media/Dt2auUgUcAAtKME.jpg" TargetMode="External" /><Relationship Id="rId351" Type="http://schemas.openxmlformats.org/officeDocument/2006/relationships/hyperlink" Target="http://pbs.twimg.com/profile_images/883409171722379264/u8feUWWC_normal.jpg" TargetMode="External" /><Relationship Id="rId352" Type="http://schemas.openxmlformats.org/officeDocument/2006/relationships/hyperlink" Target="https://pbs.twimg.com/media/Dt2auUgUcAAtKME.jpg" TargetMode="External" /><Relationship Id="rId353" Type="http://schemas.openxmlformats.org/officeDocument/2006/relationships/hyperlink" Target="http://pbs.twimg.com/profile_images/568893433775812608/8TNg4DQm_normal.png" TargetMode="External" /><Relationship Id="rId354" Type="http://schemas.openxmlformats.org/officeDocument/2006/relationships/hyperlink" Target="http://pbs.twimg.com/profile_images/568893433775812608/8TNg4DQm_normal.png" TargetMode="External" /><Relationship Id="rId355" Type="http://schemas.openxmlformats.org/officeDocument/2006/relationships/hyperlink" Target="http://pbs.twimg.com/profile_images/568893433775812608/8TNg4DQm_normal.png" TargetMode="External" /><Relationship Id="rId356" Type="http://schemas.openxmlformats.org/officeDocument/2006/relationships/hyperlink" Target="http://pbs.twimg.com/profile_images/568893433775812608/8TNg4DQm_normal.png" TargetMode="External" /><Relationship Id="rId357" Type="http://schemas.openxmlformats.org/officeDocument/2006/relationships/hyperlink" Target="http://pbs.twimg.com/profile_images/568893433775812608/8TNg4DQm_normal.png" TargetMode="External" /><Relationship Id="rId358" Type="http://schemas.openxmlformats.org/officeDocument/2006/relationships/hyperlink" Target="http://pbs.twimg.com/profile_images/568893433775812608/8TNg4DQm_normal.png" TargetMode="External" /><Relationship Id="rId359" Type="http://schemas.openxmlformats.org/officeDocument/2006/relationships/hyperlink" Target="http://pbs.twimg.com/profile_images/568893433775812608/8TNg4DQm_normal.png" TargetMode="External" /><Relationship Id="rId360" Type="http://schemas.openxmlformats.org/officeDocument/2006/relationships/hyperlink" Target="http://pbs.twimg.com/profile_images/568893433775812608/8TNg4DQm_normal.png" TargetMode="External" /><Relationship Id="rId361" Type="http://schemas.openxmlformats.org/officeDocument/2006/relationships/hyperlink" Target="http://pbs.twimg.com/profile_images/568893433775812608/8TNg4DQm_normal.png" TargetMode="External" /><Relationship Id="rId362" Type="http://schemas.openxmlformats.org/officeDocument/2006/relationships/hyperlink" Target="https://pbs.twimg.com/media/Dseu6EmV4AAcrA6.jpg" TargetMode="External" /><Relationship Id="rId363" Type="http://schemas.openxmlformats.org/officeDocument/2006/relationships/hyperlink" Target="http://pbs.twimg.com/profile_images/568893433775812608/8TNg4DQm_normal.png" TargetMode="External" /><Relationship Id="rId364" Type="http://schemas.openxmlformats.org/officeDocument/2006/relationships/hyperlink" Target="http://pbs.twimg.com/profile_images/568893433775812608/8TNg4DQm_normal.png" TargetMode="External" /><Relationship Id="rId365" Type="http://schemas.openxmlformats.org/officeDocument/2006/relationships/hyperlink" Target="https://pbs.twimg.com/media/DuKsw4GX4AEYmje.jpg" TargetMode="External" /><Relationship Id="rId366" Type="http://schemas.openxmlformats.org/officeDocument/2006/relationships/hyperlink" Target="http://pbs.twimg.com/profile_images/568893433775812608/8TNg4DQm_normal.png" TargetMode="External" /><Relationship Id="rId367" Type="http://schemas.openxmlformats.org/officeDocument/2006/relationships/hyperlink" Target="http://pbs.twimg.com/profile_images/568893433775812608/8TNg4DQm_normal.png" TargetMode="External" /><Relationship Id="rId368" Type="http://schemas.openxmlformats.org/officeDocument/2006/relationships/hyperlink" Target="https://pbs.twimg.com/media/DwU11V6X0AIF8VY.jpg" TargetMode="External" /><Relationship Id="rId369" Type="http://schemas.openxmlformats.org/officeDocument/2006/relationships/hyperlink" Target="http://pbs.twimg.com/profile_images/1083447867887489024/mwddG_-0_normal.jpg" TargetMode="External" /><Relationship Id="rId370" Type="http://schemas.openxmlformats.org/officeDocument/2006/relationships/hyperlink" Target="https://pbs.twimg.com/media/DwU11V6X0AIF8VY.jpg" TargetMode="External" /><Relationship Id="rId371" Type="http://schemas.openxmlformats.org/officeDocument/2006/relationships/hyperlink" Target="http://pbs.twimg.com/profile_images/1083447867887489024/mwddG_-0_normal.jpg" TargetMode="External" /><Relationship Id="rId372" Type="http://schemas.openxmlformats.org/officeDocument/2006/relationships/hyperlink" Target="http://pbs.twimg.com/profile_images/1083447867887489024/mwddG_-0_normal.jpg" TargetMode="External" /><Relationship Id="rId373" Type="http://schemas.openxmlformats.org/officeDocument/2006/relationships/hyperlink" Target="http://pbs.twimg.com/profile_images/883392063588323328/C7EbD-uC_normal.jpg" TargetMode="External" /><Relationship Id="rId374" Type="http://schemas.openxmlformats.org/officeDocument/2006/relationships/hyperlink" Target="http://pbs.twimg.com/profile_images/883392063588323328/C7EbD-uC_normal.jpg" TargetMode="External" /><Relationship Id="rId375" Type="http://schemas.openxmlformats.org/officeDocument/2006/relationships/hyperlink" Target="http://pbs.twimg.com/profile_images/883392063588323328/C7EbD-uC_normal.jpg" TargetMode="External" /><Relationship Id="rId376" Type="http://schemas.openxmlformats.org/officeDocument/2006/relationships/hyperlink" Target="https://twitter.com/#!/abardyn71/status/1058456601491726336" TargetMode="External" /><Relationship Id="rId377" Type="http://schemas.openxmlformats.org/officeDocument/2006/relationships/hyperlink" Target="https://twitter.com/#!/postitthoughts/status/1058270893535780867" TargetMode="External" /><Relationship Id="rId378" Type="http://schemas.openxmlformats.org/officeDocument/2006/relationships/hyperlink" Target="https://twitter.com/#!/postitthoughts/status/1058651847102099456" TargetMode="External" /><Relationship Id="rId379" Type="http://schemas.openxmlformats.org/officeDocument/2006/relationships/hyperlink" Target="https://twitter.com/#!/calrtipper/status/1059166526421385216" TargetMode="External" /><Relationship Id="rId380" Type="http://schemas.openxmlformats.org/officeDocument/2006/relationships/hyperlink" Target="https://twitter.com/#!/calrtipper/status/1059166526421385216" TargetMode="External" /><Relationship Id="rId381" Type="http://schemas.openxmlformats.org/officeDocument/2006/relationships/hyperlink" Target="https://twitter.com/#!/theorganicview/status/1059635874911141888" TargetMode="External" /><Relationship Id="rId382" Type="http://schemas.openxmlformats.org/officeDocument/2006/relationships/hyperlink" Target="https://twitter.com/#!/theorganicview/status/1059635874911141888" TargetMode="External" /><Relationship Id="rId383" Type="http://schemas.openxmlformats.org/officeDocument/2006/relationships/hyperlink" Target="https://twitter.com/#!/theorganicview/status/1059635874911141888" TargetMode="External" /><Relationship Id="rId384" Type="http://schemas.openxmlformats.org/officeDocument/2006/relationships/hyperlink" Target="https://twitter.com/#!/marijuanacomau/status/1060330719346601986" TargetMode="External" /><Relationship Id="rId385" Type="http://schemas.openxmlformats.org/officeDocument/2006/relationships/hyperlink" Target="https://twitter.com/#!/janellm54/status/1060335712451477504" TargetMode="External" /><Relationship Id="rId386" Type="http://schemas.openxmlformats.org/officeDocument/2006/relationships/hyperlink" Target="https://twitter.com/#!/aldridge25/status/1051364560995852288" TargetMode="External" /><Relationship Id="rId387" Type="http://schemas.openxmlformats.org/officeDocument/2006/relationships/hyperlink" Target="https://twitter.com/#!/gfyhpodcast/status/1060452618722410499" TargetMode="External" /><Relationship Id="rId388" Type="http://schemas.openxmlformats.org/officeDocument/2006/relationships/hyperlink" Target="https://twitter.com/#!/gfyhpodcast/status/1060452618722410499" TargetMode="External" /><Relationship Id="rId389" Type="http://schemas.openxmlformats.org/officeDocument/2006/relationships/hyperlink" Target="https://twitter.com/#!/gfyhpodcast/status/1060452618722410499" TargetMode="External" /><Relationship Id="rId390" Type="http://schemas.openxmlformats.org/officeDocument/2006/relationships/hyperlink" Target="https://twitter.com/#!/gfyhpodcast/status/1060452618722410499" TargetMode="External" /><Relationship Id="rId391" Type="http://schemas.openxmlformats.org/officeDocument/2006/relationships/hyperlink" Target="https://twitter.com/#!/gfyhpodcast/status/1060452618722410499" TargetMode="External" /><Relationship Id="rId392" Type="http://schemas.openxmlformats.org/officeDocument/2006/relationships/hyperlink" Target="https://twitter.com/#!/rastajeff420/status/1060453452751335424" TargetMode="External" /><Relationship Id="rId393" Type="http://schemas.openxmlformats.org/officeDocument/2006/relationships/hyperlink" Target="https://twitter.com/#!/aldridge25/status/1051364560995852288" TargetMode="External" /><Relationship Id="rId394" Type="http://schemas.openxmlformats.org/officeDocument/2006/relationships/hyperlink" Target="https://twitter.com/#!/rastajeff420/status/1060453452751335424" TargetMode="External" /><Relationship Id="rId395" Type="http://schemas.openxmlformats.org/officeDocument/2006/relationships/hyperlink" Target="https://twitter.com/#!/aldridge25/status/1051364560995852288" TargetMode="External" /><Relationship Id="rId396" Type="http://schemas.openxmlformats.org/officeDocument/2006/relationships/hyperlink" Target="https://twitter.com/#!/rastajeff420/status/1060453452751335424" TargetMode="External" /><Relationship Id="rId397" Type="http://schemas.openxmlformats.org/officeDocument/2006/relationships/hyperlink" Target="https://twitter.com/#!/aldridge25/status/1051364560995852288" TargetMode="External" /><Relationship Id="rId398" Type="http://schemas.openxmlformats.org/officeDocument/2006/relationships/hyperlink" Target="https://twitter.com/#!/aldridge25/status/1051364560995852288" TargetMode="External" /><Relationship Id="rId399" Type="http://schemas.openxmlformats.org/officeDocument/2006/relationships/hyperlink" Target="https://twitter.com/#!/rastajeff420/status/1060453452751335424" TargetMode="External" /><Relationship Id="rId400" Type="http://schemas.openxmlformats.org/officeDocument/2006/relationships/hyperlink" Target="https://twitter.com/#!/rastajeff420/status/1060453452751335424" TargetMode="External" /><Relationship Id="rId401" Type="http://schemas.openxmlformats.org/officeDocument/2006/relationships/hyperlink" Target="https://twitter.com/#!/rastajeff420/status/1060453452751335424" TargetMode="External" /><Relationship Id="rId402" Type="http://schemas.openxmlformats.org/officeDocument/2006/relationships/hyperlink" Target="https://twitter.com/#!/grotechsystems/status/1060976231212998656" TargetMode="External" /><Relationship Id="rId403" Type="http://schemas.openxmlformats.org/officeDocument/2006/relationships/hyperlink" Target="https://twitter.com/#!/grotechsystems/status/1060976231212998656" TargetMode="External" /><Relationship Id="rId404" Type="http://schemas.openxmlformats.org/officeDocument/2006/relationships/hyperlink" Target="https://twitter.com/#!/grotechsystems/status/1060976231212998656" TargetMode="External" /><Relationship Id="rId405" Type="http://schemas.openxmlformats.org/officeDocument/2006/relationships/hyperlink" Target="https://twitter.com/#!/grotechsystems/status/1060976231212998656" TargetMode="External" /><Relationship Id="rId406" Type="http://schemas.openxmlformats.org/officeDocument/2006/relationships/hyperlink" Target="https://twitter.com/#!/chef_vicky/status/1060832348168732672" TargetMode="External" /><Relationship Id="rId407" Type="http://schemas.openxmlformats.org/officeDocument/2006/relationships/hyperlink" Target="https://twitter.com/#!/gia_vm/status/1061018757940813824" TargetMode="External" /><Relationship Id="rId408" Type="http://schemas.openxmlformats.org/officeDocument/2006/relationships/hyperlink" Target="https://twitter.com/#!/chef_vicky/status/1060832348168732672" TargetMode="External" /><Relationship Id="rId409" Type="http://schemas.openxmlformats.org/officeDocument/2006/relationships/hyperlink" Target="https://twitter.com/#!/chef_vicky/status/1060832348168732672" TargetMode="External" /><Relationship Id="rId410" Type="http://schemas.openxmlformats.org/officeDocument/2006/relationships/hyperlink" Target="https://twitter.com/#!/gia_vm/status/1061018757940813824" TargetMode="External" /><Relationship Id="rId411" Type="http://schemas.openxmlformats.org/officeDocument/2006/relationships/hyperlink" Target="https://twitter.com/#!/gia_vm/status/1061018757940813824" TargetMode="External" /><Relationship Id="rId412" Type="http://schemas.openxmlformats.org/officeDocument/2006/relationships/hyperlink" Target="https://twitter.com/#!/gia_vm/status/1061018757940813824" TargetMode="External" /><Relationship Id="rId413" Type="http://schemas.openxmlformats.org/officeDocument/2006/relationships/hyperlink" Target="https://twitter.com/#!/pjbeachey/status/1061155922830082048" TargetMode="External" /><Relationship Id="rId414" Type="http://schemas.openxmlformats.org/officeDocument/2006/relationships/hyperlink" Target="https://twitter.com/#!/pjbeachey/status/1061155922830082048" TargetMode="External" /><Relationship Id="rId415" Type="http://schemas.openxmlformats.org/officeDocument/2006/relationships/hyperlink" Target="https://twitter.com/#!/evaworldwide/status/1059557007345233920" TargetMode="External" /><Relationship Id="rId416" Type="http://schemas.openxmlformats.org/officeDocument/2006/relationships/hyperlink" Target="https://twitter.com/#!/evaworldwide/status/1060268151814840320" TargetMode="External" /><Relationship Id="rId417" Type="http://schemas.openxmlformats.org/officeDocument/2006/relationships/hyperlink" Target="https://twitter.com/#!/evaworldwide/status/1062093134157492226" TargetMode="External" /><Relationship Id="rId418" Type="http://schemas.openxmlformats.org/officeDocument/2006/relationships/hyperlink" Target="https://twitter.com/#!/_ediblee/status/1062150198242226177" TargetMode="External" /><Relationship Id="rId419" Type="http://schemas.openxmlformats.org/officeDocument/2006/relationships/hyperlink" Target="https://twitter.com/#!/stacey20181/status/1063160128566771712" TargetMode="External" /><Relationship Id="rId420" Type="http://schemas.openxmlformats.org/officeDocument/2006/relationships/hyperlink" Target="https://twitter.com/#!/thesmokingfet/status/1063481109877583872" TargetMode="External" /><Relationship Id="rId421" Type="http://schemas.openxmlformats.org/officeDocument/2006/relationships/hyperlink" Target="https://twitter.com/#!/thesmokingfet/status/1063481109877583872" TargetMode="External" /><Relationship Id="rId422" Type="http://schemas.openxmlformats.org/officeDocument/2006/relationships/hyperlink" Target="https://twitter.com/#!/sourcing_guru/status/1064547227593523200" TargetMode="External" /><Relationship Id="rId423" Type="http://schemas.openxmlformats.org/officeDocument/2006/relationships/hyperlink" Target="https://twitter.com/#!/brianns67/status/1064551184415973376" TargetMode="External" /><Relationship Id="rId424" Type="http://schemas.openxmlformats.org/officeDocument/2006/relationships/hyperlink" Target="https://twitter.com/#!/brianns67/status/1064551184415973376" TargetMode="External" /><Relationship Id="rId425" Type="http://schemas.openxmlformats.org/officeDocument/2006/relationships/hyperlink" Target="https://twitter.com/#!/allensaakyan/status/1064693663786139648" TargetMode="External" /><Relationship Id="rId426" Type="http://schemas.openxmlformats.org/officeDocument/2006/relationships/hyperlink" Target="https://twitter.com/#!/allensaakyan/status/1064693663786139648" TargetMode="External" /><Relationship Id="rId427" Type="http://schemas.openxmlformats.org/officeDocument/2006/relationships/hyperlink" Target="https://twitter.com/#!/allensaakyan/status/1064693663786139648" TargetMode="External" /><Relationship Id="rId428" Type="http://schemas.openxmlformats.org/officeDocument/2006/relationships/hyperlink" Target="https://twitter.com/#!/allensaakyan/status/1064693663786139648" TargetMode="External" /><Relationship Id="rId429" Type="http://schemas.openxmlformats.org/officeDocument/2006/relationships/hyperlink" Target="https://twitter.com/#!/allensaakyan/status/1064693663786139648" TargetMode="External" /><Relationship Id="rId430" Type="http://schemas.openxmlformats.org/officeDocument/2006/relationships/hyperlink" Target="https://twitter.com/#!/allensaakyan/status/1064693663786139648" TargetMode="External" /><Relationship Id="rId431" Type="http://schemas.openxmlformats.org/officeDocument/2006/relationships/hyperlink" Target="https://twitter.com/#!/simulationshow/status/1064693791519457280" TargetMode="External" /><Relationship Id="rId432" Type="http://schemas.openxmlformats.org/officeDocument/2006/relationships/hyperlink" Target="https://twitter.com/#!/simulationshow/status/1064693791519457280" TargetMode="External" /><Relationship Id="rId433" Type="http://schemas.openxmlformats.org/officeDocument/2006/relationships/hyperlink" Target="https://twitter.com/#!/simulationshow/status/1064693791519457280" TargetMode="External" /><Relationship Id="rId434" Type="http://schemas.openxmlformats.org/officeDocument/2006/relationships/hyperlink" Target="https://twitter.com/#!/simulationshow/status/1064693791519457280" TargetMode="External" /><Relationship Id="rId435" Type="http://schemas.openxmlformats.org/officeDocument/2006/relationships/hyperlink" Target="https://twitter.com/#!/simulationshow/status/1064693791519457280" TargetMode="External" /><Relationship Id="rId436" Type="http://schemas.openxmlformats.org/officeDocument/2006/relationships/hyperlink" Target="https://twitter.com/#!/simulationshow/status/1064693791519457280" TargetMode="External" /><Relationship Id="rId437" Type="http://schemas.openxmlformats.org/officeDocument/2006/relationships/hyperlink" Target="https://twitter.com/#!/sharonlockwood8/status/1065017148001550336" TargetMode="External" /><Relationship Id="rId438" Type="http://schemas.openxmlformats.org/officeDocument/2006/relationships/hyperlink" Target="https://twitter.com/#!/gnomelicker2389/status/1065026773895671809" TargetMode="External" /><Relationship Id="rId439" Type="http://schemas.openxmlformats.org/officeDocument/2006/relationships/hyperlink" Target="https://twitter.com/#!/missabsinthe/status/1065027729278398464" TargetMode="External" /><Relationship Id="rId440" Type="http://schemas.openxmlformats.org/officeDocument/2006/relationships/hyperlink" Target="https://twitter.com/#!/collins_wilbert/status/1060330440828039175" TargetMode="External" /><Relationship Id="rId441" Type="http://schemas.openxmlformats.org/officeDocument/2006/relationships/hyperlink" Target="https://twitter.com/#!/collins_wilbert/status/1065036129240576000" TargetMode="External" /><Relationship Id="rId442" Type="http://schemas.openxmlformats.org/officeDocument/2006/relationships/hyperlink" Target="https://twitter.com/#!/healthy_chronic/status/1065044448848039938" TargetMode="External" /><Relationship Id="rId443" Type="http://schemas.openxmlformats.org/officeDocument/2006/relationships/hyperlink" Target="https://twitter.com/#!/cannabisp2p/status/1065948776987353089" TargetMode="External" /><Relationship Id="rId444" Type="http://schemas.openxmlformats.org/officeDocument/2006/relationships/hyperlink" Target="https://twitter.com/#!/trilogyhealthmd/status/1063114409755607040" TargetMode="External" /><Relationship Id="rId445" Type="http://schemas.openxmlformats.org/officeDocument/2006/relationships/hyperlink" Target="https://twitter.com/#!/trilogyhealthmd/status/1066315502543196161" TargetMode="External" /><Relationship Id="rId446" Type="http://schemas.openxmlformats.org/officeDocument/2006/relationships/hyperlink" Target="https://twitter.com/#!/neodevsolutions/status/1066422419626254336" TargetMode="External" /><Relationship Id="rId447" Type="http://schemas.openxmlformats.org/officeDocument/2006/relationships/hyperlink" Target="https://twitter.com/#!/cannaafri/status/1067031069235527680" TargetMode="External" /><Relationship Id="rId448" Type="http://schemas.openxmlformats.org/officeDocument/2006/relationships/hyperlink" Target="https://twitter.com/#!/theemeraldconf1/status/1067428229311418368" TargetMode="External" /><Relationship Id="rId449" Type="http://schemas.openxmlformats.org/officeDocument/2006/relationships/hyperlink" Target="https://twitter.com/#!/wingpea_/status/1067623306688413696" TargetMode="External" /><Relationship Id="rId450" Type="http://schemas.openxmlformats.org/officeDocument/2006/relationships/hyperlink" Target="https://twitter.com/#!/wingpea_/status/1067623306688413696" TargetMode="External" /><Relationship Id="rId451" Type="http://schemas.openxmlformats.org/officeDocument/2006/relationships/hyperlink" Target="https://twitter.com/#!/mediweed/status/1067899315480231936" TargetMode="External" /><Relationship Id="rId452" Type="http://schemas.openxmlformats.org/officeDocument/2006/relationships/hyperlink" Target="https://twitter.com/#!/mediweed/status/1067899315480231936" TargetMode="External" /><Relationship Id="rId453" Type="http://schemas.openxmlformats.org/officeDocument/2006/relationships/hyperlink" Target="https://twitter.com/#!/medwellhealth/status/1068509280310046720" TargetMode="External" /><Relationship Id="rId454" Type="http://schemas.openxmlformats.org/officeDocument/2006/relationships/hyperlink" Target="https://twitter.com/#!/medwellhealth/status/1068509280310046720" TargetMode="External" /><Relationship Id="rId455" Type="http://schemas.openxmlformats.org/officeDocument/2006/relationships/hyperlink" Target="https://twitter.com/#!/medwellhealth/status/1068509867290370048" TargetMode="External" /><Relationship Id="rId456" Type="http://schemas.openxmlformats.org/officeDocument/2006/relationships/hyperlink" Target="https://twitter.com/#!/enderw8s/status/1068652621689348097" TargetMode="External" /><Relationship Id="rId457" Type="http://schemas.openxmlformats.org/officeDocument/2006/relationships/hyperlink" Target="https://twitter.com/#!/paluch_9/status/1068656817247526912" TargetMode="External" /><Relationship Id="rId458" Type="http://schemas.openxmlformats.org/officeDocument/2006/relationships/hyperlink" Target="https://twitter.com/#!/dbrown13/status/1068662930999250944" TargetMode="External" /><Relationship Id="rId459" Type="http://schemas.openxmlformats.org/officeDocument/2006/relationships/hyperlink" Target="https://twitter.com/#!/dbrown13/status/1068662930999250944" TargetMode="External" /><Relationship Id="rId460" Type="http://schemas.openxmlformats.org/officeDocument/2006/relationships/hyperlink" Target="https://twitter.com/#!/dubblea/status/1068669618712190976" TargetMode="External" /><Relationship Id="rId461" Type="http://schemas.openxmlformats.org/officeDocument/2006/relationships/hyperlink" Target="https://twitter.com/#!/marlow82631368/status/1068678961599668224" TargetMode="External" /><Relationship Id="rId462" Type="http://schemas.openxmlformats.org/officeDocument/2006/relationships/hyperlink" Target="https://twitter.com/#!/pottymouthbaker/status/1068941036544765954" TargetMode="External" /><Relationship Id="rId463" Type="http://schemas.openxmlformats.org/officeDocument/2006/relationships/hyperlink" Target="https://twitter.com/#!/clickgrowgo/status/1065500561762484224" TargetMode="External" /><Relationship Id="rId464" Type="http://schemas.openxmlformats.org/officeDocument/2006/relationships/hyperlink" Target="https://twitter.com/#!/clickgrowgo/status/1066495193208111104" TargetMode="External" /><Relationship Id="rId465" Type="http://schemas.openxmlformats.org/officeDocument/2006/relationships/hyperlink" Target="https://twitter.com/#!/clickgrowgo/status/1068950242446401536" TargetMode="External" /><Relationship Id="rId466" Type="http://schemas.openxmlformats.org/officeDocument/2006/relationships/hyperlink" Target="https://twitter.com/#!/clickgrowgo/status/1068950383291056128" TargetMode="External" /><Relationship Id="rId467" Type="http://schemas.openxmlformats.org/officeDocument/2006/relationships/hyperlink" Target="https://twitter.com/#!/peterlprete/status/1068957043724308480" TargetMode="External" /><Relationship Id="rId468" Type="http://schemas.openxmlformats.org/officeDocument/2006/relationships/hyperlink" Target="https://twitter.com/#!/peterlprete/status/1068957043724308480" TargetMode="External" /><Relationship Id="rId469" Type="http://schemas.openxmlformats.org/officeDocument/2006/relationships/hyperlink" Target="https://twitter.com/#!/julesofthwood/status/1068968100350046208" TargetMode="External" /><Relationship Id="rId470" Type="http://schemas.openxmlformats.org/officeDocument/2006/relationships/hyperlink" Target="https://twitter.com/#!/nwaries419/status/1069032312438894592" TargetMode="External" /><Relationship Id="rId471" Type="http://schemas.openxmlformats.org/officeDocument/2006/relationships/hyperlink" Target="https://twitter.com/#!/edrosenthal/status/1068652153894567936" TargetMode="External" /><Relationship Id="rId472" Type="http://schemas.openxmlformats.org/officeDocument/2006/relationships/hyperlink" Target="https://twitter.com/#!/knightroglisten/status/1069049484909273088" TargetMode="External" /><Relationship Id="rId473" Type="http://schemas.openxmlformats.org/officeDocument/2006/relationships/hyperlink" Target="https://twitter.com/#!/cannabis_times/status/1069509631121211392" TargetMode="External" /><Relationship Id="rId474" Type="http://schemas.openxmlformats.org/officeDocument/2006/relationships/hyperlink" Target="https://twitter.com/#!/cannabis_times/status/1069509631121211392" TargetMode="External" /><Relationship Id="rId475" Type="http://schemas.openxmlformats.org/officeDocument/2006/relationships/hyperlink" Target="https://twitter.com/#!/riledup1/status/1069529707706793984" TargetMode="External" /><Relationship Id="rId476" Type="http://schemas.openxmlformats.org/officeDocument/2006/relationships/hyperlink" Target="https://twitter.com/#!/riledup1/status/1069529707706793984" TargetMode="External" /><Relationship Id="rId477" Type="http://schemas.openxmlformats.org/officeDocument/2006/relationships/hyperlink" Target="https://twitter.com/#!/ngaio420/status/1070734952843501568" TargetMode="External" /><Relationship Id="rId478" Type="http://schemas.openxmlformats.org/officeDocument/2006/relationships/hyperlink" Target="https://twitter.com/#!/davidrdowns/status/1070732262776299520" TargetMode="External" /><Relationship Id="rId479" Type="http://schemas.openxmlformats.org/officeDocument/2006/relationships/hyperlink" Target="https://twitter.com/#!/ngaio420/status/1070734952843501568" TargetMode="External" /><Relationship Id="rId480" Type="http://schemas.openxmlformats.org/officeDocument/2006/relationships/hyperlink" Target="https://twitter.com/#!/davidrdowns/status/1070732262776299520" TargetMode="External" /><Relationship Id="rId481" Type="http://schemas.openxmlformats.org/officeDocument/2006/relationships/hyperlink" Target="https://twitter.com/#!/ngaio420/status/1070734952843501568" TargetMode="External" /><Relationship Id="rId482" Type="http://schemas.openxmlformats.org/officeDocument/2006/relationships/hyperlink" Target="https://twitter.com/#!/davidrdowns/status/1070732262776299520" TargetMode="External" /><Relationship Id="rId483" Type="http://schemas.openxmlformats.org/officeDocument/2006/relationships/hyperlink" Target="https://twitter.com/#!/ngaio420/status/1070734952843501568" TargetMode="External" /><Relationship Id="rId484" Type="http://schemas.openxmlformats.org/officeDocument/2006/relationships/hyperlink" Target="https://twitter.com/#!/davidrdowns/status/1070732262776299520" TargetMode="External" /><Relationship Id="rId485" Type="http://schemas.openxmlformats.org/officeDocument/2006/relationships/hyperlink" Target="https://twitter.com/#!/ngaio420/status/1070734952843501568" TargetMode="External" /><Relationship Id="rId486" Type="http://schemas.openxmlformats.org/officeDocument/2006/relationships/hyperlink" Target="https://twitter.com/#!/davidrdowns/status/1070732262776299520" TargetMode="External" /><Relationship Id="rId487" Type="http://schemas.openxmlformats.org/officeDocument/2006/relationships/hyperlink" Target="https://twitter.com/#!/ngaio420/status/1070734952843501568" TargetMode="External" /><Relationship Id="rId488" Type="http://schemas.openxmlformats.org/officeDocument/2006/relationships/hyperlink" Target="https://twitter.com/#!/davidrdowns/status/1070732262776299520" TargetMode="External" /><Relationship Id="rId489" Type="http://schemas.openxmlformats.org/officeDocument/2006/relationships/hyperlink" Target="https://twitter.com/#!/ngaio420/status/1070734952843501568" TargetMode="External" /><Relationship Id="rId490" Type="http://schemas.openxmlformats.org/officeDocument/2006/relationships/hyperlink" Target="https://twitter.com/#!/davidrdowns/status/1070732262776299520" TargetMode="External" /><Relationship Id="rId491" Type="http://schemas.openxmlformats.org/officeDocument/2006/relationships/hyperlink" Target="https://twitter.com/#!/ngaio420/status/1070734952843501568" TargetMode="External" /><Relationship Id="rId492" Type="http://schemas.openxmlformats.org/officeDocument/2006/relationships/hyperlink" Target="https://twitter.com/#!/davidrdowns/status/1070732262776299520" TargetMode="External" /><Relationship Id="rId493" Type="http://schemas.openxmlformats.org/officeDocument/2006/relationships/hyperlink" Target="https://twitter.com/#!/ngaio420/status/1070734952843501568" TargetMode="External" /><Relationship Id="rId494" Type="http://schemas.openxmlformats.org/officeDocument/2006/relationships/hyperlink" Target="https://twitter.com/#!/ngaio420/status/1065014795294789632" TargetMode="External" /><Relationship Id="rId495" Type="http://schemas.openxmlformats.org/officeDocument/2006/relationships/hyperlink" Target="https://twitter.com/#!/cannabisstrains/status/1071686003071614976" TargetMode="External" /><Relationship Id="rId496" Type="http://schemas.openxmlformats.org/officeDocument/2006/relationships/hyperlink" Target="https://twitter.com/#!/cannabisstrains/status/1071686003071614976" TargetMode="External" /><Relationship Id="rId497" Type="http://schemas.openxmlformats.org/officeDocument/2006/relationships/hyperlink" Target="https://twitter.com/#!/pharmakaz/status/1069531702530400257" TargetMode="External" /><Relationship Id="rId498" Type="http://schemas.openxmlformats.org/officeDocument/2006/relationships/hyperlink" Target="https://twitter.com/#!/pharmakaz/status/1069531702530400257" TargetMode="External" /><Relationship Id="rId499" Type="http://schemas.openxmlformats.org/officeDocument/2006/relationships/hyperlink" Target="https://twitter.com/#!/pharmakaz/status/1071690930363793414" TargetMode="External" /><Relationship Id="rId500" Type="http://schemas.openxmlformats.org/officeDocument/2006/relationships/hyperlink" Target="https://twitter.com/#!/pharmakaz/status/1071690930363793414" TargetMode="External" /><Relationship Id="rId501" Type="http://schemas.openxmlformats.org/officeDocument/2006/relationships/hyperlink" Target="https://twitter.com/#!/fibrodisko/status/1072620396581666816" TargetMode="External" /><Relationship Id="rId502" Type="http://schemas.openxmlformats.org/officeDocument/2006/relationships/hyperlink" Target="https://twitter.com/#!/ericghill/status/1072622315664498691" TargetMode="External" /><Relationship Id="rId503" Type="http://schemas.openxmlformats.org/officeDocument/2006/relationships/hyperlink" Target="https://twitter.com/#!/cannabisbuy/status/1072664860679421957" TargetMode="External" /><Relationship Id="rId504" Type="http://schemas.openxmlformats.org/officeDocument/2006/relationships/hyperlink" Target="https://twitter.com/#!/steephilllab/status/1058044134299131905" TargetMode="External" /><Relationship Id="rId505" Type="http://schemas.openxmlformats.org/officeDocument/2006/relationships/hyperlink" Target="https://twitter.com/#!/steephilllab/status/1058075015277506561" TargetMode="External" /><Relationship Id="rId506" Type="http://schemas.openxmlformats.org/officeDocument/2006/relationships/hyperlink" Target="https://twitter.com/#!/civilized_life/status/1058447928120016896" TargetMode="External" /><Relationship Id="rId507" Type="http://schemas.openxmlformats.org/officeDocument/2006/relationships/hyperlink" Target="https://twitter.com/#!/steephilllab/status/1058448318097907712" TargetMode="External" /><Relationship Id="rId508" Type="http://schemas.openxmlformats.org/officeDocument/2006/relationships/hyperlink" Target="https://twitter.com/#!/steephilllab/status/1059161048308019200" TargetMode="External" /><Relationship Id="rId509" Type="http://schemas.openxmlformats.org/officeDocument/2006/relationships/hyperlink" Target="https://twitter.com/#!/steephilllab/status/1061042667528679424" TargetMode="External" /><Relationship Id="rId510" Type="http://schemas.openxmlformats.org/officeDocument/2006/relationships/hyperlink" Target="https://twitter.com/#!/steephilllab/status/1062131901773697024" TargetMode="External" /><Relationship Id="rId511" Type="http://schemas.openxmlformats.org/officeDocument/2006/relationships/hyperlink" Target="https://twitter.com/#!/steephilllab/status/1062433942047940608" TargetMode="External" /><Relationship Id="rId512" Type="http://schemas.openxmlformats.org/officeDocument/2006/relationships/hyperlink" Target="https://twitter.com/#!/steephilllab/status/1063194447599390721" TargetMode="External" /><Relationship Id="rId513" Type="http://schemas.openxmlformats.org/officeDocument/2006/relationships/hyperlink" Target="https://twitter.com/#!/cannainfocast/status/1067701739636342784" TargetMode="External" /><Relationship Id="rId514" Type="http://schemas.openxmlformats.org/officeDocument/2006/relationships/hyperlink" Target="https://twitter.com/#!/steephilllab/status/1064972375555338240" TargetMode="External" /><Relationship Id="rId515" Type="http://schemas.openxmlformats.org/officeDocument/2006/relationships/hyperlink" Target="https://twitter.com/#!/steephilllab/status/1067617669090660352" TargetMode="External" /><Relationship Id="rId516" Type="http://schemas.openxmlformats.org/officeDocument/2006/relationships/hyperlink" Target="https://twitter.com/#!/steephilllab/status/1067859313668943872" TargetMode="External" /><Relationship Id="rId517" Type="http://schemas.openxmlformats.org/officeDocument/2006/relationships/hyperlink" Target="https://twitter.com/#!/steephilllab/status/1067899156402847745" TargetMode="External" /><Relationship Id="rId518" Type="http://schemas.openxmlformats.org/officeDocument/2006/relationships/hyperlink" Target="https://twitter.com/#!/cannainfocast/status/1065710932368769026" TargetMode="External" /><Relationship Id="rId519" Type="http://schemas.openxmlformats.org/officeDocument/2006/relationships/hyperlink" Target="https://twitter.com/#!/cannainfocast/status/1065889919560765441" TargetMode="External" /><Relationship Id="rId520" Type="http://schemas.openxmlformats.org/officeDocument/2006/relationships/hyperlink" Target="https://twitter.com/#!/cannainfocast/status/1066976957378830337" TargetMode="External" /><Relationship Id="rId521" Type="http://schemas.openxmlformats.org/officeDocument/2006/relationships/hyperlink" Target="https://twitter.com/#!/cannainfocast/status/1067701739636342784" TargetMode="External" /><Relationship Id="rId522" Type="http://schemas.openxmlformats.org/officeDocument/2006/relationships/hyperlink" Target="https://twitter.com/#!/cannainfocast/status/1068188172608307206" TargetMode="External" /><Relationship Id="rId523" Type="http://schemas.openxmlformats.org/officeDocument/2006/relationships/hyperlink" Target="https://twitter.com/#!/steephilllab/status/1068221399876038656" TargetMode="External" /><Relationship Id="rId524" Type="http://schemas.openxmlformats.org/officeDocument/2006/relationships/hyperlink" Target="https://twitter.com/#!/steephilllab/status/1069682569824727040" TargetMode="External" /><Relationship Id="rId525" Type="http://schemas.openxmlformats.org/officeDocument/2006/relationships/hyperlink" Target="https://twitter.com/#!/david_lippman/status/1073009085556105217" TargetMode="External" /><Relationship Id="rId526" Type="http://schemas.openxmlformats.org/officeDocument/2006/relationships/hyperlink" Target="https://twitter.com/#!/cfortuneteller/status/1073036176725024769" TargetMode="External" /><Relationship Id="rId527" Type="http://schemas.openxmlformats.org/officeDocument/2006/relationships/hyperlink" Target="https://twitter.com/#!/emeraldsci/status/1073594046805770241" TargetMode="External" /><Relationship Id="rId528" Type="http://schemas.openxmlformats.org/officeDocument/2006/relationships/hyperlink" Target="https://twitter.com/#!/gro_lens/status/1073720182156087296" TargetMode="External" /><Relationship Id="rId529" Type="http://schemas.openxmlformats.org/officeDocument/2006/relationships/hyperlink" Target="https://twitter.com/#!/gro_lens/status/1073720218336223232" TargetMode="External" /><Relationship Id="rId530" Type="http://schemas.openxmlformats.org/officeDocument/2006/relationships/hyperlink" Target="https://twitter.com/#!/stickysaguaro/status/1075881126110158848" TargetMode="External" /><Relationship Id="rId531" Type="http://schemas.openxmlformats.org/officeDocument/2006/relationships/hyperlink" Target="https://twitter.com/#!/chksolutions/status/1070756981936410635" TargetMode="External" /><Relationship Id="rId532" Type="http://schemas.openxmlformats.org/officeDocument/2006/relationships/hyperlink" Target="https://twitter.com/#!/chksolutions/status/1073642631316598786" TargetMode="External" /><Relationship Id="rId533" Type="http://schemas.openxmlformats.org/officeDocument/2006/relationships/hyperlink" Target="https://twitter.com/#!/chksolutions/status/1073976801377038336" TargetMode="External" /><Relationship Id="rId534" Type="http://schemas.openxmlformats.org/officeDocument/2006/relationships/hyperlink" Target="https://twitter.com/#!/chksolutions/status/1073976801377038336" TargetMode="External" /><Relationship Id="rId535" Type="http://schemas.openxmlformats.org/officeDocument/2006/relationships/hyperlink" Target="https://twitter.com/#!/chksolutions/status/1075819314698219521" TargetMode="External" /><Relationship Id="rId536" Type="http://schemas.openxmlformats.org/officeDocument/2006/relationships/hyperlink" Target="https://twitter.com/#!/mgretailer/status/1074009856024010753" TargetMode="External" /><Relationship Id="rId537" Type="http://schemas.openxmlformats.org/officeDocument/2006/relationships/hyperlink" Target="https://twitter.com/#!/mgretailer/status/1075488125378486272" TargetMode="External" /><Relationship Id="rId538" Type="http://schemas.openxmlformats.org/officeDocument/2006/relationships/hyperlink" Target="https://twitter.com/#!/mgretailer/status/1075881815011807233" TargetMode="External" /><Relationship Id="rId539" Type="http://schemas.openxmlformats.org/officeDocument/2006/relationships/hyperlink" Target="https://twitter.com/#!/steephilllab/status/1069644860007694339" TargetMode="External" /><Relationship Id="rId540" Type="http://schemas.openxmlformats.org/officeDocument/2006/relationships/hyperlink" Target="https://twitter.com/#!/831organiks/status/1078055513948966912" TargetMode="External" /><Relationship Id="rId541" Type="http://schemas.openxmlformats.org/officeDocument/2006/relationships/hyperlink" Target="https://twitter.com/#!/831organiks/status/1078055513948966912" TargetMode="External" /><Relationship Id="rId542" Type="http://schemas.openxmlformats.org/officeDocument/2006/relationships/hyperlink" Target="https://twitter.com/#!/vinniecmarketin/status/1078801076286078977" TargetMode="External" /><Relationship Id="rId543" Type="http://schemas.openxmlformats.org/officeDocument/2006/relationships/hyperlink" Target="https://twitter.com/#!/vinniecmarketin/status/1078801076286078977" TargetMode="External" /><Relationship Id="rId544" Type="http://schemas.openxmlformats.org/officeDocument/2006/relationships/hyperlink" Target="https://twitter.com/#!/vinniecmarketin/status/1078801076286078977" TargetMode="External" /><Relationship Id="rId545" Type="http://schemas.openxmlformats.org/officeDocument/2006/relationships/hyperlink" Target="https://twitter.com/#!/vinniecmarketin/status/1078801076286078977" TargetMode="External" /><Relationship Id="rId546" Type="http://schemas.openxmlformats.org/officeDocument/2006/relationships/hyperlink" Target="https://twitter.com/#!/vinniecmarketin/status/1078801076286078977" TargetMode="External" /><Relationship Id="rId547" Type="http://schemas.openxmlformats.org/officeDocument/2006/relationships/hyperlink" Target="https://twitter.com/#!/vinniecmarketin/status/1078801076286078977" TargetMode="External" /><Relationship Id="rId548" Type="http://schemas.openxmlformats.org/officeDocument/2006/relationships/hyperlink" Target="https://twitter.com/#!/vinniecmarketin/status/1078801076286078977" TargetMode="External" /><Relationship Id="rId549" Type="http://schemas.openxmlformats.org/officeDocument/2006/relationships/hyperlink" Target="https://twitter.com/#!/vinniecmarketin/status/1078801076286078977" TargetMode="External" /><Relationship Id="rId550" Type="http://schemas.openxmlformats.org/officeDocument/2006/relationships/hyperlink" Target="https://twitter.com/#!/deachterdeur/status/630801330584616960" TargetMode="External" /><Relationship Id="rId551" Type="http://schemas.openxmlformats.org/officeDocument/2006/relationships/hyperlink" Target="https://twitter.com/#!/oxycontinpill/status/1079034792262414338" TargetMode="External" /><Relationship Id="rId552" Type="http://schemas.openxmlformats.org/officeDocument/2006/relationships/hyperlink" Target="https://twitter.com/#!/deachterdeur/status/630801330584616960" TargetMode="External" /><Relationship Id="rId553" Type="http://schemas.openxmlformats.org/officeDocument/2006/relationships/hyperlink" Target="https://twitter.com/#!/oxycontinpill/status/1079034792262414338" TargetMode="External" /><Relationship Id="rId554" Type="http://schemas.openxmlformats.org/officeDocument/2006/relationships/hyperlink" Target="https://twitter.com/#!/oxycontinpill/status/1079034792262414338" TargetMode="External" /><Relationship Id="rId555" Type="http://schemas.openxmlformats.org/officeDocument/2006/relationships/hyperlink" Target="https://twitter.com/#!/inweed_io/status/1079461775538511872" TargetMode="External" /><Relationship Id="rId556" Type="http://schemas.openxmlformats.org/officeDocument/2006/relationships/hyperlink" Target="https://twitter.com/#!/dannydanko/status/1080495133034991616" TargetMode="External" /><Relationship Id="rId557" Type="http://schemas.openxmlformats.org/officeDocument/2006/relationships/hyperlink" Target="https://twitter.com/#!/blitzenkc/status/1080606561716846593" TargetMode="External" /><Relationship Id="rId558" Type="http://schemas.openxmlformats.org/officeDocument/2006/relationships/hyperlink" Target="https://twitter.com/#!/meridacap/status/1081294202535927811" TargetMode="External" /><Relationship Id="rId559" Type="http://schemas.openxmlformats.org/officeDocument/2006/relationships/hyperlink" Target="https://twitter.com/#!/jasonk_infocast/status/1071183114779541505" TargetMode="External" /><Relationship Id="rId560" Type="http://schemas.openxmlformats.org/officeDocument/2006/relationships/hyperlink" Target="https://twitter.com/#!/jasonk_infocast/status/1071183114779541505" TargetMode="External" /><Relationship Id="rId561" Type="http://schemas.openxmlformats.org/officeDocument/2006/relationships/hyperlink" Target="https://twitter.com/#!/jasonk_infocast/status/1071183114779541505" TargetMode="External" /><Relationship Id="rId562" Type="http://schemas.openxmlformats.org/officeDocument/2006/relationships/hyperlink" Target="https://twitter.com/#!/jasonk_infocast/status/1083530963991199744" TargetMode="External" /><Relationship Id="rId563" Type="http://schemas.openxmlformats.org/officeDocument/2006/relationships/hyperlink" Target="https://twitter.com/#!/jasonk_infocast/status/1083530963991199744" TargetMode="External" /><Relationship Id="rId564" Type="http://schemas.openxmlformats.org/officeDocument/2006/relationships/hyperlink" Target="https://twitter.com/#!/jasonk_infocast/status/1083530963991199744" TargetMode="External" /><Relationship Id="rId565" Type="http://schemas.openxmlformats.org/officeDocument/2006/relationships/hyperlink" Target="https://twitter.com/#!/jasonk_infocast/status/1083530963991199744" TargetMode="External" /><Relationship Id="rId566" Type="http://schemas.openxmlformats.org/officeDocument/2006/relationships/hyperlink" Target="https://twitter.com/#!/jasonk_infocast/status/1083530963991199744" TargetMode="External" /><Relationship Id="rId567" Type="http://schemas.openxmlformats.org/officeDocument/2006/relationships/hyperlink" Target="https://twitter.com/#!/jasonk_infocast/status/1083530963991199744" TargetMode="External" /><Relationship Id="rId568" Type="http://schemas.openxmlformats.org/officeDocument/2006/relationships/hyperlink" Target="https://twitter.com/#!/jasonk_infocast/status/1083530963991199744" TargetMode="External" /><Relationship Id="rId569" Type="http://schemas.openxmlformats.org/officeDocument/2006/relationships/hyperlink" Target="https://twitter.com/#!/jasonk_infocast/status/1071183114779541505" TargetMode="External" /><Relationship Id="rId570" Type="http://schemas.openxmlformats.org/officeDocument/2006/relationships/hyperlink" Target="https://twitter.com/#!/jasonk_infocast/status/1083530963991199744" TargetMode="External" /><Relationship Id="rId571" Type="http://schemas.openxmlformats.org/officeDocument/2006/relationships/hyperlink" Target="https://twitter.com/#!/jasonk_infocast/status/1071183114779541505" TargetMode="External" /><Relationship Id="rId572" Type="http://schemas.openxmlformats.org/officeDocument/2006/relationships/hyperlink" Target="https://twitter.com/#!/steephilllab/status/909432266165833729" TargetMode="External" /><Relationship Id="rId573" Type="http://schemas.openxmlformats.org/officeDocument/2006/relationships/hyperlink" Target="https://twitter.com/#!/steephilllab/status/1058448999986823169" TargetMode="External" /><Relationship Id="rId574" Type="http://schemas.openxmlformats.org/officeDocument/2006/relationships/hyperlink" Target="https://twitter.com/#!/steephilllab/status/1059558842428620801" TargetMode="External" /><Relationship Id="rId575" Type="http://schemas.openxmlformats.org/officeDocument/2006/relationships/hyperlink" Target="https://twitter.com/#!/steephilllab/status/1059917644281765888" TargetMode="External" /><Relationship Id="rId576" Type="http://schemas.openxmlformats.org/officeDocument/2006/relationships/hyperlink" Target="https://twitter.com/#!/steephilllab/status/1060216821364613121" TargetMode="External" /><Relationship Id="rId577" Type="http://schemas.openxmlformats.org/officeDocument/2006/relationships/hyperlink" Target="https://twitter.com/#!/steephilllab/status/1060304895880753152" TargetMode="External" /><Relationship Id="rId578" Type="http://schemas.openxmlformats.org/officeDocument/2006/relationships/hyperlink" Target="https://twitter.com/#!/steephilllab/status/1062084485666136064" TargetMode="External" /><Relationship Id="rId579" Type="http://schemas.openxmlformats.org/officeDocument/2006/relationships/hyperlink" Target="https://twitter.com/#!/steephilllab/status/1062484927847911424" TargetMode="External" /><Relationship Id="rId580" Type="http://schemas.openxmlformats.org/officeDocument/2006/relationships/hyperlink" Target="https://twitter.com/#!/steephilllab/status/1064648781981831168" TargetMode="External" /><Relationship Id="rId581" Type="http://schemas.openxmlformats.org/officeDocument/2006/relationships/hyperlink" Target="https://twitter.com/#!/steephilllab/status/1065012755986432001" TargetMode="External" /><Relationship Id="rId582" Type="http://schemas.openxmlformats.org/officeDocument/2006/relationships/hyperlink" Target="https://twitter.com/#!/steephilllab/status/1068661105159880704" TargetMode="External" /><Relationship Id="rId583" Type="http://schemas.openxmlformats.org/officeDocument/2006/relationships/hyperlink" Target="https://twitter.com/#!/steephilllab/status/1068669138111913988" TargetMode="External" /><Relationship Id="rId584" Type="http://schemas.openxmlformats.org/officeDocument/2006/relationships/hyperlink" Target="https://twitter.com/#!/steephilllab/status/1072620262808522753" TargetMode="External" /><Relationship Id="rId585" Type="http://schemas.openxmlformats.org/officeDocument/2006/relationships/hyperlink" Target="https://twitter.com/#!/steephilllab/status/1072943807916699648" TargetMode="External" /><Relationship Id="rId586" Type="http://schemas.openxmlformats.org/officeDocument/2006/relationships/hyperlink" Target="https://twitter.com/#!/steephilllab/status/1072982351301332992" TargetMode="External" /><Relationship Id="rId587" Type="http://schemas.openxmlformats.org/officeDocument/2006/relationships/hyperlink" Target="https://twitter.com/#!/officialmcdavi1/status/1082330477091045382" TargetMode="External" /><Relationship Id="rId588" Type="http://schemas.openxmlformats.org/officeDocument/2006/relationships/hyperlink" Target="https://twitter.com/#!/led_ka_so/status/1084484833647255554" TargetMode="External" /><Relationship Id="rId589" Type="http://schemas.openxmlformats.org/officeDocument/2006/relationships/hyperlink" Target="https://twitter.com/#!/officialmcdavi1/status/1082330477091045382" TargetMode="External" /><Relationship Id="rId590" Type="http://schemas.openxmlformats.org/officeDocument/2006/relationships/hyperlink" Target="https://twitter.com/#!/led_ka_so/status/1084484833647255554" TargetMode="External" /><Relationship Id="rId591" Type="http://schemas.openxmlformats.org/officeDocument/2006/relationships/hyperlink" Target="https://twitter.com/#!/led_ka_so/status/1084484833647255554" TargetMode="External" /><Relationship Id="rId592" Type="http://schemas.openxmlformats.org/officeDocument/2006/relationships/hyperlink" Target="https://twitter.com/#!/chelseacebara/status/1086458379663376384" TargetMode="External" /><Relationship Id="rId593" Type="http://schemas.openxmlformats.org/officeDocument/2006/relationships/hyperlink" Target="https://twitter.com/#!/chelseacebara/status/1086458379663376384" TargetMode="External" /><Relationship Id="rId594" Type="http://schemas.openxmlformats.org/officeDocument/2006/relationships/hyperlink" Target="https://twitter.com/#!/chelseacebara/status/1086458379663376384" TargetMode="External" /><Relationship Id="rId595" Type="http://schemas.openxmlformats.org/officeDocument/2006/relationships/comments" Target="../comments1.xml" /><Relationship Id="rId596" Type="http://schemas.openxmlformats.org/officeDocument/2006/relationships/vmlDrawing" Target="../drawings/vmlDrawing1.vml" /><Relationship Id="rId597" Type="http://schemas.openxmlformats.org/officeDocument/2006/relationships/table" Target="../tables/table1.xml" /><Relationship Id="rId5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civilized.life/articles/omega-3-supplements-lower-weed-tolerance/?utm_source=notifications" TargetMode="External" /><Relationship Id="rId2" Type="http://schemas.openxmlformats.org/officeDocument/2006/relationships/hyperlink" Target="https://twitter.com/steephilllab/status/1058075015277506561" TargetMode="External" /><Relationship Id="rId3" Type="http://schemas.openxmlformats.org/officeDocument/2006/relationships/hyperlink" Target="https://twitter.com/steephilllab/status/909432266165833729" TargetMode="External" /><Relationship Id="rId4" Type="http://schemas.openxmlformats.org/officeDocument/2006/relationships/hyperlink" Target="https://www.cnbc.com/2018/11/02/planet-13-worlds-largest-cannabis-dispensary-opens-in-las-vegas.html" TargetMode="External" /><Relationship Id="rId5" Type="http://schemas.openxmlformats.org/officeDocument/2006/relationships/hyperlink" Target="https://paper.li/TheOrganicView/organic-good-friends?edition_id=e87e0290-e16c-11e8-842a-0cc47a0d1609" TargetMode="External" /><Relationship Id="rId6"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7"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8"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9" Type="http://schemas.openxmlformats.org/officeDocument/2006/relationships/hyperlink" Target="https://cannabisnow.com/legal-cannabis-wins-big-in-2018-midterms/" TargetMode="External" /><Relationship Id="rId10" Type="http://schemas.openxmlformats.org/officeDocument/2006/relationships/hyperlink" Target="https://twitter.com/i/web/status/1059557007345233920" TargetMode="External" /><Relationship Id="rId11" Type="http://schemas.openxmlformats.org/officeDocument/2006/relationships/hyperlink" Target="https://twitter.com/i/web/status/1060268151814840320" TargetMode="External" /><Relationship Id="rId12" Type="http://schemas.openxmlformats.org/officeDocument/2006/relationships/hyperlink" Target="https://twitter.com/i/web/status/1062093134157492226" TargetMode="External" /><Relationship Id="rId13" Type="http://schemas.openxmlformats.org/officeDocument/2006/relationships/hyperlink" Target="https://www.apnews.com/e4db9f5e927a467a9850db1c7e541577" TargetMode="External" /><Relationship Id="rId14" Type="http://schemas.openxmlformats.org/officeDocument/2006/relationships/hyperlink" Target="https://paper.li/TheSmokingFet/1314378803?edition_id=72317ae0-e9c3-11e8-bcb4-0cc47a0d1605" TargetMode="External" /><Relationship Id="rId15" Type="http://schemas.openxmlformats.org/officeDocument/2006/relationships/hyperlink" Target="https://www.linkedin.com/jobs/view/964747866/?eBP=NotAvailableFromVoyagerAPI&amp;refId=0aa792f6-801a-4ab2-b45c-4f5c194acb4c&amp;trk=d_flagship3_search_srp_jobs" TargetMode="External" /><Relationship Id="rId16" Type="http://schemas.openxmlformats.org/officeDocument/2006/relationships/hyperlink" Target="https://www.youtube.com/watch?v=Rf2iSJ7JkrE&amp;feature=youtu.be" TargetMode="External" /><Relationship Id="rId17" Type="http://schemas.openxmlformats.org/officeDocument/2006/relationships/hyperlink" Target="https://www.youtube.com/watch?v=Rf2iSJ7JkrE&amp;feature=youtu.be" TargetMode="External" /><Relationship Id="rId18" Type="http://schemas.openxmlformats.org/officeDocument/2006/relationships/hyperlink" Target="https://westerngazette.ca/culture/explained-cannabis-from-antiquity-to-legality/article_bc44ba00-deda-11e8-941c-6f4bc8aa3e46.html" TargetMode="External" /><Relationship Id="rId19" Type="http://schemas.openxmlformats.org/officeDocument/2006/relationships/hyperlink" Target="https://twitter.com/steephilllab/status/1065012755986432001" TargetMode="External" /><Relationship Id="rId20" Type="http://schemas.openxmlformats.org/officeDocument/2006/relationships/hyperlink" Target="https://hightimes.com/news/south-korea-legalizes-medical-cannabis/" TargetMode="External" /><Relationship Id="rId21" Type="http://schemas.openxmlformats.org/officeDocument/2006/relationships/hyperlink" Target="https://www.nytimes.com/2018/11/20/opinion/cannabis-science-legal-marijuana-canada.html" TargetMode="External" /><Relationship Id="rId22" Type="http://schemas.openxmlformats.org/officeDocument/2006/relationships/hyperlink" Target="https://hightimes.com/news/south-korea-legalizes-medical-cannabis/" TargetMode="External" /><Relationship Id="rId23" Type="http://schemas.openxmlformats.org/officeDocument/2006/relationships/hyperlink" Target="https://westerngazette.ca/culture/explained-cannabis-from-antiquity-to-legality/article_bc44ba00-deda-11e8-941c-6f4bc8aa3e46.html" TargetMode="External" /><Relationship Id="rId24" Type="http://schemas.openxmlformats.org/officeDocument/2006/relationships/hyperlink" Target="https://www.steephill.com/blogs/35/Microbial-Contaminant-Remediation,-Molds-and-Fungi-in-Cannabis" TargetMode="External" /><Relationship Id="rId25" Type="http://schemas.openxmlformats.org/officeDocument/2006/relationships/hyperlink" Target="https://twitter.com/steephilllab/status/1068661105159880704" TargetMode="External" /><Relationship Id="rId26" Type="http://schemas.openxmlformats.org/officeDocument/2006/relationships/hyperlink" Target="https://twitter.com/i/web/status/1068652153894567936" TargetMode="External" /><Relationship Id="rId27" Type="http://schemas.openxmlformats.org/officeDocument/2006/relationships/hyperlink" Target="https://www.youtube.com/watch?v=Qt08mcoz59c&amp;list=PLbA1BluCbj9wVJbSvxPNKABIHXy7xjIHi&amp;index=5" TargetMode="External" /><Relationship Id="rId28" Type="http://schemas.openxmlformats.org/officeDocument/2006/relationships/hyperlink" Target="https://www.youtube.com/watch?v=Qt08mcoz59c&amp;list=PLbA1BluCbj9wVJbSvxPNKABIHXy7xjIHi&amp;index=5" TargetMode="External" /><Relationship Id="rId29" Type="http://schemas.openxmlformats.org/officeDocument/2006/relationships/hyperlink" Target="https://twitter.com/i/web/status/1070732262776299520" TargetMode="External" /><Relationship Id="rId30" Type="http://schemas.openxmlformats.org/officeDocument/2006/relationships/hyperlink" Target="https://www.youtube.com/watch?v=Qt08mcoz59c&amp;list=PLbA1BluCbj9wVJbSvxPNKABIHXy7xjIHi&amp;index=5" TargetMode="External" /><Relationship Id="rId31" Type="http://schemas.openxmlformats.org/officeDocument/2006/relationships/hyperlink" Target="https://www.youtube.com/watch?v=Qt08mcoz59c&amp;list=PLbA1BluCbj9wVJbSvxPNKABIHXy7xjIHi&amp;index=5" TargetMode="External" /><Relationship Id="rId32" Type="http://schemas.openxmlformats.org/officeDocument/2006/relationships/hyperlink" Target="https://www.youtube.com/watch?v=Qt08mcoz59c&amp;list=PLbA1BluCbj9wVJbSvxPNKABIHXy7xjIHi&amp;index=5" TargetMode="External" /><Relationship Id="rId33" Type="http://schemas.openxmlformats.org/officeDocument/2006/relationships/hyperlink" Target="https://www.cnn.com/2018/11/01/health/marijuana-drug-epidiolex-prescription/index.html" TargetMode="External" /><Relationship Id="rId34" Type="http://schemas.openxmlformats.org/officeDocument/2006/relationships/hyperlink" Target="https://www.reuters.com/article/us-mexico-drugs/mexico-supreme-court-says-ban-on-recreational-marijuana-unconstitutional-idUSKCN1N638D" TargetMode="External" /><Relationship Id="rId35" Type="http://schemas.openxmlformats.org/officeDocument/2006/relationships/hyperlink" Target="https://www.civilized.life/articles/weed-might-be-the-key-to-controlling-these-disease-carrying-bugs/" TargetMode="External" /><Relationship Id="rId36" Type="http://schemas.openxmlformats.org/officeDocument/2006/relationships/hyperlink" Target="https://www.civilized.life/articles/weed-might-be-the-key-to-controlling-these-disease-carrying-bugs/" TargetMode="External" /><Relationship Id="rId37" Type="http://schemas.openxmlformats.org/officeDocument/2006/relationships/hyperlink" Target="https://www.cnbc.com/2018/11/02/planet-13-worlds-largest-cannabis-dispensary-opens-in-las-vegas.html" TargetMode="External" /><Relationship Id="rId38" Type="http://schemas.openxmlformats.org/officeDocument/2006/relationships/hyperlink" Target="https://cannabisnow.com/legal-cannabis-wins-big-in-2018-midterms/" TargetMode="External" /><Relationship Id="rId39" Type="http://schemas.openxmlformats.org/officeDocument/2006/relationships/hyperlink" Target="https://www.leafly.com/news/strains-products/dissolvable-cannabinoids-the-future-of-marijuana-edibles" TargetMode="External" /><Relationship Id="rId40" Type="http://schemas.openxmlformats.org/officeDocument/2006/relationships/hyperlink" Target="https://katv.com/news/local/arkansas-trails-oklahoma-in-setting-up-medical-marijuana-program" TargetMode="External" /><Relationship Id="rId41" Type="http://schemas.openxmlformats.org/officeDocument/2006/relationships/hyperlink" Target="https://sanfrancisco.cbslocal.com/2018/11/13/camp-fire-victims-sue-pge-claiming-negligence-led-to-butte-county-inferno/" TargetMode="External" /><Relationship Id="rId42" Type="http://schemas.openxmlformats.org/officeDocument/2006/relationships/hyperlink" Target="https://mjbizdaily.com/draft-rule-changes-ramifications-on-california-cannabis-businesses/" TargetMode="External" /><Relationship Id="rId43" Type="http://schemas.openxmlformats.org/officeDocument/2006/relationships/hyperlink" Target="https://hightimes.com/news/south-korea-legalizes-medical-cannabis/" TargetMode="External" /><Relationship Id="rId44" Type="http://schemas.openxmlformats.org/officeDocument/2006/relationships/hyperlink" Target="https://www.thenation.com/article/marijuana-legalization-california/" TargetMode="External" /><Relationship Id="rId45" Type="http://schemas.openxmlformats.org/officeDocument/2006/relationships/hyperlink" Target="https://www.nytimes.com/2018/11/20/opinion/cannabis-science-legal-marijuana-canada.html" TargetMode="External" /><Relationship Id="rId46" Type="http://schemas.openxmlformats.org/officeDocument/2006/relationships/hyperlink" Target="https://westerngazette.ca/culture/explained-cannabis-from-antiquity-to-legality/article_bc44ba00-deda-11e8-941c-6f4bc8aa3e46.html" TargetMode="External" /><Relationship Id="rId47" Type="http://schemas.openxmlformats.org/officeDocument/2006/relationships/hyperlink" Target="https://www.youtube.com/watch?v=Qt08mcoz59c&amp;list=PLbA1BluCbj9wVJbSvxPNKABIHXy7xjIHi&amp;index=5" TargetMode="External" /><Relationship Id="rId48" Type="http://schemas.openxmlformats.org/officeDocument/2006/relationships/hyperlink" Target="https://www.youtube.com/watch?v=Qt08mcoz59c&amp;list=PLbA1BluCbj9wVJbSvxPNKABIHXy7xjIHi&amp;index=5" TargetMode="External" /><Relationship Id="rId49" Type="http://schemas.openxmlformats.org/officeDocument/2006/relationships/hyperlink" Target="https://www.forbes.com/sites/andrebourque/2018/11/29/michigan-may-become-a-haven-for-cannabis-entrepreneurs-if-it-learns-from-californias-mistakes/#67bdffe02232" TargetMode="External" /><Relationship Id="rId50" Type="http://schemas.openxmlformats.org/officeDocument/2006/relationships/hyperlink" Target="https://twitter.com/i/web/status/1073009085556105217" TargetMode="External" /><Relationship Id="rId51" Type="http://schemas.openxmlformats.org/officeDocument/2006/relationships/hyperlink" Target="https://www.marketwatch.com/press-release/steep-hill-arkansas-open-house-with-dedication-ceremony-2018-12-12" TargetMode="External" /><Relationship Id="rId52" Type="http://schemas.openxmlformats.org/officeDocument/2006/relationships/hyperlink" Target="https://twitter.com/i/web/status/1070756981936410635" TargetMode="External" /><Relationship Id="rId53" Type="http://schemas.openxmlformats.org/officeDocument/2006/relationships/hyperlink" Target="https://www.cannabisbusinesstimes.com/article/steep-hill-opens-in-arkansas/" TargetMode="External" /><Relationship Id="rId54" Type="http://schemas.openxmlformats.org/officeDocument/2006/relationships/hyperlink" Target="https://twitter.com/i/web/status/1075819314698219521" TargetMode="External" /><Relationship Id="rId55" Type="http://schemas.openxmlformats.org/officeDocument/2006/relationships/hyperlink" Target="https://twitter.com/i/web/status/1075488125378486272" TargetMode="External" /><Relationship Id="rId56" Type="http://schemas.openxmlformats.org/officeDocument/2006/relationships/hyperlink" Target="https://www.ctpost.com/news/article/Pesticide-Contamination-Is-a-Growing-Cannabis-13378419.php" TargetMode="External" /><Relationship Id="rId57" Type="http://schemas.openxmlformats.org/officeDocument/2006/relationships/hyperlink" Target="https://www.ctpost.com/news/article/Pesticide-Contamination-Is-a-Growing-Cannabis-13378419.php" TargetMode="External" /><Relationship Id="rId58" Type="http://schemas.openxmlformats.org/officeDocument/2006/relationships/hyperlink" Target="https://twitter.com/i/web/status/1078801076286078977" TargetMode="External" /><Relationship Id="rId59" Type="http://schemas.openxmlformats.org/officeDocument/2006/relationships/hyperlink" Target="https://www.steephill.com/" TargetMode="External" /><Relationship Id="rId60" Type="http://schemas.openxmlformats.org/officeDocument/2006/relationships/hyperlink" Target="https://www.steephill.com/" TargetMode="External" /><Relationship Id="rId61" Type="http://schemas.openxmlformats.org/officeDocument/2006/relationships/hyperlink" Target="https://twitter.com/i/web/status/1080495133034991616" TargetMode="External" /><Relationship Id="rId62" Type="http://schemas.openxmlformats.org/officeDocument/2006/relationships/hyperlink" Target="https://twitter.com/i/web/status/1081294202535927811" TargetMode="External" /><Relationship Id="rId63" Type="http://schemas.openxmlformats.org/officeDocument/2006/relationships/hyperlink" Target="https://twitter.com/i/web/status/1083530963991199744" TargetMode="External" /><Relationship Id="rId64" Type="http://schemas.openxmlformats.org/officeDocument/2006/relationships/hyperlink" Target="https://www.civilized.life/articles/omega-3-supplements-lower-weed-tolerance/?utm_source=notifications" TargetMode="External" /><Relationship Id="rId65" Type="http://schemas.openxmlformats.org/officeDocument/2006/relationships/hyperlink" Target="https://www.nbclosangeles.com/investigations/I-Team-Marijuana-Pot-Pesticide-California-414536763.html" TargetMode="External" /><Relationship Id="rId66" Type="http://schemas.openxmlformats.org/officeDocument/2006/relationships/hyperlink" Target="https://www.analyticalcannabis.com/articles/novel-cannabis-assay-detects-microorganisms-in-rapid-time-311332" TargetMode="External" /><Relationship Id="rId67" Type="http://schemas.openxmlformats.org/officeDocument/2006/relationships/hyperlink" Target="https://www.forbes.com/sites/tomangell/2018/11/06/michigan-voters-approve-marijuana-legalization/#7af2f23c47a5" TargetMode="External" /><Relationship Id="rId68" Type="http://schemas.openxmlformats.org/officeDocument/2006/relationships/hyperlink" Target="https://twitter.com/i/web/status/1060304895880753152" TargetMode="External" /><Relationship Id="rId69" Type="http://schemas.openxmlformats.org/officeDocument/2006/relationships/hyperlink" Target="https://jamanetwork.com/journals/jamainternalmedicine/article-abstract/2707948" TargetMode="External" /><Relationship Id="rId70" Type="http://schemas.openxmlformats.org/officeDocument/2006/relationships/hyperlink" Target="https://www.apnews.com/e4db9f5e927a467a9850db1c7e541577" TargetMode="External" /><Relationship Id="rId71" Type="http://schemas.openxmlformats.org/officeDocument/2006/relationships/hyperlink" Target="https://westerngazette.ca/culture/explained-cannabis-from-antiquity-to-legality/article_bc44ba00-deda-11e8-941c-6f4bc8aa3e46.html" TargetMode="External" /><Relationship Id="rId72" Type="http://schemas.openxmlformats.org/officeDocument/2006/relationships/hyperlink" Target="https://www.civilized.life/articles/here-are-the-best-dispensaries-in-the-san-francisco-bay-area/" TargetMode="External" /><Relationship Id="rId73" Type="http://schemas.openxmlformats.org/officeDocument/2006/relationships/hyperlink" Target="https://twitter.com/i/web/status/1068669138111913988" TargetMode="External" /><Relationship Id="rId74" Type="http://schemas.openxmlformats.org/officeDocument/2006/relationships/hyperlink" Target="https://www.prnewswire.com/news-releases/steep-hill-arkansas-open-house-with-dedication-ceremony-300764298.html" TargetMode="External" /><Relationship Id="rId75" Type="http://schemas.openxmlformats.org/officeDocument/2006/relationships/hyperlink" Target="https://twitter.com/i/web/status/1072982351301332992" TargetMode="External" /><Relationship Id="rId76" Type="http://schemas.openxmlformats.org/officeDocument/2006/relationships/hyperlink" Target="https://www.instagram.com/p/BsVytXAHTxdsntLj6YpDtbNFicNP4O-befqZ180/" TargetMode="External" /><Relationship Id="rId77" Type="http://schemas.openxmlformats.org/officeDocument/2006/relationships/hyperlink" Target="https://twitter.com/i/web/status/1086458379663376384" TargetMode="External" /><Relationship Id="rId78" Type="http://schemas.openxmlformats.org/officeDocument/2006/relationships/hyperlink" Target="https://pbs.twimg.com/media/DrztoIqWkAImIy_.jpg" TargetMode="External" /><Relationship Id="rId79" Type="http://schemas.openxmlformats.org/officeDocument/2006/relationships/hyperlink" Target="https://pbs.twimg.com/media/DsX-zmRWsAcMyhh.jpg" TargetMode="External" /><Relationship Id="rId80" Type="http://schemas.openxmlformats.org/officeDocument/2006/relationships/hyperlink" Target="https://pbs.twimg.com/media/DrBcuMDWkAAthMp.jpg" TargetMode="External" /><Relationship Id="rId81" Type="http://schemas.openxmlformats.org/officeDocument/2006/relationships/hyperlink" Target="https://pbs.twimg.com/media/DrBcuMDWkAAthMp.jpg" TargetMode="External" /><Relationship Id="rId82" Type="http://schemas.openxmlformats.org/officeDocument/2006/relationships/hyperlink" Target="https://pbs.twimg.com/media/DuYsFz5VsAAc0Ic.jpg" TargetMode="External" /><Relationship Id="rId83" Type="http://schemas.openxmlformats.org/officeDocument/2006/relationships/hyperlink" Target="https://pbs.twimg.com/media/Du5MLrWXgAAc3Or.jpg" TargetMode="External" /><Relationship Id="rId84" Type="http://schemas.openxmlformats.org/officeDocument/2006/relationships/hyperlink" Target="https://pbs.twimg.com/ext_tw_video_thumb/1073975183613067265/pu/img/4UdZuPq0z9xqEZyG.jpg" TargetMode="External" /><Relationship Id="rId85" Type="http://schemas.openxmlformats.org/officeDocument/2006/relationships/hyperlink" Target="https://pbs.twimg.com/media/CLvmGcZWsAAWDzU.png" TargetMode="External" /><Relationship Id="rId86" Type="http://schemas.openxmlformats.org/officeDocument/2006/relationships/hyperlink" Target="https://pbs.twimg.com/media/Dt2auUgUcAAtKME.jpg" TargetMode="External" /><Relationship Id="rId87" Type="http://schemas.openxmlformats.org/officeDocument/2006/relationships/hyperlink" Target="https://pbs.twimg.com/media/Dseu6EmV4AAcrA6.jpg" TargetMode="External" /><Relationship Id="rId88" Type="http://schemas.openxmlformats.org/officeDocument/2006/relationships/hyperlink" Target="https://pbs.twimg.com/media/DuKsw4GX4AEYmje.jpg" TargetMode="External" /><Relationship Id="rId89" Type="http://schemas.openxmlformats.org/officeDocument/2006/relationships/hyperlink" Target="https://pbs.twimg.com/media/DwU11V6X0AIF8VY.jpg" TargetMode="External" /><Relationship Id="rId90" Type="http://schemas.openxmlformats.org/officeDocument/2006/relationships/hyperlink" Target="http://pbs.twimg.com/profile_images/3651261821/755dbac4038bfb8f3de22d4902796831_normal.jpeg" TargetMode="External" /><Relationship Id="rId91" Type="http://schemas.openxmlformats.org/officeDocument/2006/relationships/hyperlink" Target="http://pbs.twimg.com/profile_images/781377105435037696/AvjCh0Tv_normal.jpg" TargetMode="External" /><Relationship Id="rId92" Type="http://schemas.openxmlformats.org/officeDocument/2006/relationships/hyperlink" Target="http://pbs.twimg.com/profile_images/781377105435037696/AvjCh0Tv_normal.jpg" TargetMode="External" /><Relationship Id="rId93" Type="http://schemas.openxmlformats.org/officeDocument/2006/relationships/hyperlink" Target="http://pbs.twimg.com/profile_images/1053089568554139649/_Y6dwNyJ_normal.jpg" TargetMode="External" /><Relationship Id="rId94" Type="http://schemas.openxmlformats.org/officeDocument/2006/relationships/hyperlink" Target="http://pbs.twimg.com/profile_images/993854952526102529/haHE8ouI_normal.jpg" TargetMode="External" /><Relationship Id="rId95" Type="http://schemas.openxmlformats.org/officeDocument/2006/relationships/hyperlink" Target="http://pbs.twimg.com/profile_images/921985855404888066/6MAWZSAU_normal.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1048441184736169984/psSKjd_J_normal.jpg" TargetMode="External" /><Relationship Id="rId98" Type="http://schemas.openxmlformats.org/officeDocument/2006/relationships/hyperlink" Target="http://pbs.twimg.com/profile_images/560067184538288128/RoWTJu46_normal.jpeg" TargetMode="External" /><Relationship Id="rId99" Type="http://schemas.openxmlformats.org/officeDocument/2006/relationships/hyperlink" Target="http://pbs.twimg.com/profile_images/559694638315876356/euBizPpU_normal.jpeg" TargetMode="External" /><Relationship Id="rId100" Type="http://schemas.openxmlformats.org/officeDocument/2006/relationships/hyperlink" Target="http://pbs.twimg.com/profile_images/927760809114996736/yK1ZLNcY_normal.jpg" TargetMode="External" /><Relationship Id="rId101" Type="http://schemas.openxmlformats.org/officeDocument/2006/relationships/hyperlink" Target="http://pbs.twimg.com/profile_images/963640182846230533/9jv3yk1P_normal.jpg" TargetMode="External" /><Relationship Id="rId102" Type="http://schemas.openxmlformats.org/officeDocument/2006/relationships/hyperlink" Target="http://pbs.twimg.com/profile_images/992153540771622913/--R9anD5_normal.jpg" TargetMode="External" /><Relationship Id="rId103" Type="http://schemas.openxmlformats.org/officeDocument/2006/relationships/hyperlink" Target="http://pbs.twimg.com/profile_images/747582969825603584/9DpW_l1q_normal.jpg" TargetMode="External" /><Relationship Id="rId104" Type="http://schemas.openxmlformats.org/officeDocument/2006/relationships/hyperlink" Target="http://pbs.twimg.com/profile_images/879498659263426560/i0jvbgU-_normal.jpg" TargetMode="External" /><Relationship Id="rId105" Type="http://schemas.openxmlformats.org/officeDocument/2006/relationships/hyperlink" Target="http://pbs.twimg.com/profile_images/879498659263426560/i0jvbgU-_normal.jpg" TargetMode="External" /><Relationship Id="rId106" Type="http://schemas.openxmlformats.org/officeDocument/2006/relationships/hyperlink" Target="http://pbs.twimg.com/profile_images/879498659263426560/i0jvbgU-_normal.jpg" TargetMode="External" /><Relationship Id="rId107" Type="http://schemas.openxmlformats.org/officeDocument/2006/relationships/hyperlink" Target="http://pbs.twimg.com/profile_images/519139603182149632/30Zd4Rwu_normal.pn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1514492940/thesmokingfet_normal.png" TargetMode="External" /><Relationship Id="rId110" Type="http://schemas.openxmlformats.org/officeDocument/2006/relationships/hyperlink" Target="http://pbs.twimg.com/profile_images/1086340741511561216/Sl6FgVG9_normal.jpg" TargetMode="External" /><Relationship Id="rId111" Type="http://schemas.openxmlformats.org/officeDocument/2006/relationships/hyperlink" Target="http://pbs.twimg.com/profile_images/957718314897166336/SZXEi5au_normal.jpg" TargetMode="External" /><Relationship Id="rId112" Type="http://schemas.openxmlformats.org/officeDocument/2006/relationships/hyperlink" Target="http://pbs.twimg.com/profile_images/967638355054743552/5RfyyiKd_normal.jpg" TargetMode="External" /><Relationship Id="rId113" Type="http://schemas.openxmlformats.org/officeDocument/2006/relationships/hyperlink" Target="http://pbs.twimg.com/profile_images/915085402410696704/wJypx7m1_normal.jpg" TargetMode="External" /><Relationship Id="rId114" Type="http://schemas.openxmlformats.org/officeDocument/2006/relationships/hyperlink" Target="http://pbs.twimg.com/profile_images/813179403005874176/TANy1d0M_normal.jpg" TargetMode="External" /><Relationship Id="rId115" Type="http://schemas.openxmlformats.org/officeDocument/2006/relationships/hyperlink" Target="http://pbs.twimg.com/profile_images/1073306676885782528/sv0-EXfZ_normal.jpg" TargetMode="External" /><Relationship Id="rId116" Type="http://schemas.openxmlformats.org/officeDocument/2006/relationships/hyperlink" Target="http://pbs.twimg.com/profile_images/1446326190/sinskullsmaller_normal.jpg" TargetMode="External" /><Relationship Id="rId117" Type="http://schemas.openxmlformats.org/officeDocument/2006/relationships/hyperlink" Target="http://pbs.twimg.com/profile_images/1050232960488796160/xIi8p_9u_normal.jpg" TargetMode="External" /><Relationship Id="rId118" Type="http://schemas.openxmlformats.org/officeDocument/2006/relationships/hyperlink" Target="http://pbs.twimg.com/profile_images/1050232960488796160/xIi8p_9u_normal.jpg" TargetMode="External" /><Relationship Id="rId119" Type="http://schemas.openxmlformats.org/officeDocument/2006/relationships/hyperlink" Target="http://pbs.twimg.com/profile_images/1073278931023880193/LH0NmcIL_normal.jpg" TargetMode="External" /><Relationship Id="rId120" Type="http://schemas.openxmlformats.org/officeDocument/2006/relationships/hyperlink" Target="http://pbs.twimg.com/profile_images/1054959105536937984/1eiWhcDX_normal.jpg" TargetMode="External" /><Relationship Id="rId121" Type="http://schemas.openxmlformats.org/officeDocument/2006/relationships/hyperlink" Target="https://pbs.twimg.com/media/DrztoIqWkAImIy_.jpg" TargetMode="External" /><Relationship Id="rId122" Type="http://schemas.openxmlformats.org/officeDocument/2006/relationships/hyperlink" Target="https://pbs.twimg.com/media/DsX-zmRWsAcMyhh.jpg" TargetMode="External" /><Relationship Id="rId123" Type="http://schemas.openxmlformats.org/officeDocument/2006/relationships/hyperlink" Target="http://pbs.twimg.com/profile_images/1067690244160413696/dYlinAsB_normal.jpg" TargetMode="External" /><Relationship Id="rId124" Type="http://schemas.openxmlformats.org/officeDocument/2006/relationships/hyperlink" Target="http://pbs.twimg.com/profile_images/1065264518736035840/XEA-5lUZ_normal.jpg" TargetMode="External" /><Relationship Id="rId125" Type="http://schemas.openxmlformats.org/officeDocument/2006/relationships/hyperlink" Target="http://pbs.twimg.com/profile_images/1004753773560918016/HkFD05vQ_normal.jpg" TargetMode="External" /><Relationship Id="rId126" Type="http://schemas.openxmlformats.org/officeDocument/2006/relationships/hyperlink" Target="http://pbs.twimg.com/profile_images/1025906552824311810/zFrVu8y8_normal.jpg" TargetMode="External" /><Relationship Id="rId127" Type="http://schemas.openxmlformats.org/officeDocument/2006/relationships/hyperlink" Target="http://pbs.twimg.com/profile_images/518138121649545216/KAO9k7OL_normal.jpeg" TargetMode="External" /><Relationship Id="rId128" Type="http://schemas.openxmlformats.org/officeDocument/2006/relationships/hyperlink" Target="http://pbs.twimg.com/profile_images/705116181758414850/YF-zSqSQ_normal.jpg" TargetMode="External" /><Relationship Id="rId129" Type="http://schemas.openxmlformats.org/officeDocument/2006/relationships/hyperlink" Target="http://pbs.twimg.com/profile_images/705116181758414850/YF-zSqSQ_normal.jpg" TargetMode="External" /><Relationship Id="rId130" Type="http://schemas.openxmlformats.org/officeDocument/2006/relationships/hyperlink" Target="http://pbs.twimg.com/profile_images/809909891619880960/VZKz13um_normal.jpg" TargetMode="External" /><Relationship Id="rId131" Type="http://schemas.openxmlformats.org/officeDocument/2006/relationships/hyperlink" Target="http://pbs.twimg.com/profile_images/1076294984175964163/qRnQWMup_normal.jpg" TargetMode="External" /><Relationship Id="rId132" Type="http://schemas.openxmlformats.org/officeDocument/2006/relationships/hyperlink" Target="http://pbs.twimg.com/profile_images/1005625886073409536/imqrAXRi_normal.jpg" TargetMode="External" /><Relationship Id="rId133" Type="http://schemas.openxmlformats.org/officeDocument/2006/relationships/hyperlink" Target="http://pbs.twimg.com/profile_images/378800000864742318/EOyfEZHJ_normal.jpeg" TargetMode="External" /><Relationship Id="rId134" Type="http://schemas.openxmlformats.org/officeDocument/2006/relationships/hyperlink" Target="http://pbs.twimg.com/profile_images/943704607678644224/qWKBrMTr_normal.jpg" TargetMode="External" /><Relationship Id="rId135" Type="http://schemas.openxmlformats.org/officeDocument/2006/relationships/hyperlink" Target="http://pbs.twimg.com/profile_images/793234243426086912/ho7zMMoJ_normal.jpg" TargetMode="External" /><Relationship Id="rId136" Type="http://schemas.openxmlformats.org/officeDocument/2006/relationships/hyperlink" Target="http://pbs.twimg.com/profile_images/1056634436496764929/BbO6FKry_normal.jpg" TargetMode="External" /><Relationship Id="rId137" Type="http://schemas.openxmlformats.org/officeDocument/2006/relationships/hyperlink" Target="http://pbs.twimg.com/profile_images/1056634436496764929/BbO6FKry_normal.jpg" TargetMode="External" /><Relationship Id="rId138" Type="http://schemas.openxmlformats.org/officeDocument/2006/relationships/hyperlink" Target="http://pbs.twimg.com/profile_images/1056634436496764929/BbO6FKry_normal.jpg" TargetMode="External" /><Relationship Id="rId139" Type="http://schemas.openxmlformats.org/officeDocument/2006/relationships/hyperlink" Target="http://pbs.twimg.com/profile_images/1056634436496764929/BbO6FKry_normal.jpg" TargetMode="External" /><Relationship Id="rId140" Type="http://schemas.openxmlformats.org/officeDocument/2006/relationships/hyperlink" Target="http://pbs.twimg.com/profile_images/1043731731163963397/WTJZP-NM_normal.jpg" TargetMode="External" /><Relationship Id="rId141" Type="http://schemas.openxmlformats.org/officeDocument/2006/relationships/hyperlink" Target="http://pbs.twimg.com/profile_images/1083428255712116736/wJa1S28S_normal.jpg" TargetMode="External" /><Relationship Id="rId142" Type="http://schemas.openxmlformats.org/officeDocument/2006/relationships/hyperlink" Target="http://pbs.twimg.com/profile_images/997418225120854016/dHP-Fvd9_normal.jpg" TargetMode="External" /><Relationship Id="rId143" Type="http://schemas.openxmlformats.org/officeDocument/2006/relationships/hyperlink" Target="http://pbs.twimg.com/profile_images/971534440890482689/ix4srmZp_normal.jpg" TargetMode="External" /><Relationship Id="rId144" Type="http://schemas.openxmlformats.org/officeDocument/2006/relationships/hyperlink" Target="http://pbs.twimg.com/profile_images/667771504684195846/nVLdnmtd_normal.jpg" TargetMode="External" /><Relationship Id="rId145" Type="http://schemas.openxmlformats.org/officeDocument/2006/relationships/hyperlink" Target="http://pbs.twimg.com/profile_images/1910505357/CircleLogo_normal.jpg" TargetMode="External" /><Relationship Id="rId146" Type="http://schemas.openxmlformats.org/officeDocument/2006/relationships/hyperlink" Target="http://pbs.twimg.com/profile_images/1072941802284445697/7GOyQ_1g_normal.jpg" TargetMode="External" /><Relationship Id="rId147" Type="http://schemas.openxmlformats.org/officeDocument/2006/relationships/hyperlink" Target="http://pbs.twimg.com/profile_images/1073317271768977408/cpPD7wfo_normal.jpg" TargetMode="External" /><Relationship Id="rId148" Type="http://schemas.openxmlformats.org/officeDocument/2006/relationships/hyperlink" Target="http://pbs.twimg.com/profile_images/3769574529/7bb2776450c77c95fcfb1f5de610921b_normal.jpeg" TargetMode="External" /><Relationship Id="rId149" Type="http://schemas.openxmlformats.org/officeDocument/2006/relationships/hyperlink" Target="http://pbs.twimg.com/profile_images/1073317271768977408/cpPD7wfo_normal.jpg" TargetMode="External" /><Relationship Id="rId150" Type="http://schemas.openxmlformats.org/officeDocument/2006/relationships/hyperlink" Target="http://pbs.twimg.com/profile_images/898651558417645569/nkCNMkao_normal.jpg" TargetMode="External" /><Relationship Id="rId151" Type="http://schemas.openxmlformats.org/officeDocument/2006/relationships/hyperlink" Target="http://pbs.twimg.com/profile_images/1018556587928145920/rqTvbdSQ_normal.jpg" TargetMode="External" /><Relationship Id="rId152" Type="http://schemas.openxmlformats.org/officeDocument/2006/relationships/hyperlink" Target="http://pbs.twimg.com/profile_images/1018556587928145920/rqTvbdSQ_normal.jpg" TargetMode="External" /><Relationship Id="rId153" Type="http://schemas.openxmlformats.org/officeDocument/2006/relationships/hyperlink" Target="http://pbs.twimg.com/profile_images/685800716611502081/UEKPplOy_normal.jpg" TargetMode="External" /><Relationship Id="rId154" Type="http://schemas.openxmlformats.org/officeDocument/2006/relationships/hyperlink" Target="http://pbs.twimg.com/profile_images/3060262216/9b8156a0b29239d9ddd0f6dc620662ea_normal.jpeg" TargetMode="External" /><Relationship Id="rId155" Type="http://schemas.openxmlformats.org/officeDocument/2006/relationships/hyperlink" Target="http://pbs.twimg.com/profile_images/1072665422208659458/hb1eaLfs_normal.jpg" TargetMode="External" /><Relationship Id="rId156" Type="http://schemas.openxmlformats.org/officeDocument/2006/relationships/hyperlink" Target="http://pbs.twimg.com/profile_images/568893433775812608/8TNg4DQm_normal.png" TargetMode="External" /><Relationship Id="rId157" Type="http://schemas.openxmlformats.org/officeDocument/2006/relationships/hyperlink" Target="http://pbs.twimg.com/profile_images/568893433775812608/8TNg4DQm_normal.png" TargetMode="External" /><Relationship Id="rId158" Type="http://schemas.openxmlformats.org/officeDocument/2006/relationships/hyperlink" Target="https://pbs.twimg.com/media/DrBcuMDWkAAthMp.jpg" TargetMode="External" /><Relationship Id="rId159" Type="http://schemas.openxmlformats.org/officeDocument/2006/relationships/hyperlink" Target="https://pbs.twimg.com/media/DrBcuMDWkAAthMp.jpg" TargetMode="External" /><Relationship Id="rId160" Type="http://schemas.openxmlformats.org/officeDocument/2006/relationships/hyperlink" Target="http://pbs.twimg.com/profile_images/568893433775812608/8TNg4DQm_normal.png" TargetMode="External" /><Relationship Id="rId161" Type="http://schemas.openxmlformats.org/officeDocument/2006/relationships/hyperlink" Target="http://pbs.twimg.com/profile_images/568893433775812608/8TNg4DQm_normal.png" TargetMode="External" /><Relationship Id="rId162" Type="http://schemas.openxmlformats.org/officeDocument/2006/relationships/hyperlink" Target="http://pbs.twimg.com/profile_images/568893433775812608/8TNg4DQm_normal.png" TargetMode="External" /><Relationship Id="rId163" Type="http://schemas.openxmlformats.org/officeDocument/2006/relationships/hyperlink" Target="http://pbs.twimg.com/profile_images/568893433775812608/8TNg4DQm_normal.png" TargetMode="External" /><Relationship Id="rId164" Type="http://schemas.openxmlformats.org/officeDocument/2006/relationships/hyperlink" Target="http://pbs.twimg.com/profile_images/568893433775812608/8TNg4DQm_normal.png" TargetMode="External" /><Relationship Id="rId165" Type="http://schemas.openxmlformats.org/officeDocument/2006/relationships/hyperlink" Target="http://pbs.twimg.com/profile_images/1045758310241067014/a5O8SX6F_normal.jpg" TargetMode="External" /><Relationship Id="rId166" Type="http://schemas.openxmlformats.org/officeDocument/2006/relationships/hyperlink" Target="http://pbs.twimg.com/profile_images/568893433775812608/8TNg4DQm_normal.png" TargetMode="External" /><Relationship Id="rId167" Type="http://schemas.openxmlformats.org/officeDocument/2006/relationships/hyperlink" Target="http://pbs.twimg.com/profile_images/568893433775812608/8TNg4DQm_normal.png" TargetMode="External" /><Relationship Id="rId168" Type="http://schemas.openxmlformats.org/officeDocument/2006/relationships/hyperlink" Target="http://pbs.twimg.com/profile_images/568893433775812608/8TNg4DQm_normal.png" TargetMode="External" /><Relationship Id="rId169" Type="http://schemas.openxmlformats.org/officeDocument/2006/relationships/hyperlink" Target="http://pbs.twimg.com/profile_images/568893433775812608/8TNg4DQm_normal.png" TargetMode="External" /><Relationship Id="rId170" Type="http://schemas.openxmlformats.org/officeDocument/2006/relationships/hyperlink" Target="http://pbs.twimg.com/profile_images/1045758310241067014/a5O8SX6F_normal.jpg" TargetMode="External" /><Relationship Id="rId171" Type="http://schemas.openxmlformats.org/officeDocument/2006/relationships/hyperlink" Target="http://pbs.twimg.com/profile_images/1045758310241067014/a5O8SX6F_normal.jpg" TargetMode="External" /><Relationship Id="rId172" Type="http://schemas.openxmlformats.org/officeDocument/2006/relationships/hyperlink" Target="http://pbs.twimg.com/profile_images/1045758310241067014/a5O8SX6F_normal.jpg" TargetMode="External" /><Relationship Id="rId173" Type="http://schemas.openxmlformats.org/officeDocument/2006/relationships/hyperlink" Target="http://pbs.twimg.com/profile_images/1045758310241067014/a5O8SX6F_normal.jpg" TargetMode="External" /><Relationship Id="rId174" Type="http://schemas.openxmlformats.org/officeDocument/2006/relationships/hyperlink" Target="http://pbs.twimg.com/profile_images/568893433775812608/8TNg4DQm_normal.png" TargetMode="External" /><Relationship Id="rId175" Type="http://schemas.openxmlformats.org/officeDocument/2006/relationships/hyperlink" Target="http://pbs.twimg.com/profile_images/568893433775812608/8TNg4DQm_normal.png" TargetMode="External" /><Relationship Id="rId176" Type="http://schemas.openxmlformats.org/officeDocument/2006/relationships/hyperlink" Target="http://pbs.twimg.com/profile_images/747276122820227072/MZkrRf9c_normal.jpg" TargetMode="External" /><Relationship Id="rId177" Type="http://schemas.openxmlformats.org/officeDocument/2006/relationships/hyperlink" Target="http://pbs.twimg.com/profile_images/1024599935407321091/jUs4Xjsm_normal.jpg" TargetMode="External" /><Relationship Id="rId178" Type="http://schemas.openxmlformats.org/officeDocument/2006/relationships/hyperlink" Target="https://pbs.twimg.com/media/DuYsFz5VsAAc0Ic.jpg" TargetMode="External" /><Relationship Id="rId179" Type="http://schemas.openxmlformats.org/officeDocument/2006/relationships/hyperlink" Target="http://pbs.twimg.com/profile_images/974049533175844864/NVTb93LS_normal.jpg" TargetMode="External" /><Relationship Id="rId180" Type="http://schemas.openxmlformats.org/officeDocument/2006/relationships/hyperlink" Target="http://pbs.twimg.com/profile_images/974049533175844864/NVTb93LS_normal.jpg" TargetMode="External" /><Relationship Id="rId181" Type="http://schemas.openxmlformats.org/officeDocument/2006/relationships/hyperlink" Target="https://pbs.twimg.com/media/Du5MLrWXgAAc3Or.jpg" TargetMode="External" /><Relationship Id="rId182" Type="http://schemas.openxmlformats.org/officeDocument/2006/relationships/hyperlink" Target="http://pbs.twimg.com/profile_images/1044530033568698368/uE1qyJZK_normal.jpg" TargetMode="External" /><Relationship Id="rId183" Type="http://schemas.openxmlformats.org/officeDocument/2006/relationships/hyperlink" Target="http://pbs.twimg.com/profile_images/1044530033568698368/uE1qyJZK_normal.jpg" TargetMode="External" /><Relationship Id="rId184" Type="http://schemas.openxmlformats.org/officeDocument/2006/relationships/hyperlink" Target="https://pbs.twimg.com/ext_tw_video_thumb/1073975183613067265/pu/img/4UdZuPq0z9xqEZyG.jpg" TargetMode="External" /><Relationship Id="rId185" Type="http://schemas.openxmlformats.org/officeDocument/2006/relationships/hyperlink" Target="http://pbs.twimg.com/profile_images/1044530033568698368/uE1qyJZK_normal.jpg" TargetMode="External" /><Relationship Id="rId186" Type="http://schemas.openxmlformats.org/officeDocument/2006/relationships/hyperlink" Target="http://pbs.twimg.com/profile_images/1070102465247244288/yqx24qTM_normal.jpg" TargetMode="External" /><Relationship Id="rId187" Type="http://schemas.openxmlformats.org/officeDocument/2006/relationships/hyperlink" Target="http://pbs.twimg.com/profile_images/1070102465247244288/yqx24qTM_normal.jpg" TargetMode="External" /><Relationship Id="rId188" Type="http://schemas.openxmlformats.org/officeDocument/2006/relationships/hyperlink" Target="http://pbs.twimg.com/profile_images/1070102465247244288/yqx24qTM_normal.jpg" TargetMode="External" /><Relationship Id="rId189" Type="http://schemas.openxmlformats.org/officeDocument/2006/relationships/hyperlink" Target="http://pbs.twimg.com/profile_images/568893433775812608/8TNg4DQm_normal.png" TargetMode="External" /><Relationship Id="rId190" Type="http://schemas.openxmlformats.org/officeDocument/2006/relationships/hyperlink" Target="http://pbs.twimg.com/profile_images/997257070104657921/eXBuYdJO_normal.jpg" TargetMode="External" /><Relationship Id="rId191" Type="http://schemas.openxmlformats.org/officeDocument/2006/relationships/hyperlink" Target="http://pbs.twimg.com/profile_images/978406535763251200/33Swrkiw_normal.jpg" TargetMode="External" /><Relationship Id="rId192" Type="http://schemas.openxmlformats.org/officeDocument/2006/relationships/hyperlink" Target="https://pbs.twimg.com/media/CLvmGcZWsAAWDzU.png" TargetMode="External" /><Relationship Id="rId193" Type="http://schemas.openxmlformats.org/officeDocument/2006/relationships/hyperlink" Target="http://pbs.twimg.com/profile_images/605395163842772992/yRe7-R2I_normal.jpg" TargetMode="External" /><Relationship Id="rId194" Type="http://schemas.openxmlformats.org/officeDocument/2006/relationships/hyperlink" Target="http://pbs.twimg.com/profile_images/984169277065277440/hbNLsQCH_normal.jpg" TargetMode="External" /><Relationship Id="rId195" Type="http://schemas.openxmlformats.org/officeDocument/2006/relationships/hyperlink" Target="http://pbs.twimg.com/profile_images/438034030982754305/O6CB8Ovl_normal.jpeg" TargetMode="External" /><Relationship Id="rId196" Type="http://schemas.openxmlformats.org/officeDocument/2006/relationships/hyperlink" Target="http://pbs.twimg.com/profile_images/1031175612088516610/B3ktUN_M_normal.jpg" TargetMode="External" /><Relationship Id="rId197" Type="http://schemas.openxmlformats.org/officeDocument/2006/relationships/hyperlink" Target="http://pbs.twimg.com/profile_images/971606717497659392/x71j8V9w_normal.jpg" TargetMode="External" /><Relationship Id="rId198" Type="http://schemas.openxmlformats.org/officeDocument/2006/relationships/hyperlink" Target="https://pbs.twimg.com/media/Dt2auUgUcAAtKME.jpg" TargetMode="External" /><Relationship Id="rId199" Type="http://schemas.openxmlformats.org/officeDocument/2006/relationships/hyperlink" Target="http://pbs.twimg.com/profile_images/883409171722379264/u8feUWWC_normal.jpg" TargetMode="External" /><Relationship Id="rId200" Type="http://schemas.openxmlformats.org/officeDocument/2006/relationships/hyperlink" Target="http://pbs.twimg.com/profile_images/568893433775812608/8TNg4DQm_normal.png" TargetMode="External" /><Relationship Id="rId201" Type="http://schemas.openxmlformats.org/officeDocument/2006/relationships/hyperlink" Target="http://pbs.twimg.com/profile_images/568893433775812608/8TNg4DQm_normal.png" TargetMode="External" /><Relationship Id="rId202" Type="http://schemas.openxmlformats.org/officeDocument/2006/relationships/hyperlink" Target="http://pbs.twimg.com/profile_images/568893433775812608/8TNg4DQm_normal.png" TargetMode="External" /><Relationship Id="rId203" Type="http://schemas.openxmlformats.org/officeDocument/2006/relationships/hyperlink" Target="http://pbs.twimg.com/profile_images/568893433775812608/8TNg4DQm_normal.png" TargetMode="External" /><Relationship Id="rId204" Type="http://schemas.openxmlformats.org/officeDocument/2006/relationships/hyperlink" Target="http://pbs.twimg.com/profile_images/568893433775812608/8TNg4DQm_normal.png" TargetMode="External" /><Relationship Id="rId205" Type="http://schemas.openxmlformats.org/officeDocument/2006/relationships/hyperlink" Target="http://pbs.twimg.com/profile_images/568893433775812608/8TNg4DQm_normal.png" TargetMode="External" /><Relationship Id="rId206" Type="http://schemas.openxmlformats.org/officeDocument/2006/relationships/hyperlink" Target="http://pbs.twimg.com/profile_images/568893433775812608/8TNg4DQm_normal.png" TargetMode="External" /><Relationship Id="rId207" Type="http://schemas.openxmlformats.org/officeDocument/2006/relationships/hyperlink" Target="http://pbs.twimg.com/profile_images/568893433775812608/8TNg4DQm_normal.png" TargetMode="External" /><Relationship Id="rId208" Type="http://schemas.openxmlformats.org/officeDocument/2006/relationships/hyperlink" Target="http://pbs.twimg.com/profile_images/568893433775812608/8TNg4DQm_normal.png" TargetMode="External" /><Relationship Id="rId209" Type="http://schemas.openxmlformats.org/officeDocument/2006/relationships/hyperlink" Target="https://pbs.twimg.com/media/Dseu6EmV4AAcrA6.jpg" TargetMode="External" /><Relationship Id="rId210" Type="http://schemas.openxmlformats.org/officeDocument/2006/relationships/hyperlink" Target="http://pbs.twimg.com/profile_images/568893433775812608/8TNg4DQm_normal.png" TargetMode="External" /><Relationship Id="rId211" Type="http://schemas.openxmlformats.org/officeDocument/2006/relationships/hyperlink" Target="http://pbs.twimg.com/profile_images/568893433775812608/8TNg4DQm_normal.png" TargetMode="External" /><Relationship Id="rId212" Type="http://schemas.openxmlformats.org/officeDocument/2006/relationships/hyperlink" Target="https://pbs.twimg.com/media/DuKsw4GX4AEYmje.jpg" TargetMode="External" /><Relationship Id="rId213" Type="http://schemas.openxmlformats.org/officeDocument/2006/relationships/hyperlink" Target="http://pbs.twimg.com/profile_images/568893433775812608/8TNg4DQm_normal.png" TargetMode="External" /><Relationship Id="rId214" Type="http://schemas.openxmlformats.org/officeDocument/2006/relationships/hyperlink" Target="http://pbs.twimg.com/profile_images/568893433775812608/8TNg4DQm_normal.png" TargetMode="External" /><Relationship Id="rId215" Type="http://schemas.openxmlformats.org/officeDocument/2006/relationships/hyperlink" Target="https://pbs.twimg.com/media/DwU11V6X0AIF8VY.jpg" TargetMode="External" /><Relationship Id="rId216" Type="http://schemas.openxmlformats.org/officeDocument/2006/relationships/hyperlink" Target="http://pbs.twimg.com/profile_images/1083447867887489024/mwddG_-0_normal.jpg" TargetMode="External" /><Relationship Id="rId217" Type="http://schemas.openxmlformats.org/officeDocument/2006/relationships/hyperlink" Target="http://pbs.twimg.com/profile_images/883392063588323328/C7EbD-uC_normal.jpg" TargetMode="External" /><Relationship Id="rId218" Type="http://schemas.openxmlformats.org/officeDocument/2006/relationships/hyperlink" Target="https://twitter.com/#!/abardyn71/status/1058456601491726336" TargetMode="External" /><Relationship Id="rId219" Type="http://schemas.openxmlformats.org/officeDocument/2006/relationships/hyperlink" Target="https://twitter.com/#!/postitthoughts/status/1058270893535780867" TargetMode="External" /><Relationship Id="rId220" Type="http://schemas.openxmlformats.org/officeDocument/2006/relationships/hyperlink" Target="https://twitter.com/#!/postitthoughts/status/1058651847102099456" TargetMode="External" /><Relationship Id="rId221" Type="http://schemas.openxmlformats.org/officeDocument/2006/relationships/hyperlink" Target="https://twitter.com/#!/calrtipper/status/1059166526421385216" TargetMode="External" /><Relationship Id="rId222" Type="http://schemas.openxmlformats.org/officeDocument/2006/relationships/hyperlink" Target="https://twitter.com/#!/theorganicview/status/1059635874911141888" TargetMode="External" /><Relationship Id="rId223" Type="http://schemas.openxmlformats.org/officeDocument/2006/relationships/hyperlink" Target="https://twitter.com/#!/marijuanacomau/status/1060330719346601986" TargetMode="External" /><Relationship Id="rId224" Type="http://schemas.openxmlformats.org/officeDocument/2006/relationships/hyperlink" Target="https://twitter.com/#!/janellm54/status/1060335712451477504" TargetMode="External" /><Relationship Id="rId225" Type="http://schemas.openxmlformats.org/officeDocument/2006/relationships/hyperlink" Target="https://twitter.com/#!/aldridge25/status/1051364560995852288" TargetMode="External" /><Relationship Id="rId226" Type="http://schemas.openxmlformats.org/officeDocument/2006/relationships/hyperlink" Target="https://twitter.com/#!/gfyhpodcast/status/1060452618722410499" TargetMode="External" /><Relationship Id="rId227" Type="http://schemas.openxmlformats.org/officeDocument/2006/relationships/hyperlink" Target="https://twitter.com/#!/rastajeff420/status/1060453452751335424" TargetMode="External" /><Relationship Id="rId228" Type="http://schemas.openxmlformats.org/officeDocument/2006/relationships/hyperlink" Target="https://twitter.com/#!/grotechsystems/status/1060976231212998656" TargetMode="External" /><Relationship Id="rId229" Type="http://schemas.openxmlformats.org/officeDocument/2006/relationships/hyperlink" Target="https://twitter.com/#!/chef_vicky/status/1060832348168732672" TargetMode="External" /><Relationship Id="rId230" Type="http://schemas.openxmlformats.org/officeDocument/2006/relationships/hyperlink" Target="https://twitter.com/#!/gia_vm/status/1061018757940813824" TargetMode="External" /><Relationship Id="rId231" Type="http://schemas.openxmlformats.org/officeDocument/2006/relationships/hyperlink" Target="https://twitter.com/#!/pjbeachey/status/1061155922830082048" TargetMode="External" /><Relationship Id="rId232" Type="http://schemas.openxmlformats.org/officeDocument/2006/relationships/hyperlink" Target="https://twitter.com/#!/evaworldwide/status/1059557007345233920" TargetMode="External" /><Relationship Id="rId233" Type="http://schemas.openxmlformats.org/officeDocument/2006/relationships/hyperlink" Target="https://twitter.com/#!/evaworldwide/status/1060268151814840320" TargetMode="External" /><Relationship Id="rId234" Type="http://schemas.openxmlformats.org/officeDocument/2006/relationships/hyperlink" Target="https://twitter.com/#!/evaworldwide/status/1062093134157492226" TargetMode="External" /><Relationship Id="rId235" Type="http://schemas.openxmlformats.org/officeDocument/2006/relationships/hyperlink" Target="https://twitter.com/#!/_ediblee/status/1062150198242226177" TargetMode="External" /><Relationship Id="rId236" Type="http://schemas.openxmlformats.org/officeDocument/2006/relationships/hyperlink" Target="https://twitter.com/#!/stacey20181/status/1063160128566771712" TargetMode="External" /><Relationship Id="rId237" Type="http://schemas.openxmlformats.org/officeDocument/2006/relationships/hyperlink" Target="https://twitter.com/#!/thesmokingfet/status/1063481109877583872" TargetMode="External" /><Relationship Id="rId238" Type="http://schemas.openxmlformats.org/officeDocument/2006/relationships/hyperlink" Target="https://twitter.com/#!/sourcing_guru/status/1064547227593523200" TargetMode="External" /><Relationship Id="rId239" Type="http://schemas.openxmlformats.org/officeDocument/2006/relationships/hyperlink" Target="https://twitter.com/#!/brianns67/status/1064551184415973376" TargetMode="External" /><Relationship Id="rId240" Type="http://schemas.openxmlformats.org/officeDocument/2006/relationships/hyperlink" Target="https://twitter.com/#!/allensaakyan/status/1064693663786139648" TargetMode="External" /><Relationship Id="rId241" Type="http://schemas.openxmlformats.org/officeDocument/2006/relationships/hyperlink" Target="https://twitter.com/#!/simulationshow/status/1064693791519457280" TargetMode="External" /><Relationship Id="rId242" Type="http://schemas.openxmlformats.org/officeDocument/2006/relationships/hyperlink" Target="https://twitter.com/#!/sharonlockwood8/status/1065017148001550336" TargetMode="External" /><Relationship Id="rId243" Type="http://schemas.openxmlformats.org/officeDocument/2006/relationships/hyperlink" Target="https://twitter.com/#!/gnomelicker2389/status/1065026773895671809" TargetMode="External" /><Relationship Id="rId244" Type="http://schemas.openxmlformats.org/officeDocument/2006/relationships/hyperlink" Target="https://twitter.com/#!/missabsinthe/status/1065027729278398464" TargetMode="External" /><Relationship Id="rId245" Type="http://schemas.openxmlformats.org/officeDocument/2006/relationships/hyperlink" Target="https://twitter.com/#!/collins_wilbert/status/1060330440828039175" TargetMode="External" /><Relationship Id="rId246" Type="http://schemas.openxmlformats.org/officeDocument/2006/relationships/hyperlink" Target="https://twitter.com/#!/collins_wilbert/status/1065036129240576000" TargetMode="External" /><Relationship Id="rId247" Type="http://schemas.openxmlformats.org/officeDocument/2006/relationships/hyperlink" Target="https://twitter.com/#!/healthy_chronic/status/1065044448848039938" TargetMode="External" /><Relationship Id="rId248" Type="http://schemas.openxmlformats.org/officeDocument/2006/relationships/hyperlink" Target="https://twitter.com/#!/cannabisp2p/status/1065948776987353089" TargetMode="External" /><Relationship Id="rId249" Type="http://schemas.openxmlformats.org/officeDocument/2006/relationships/hyperlink" Target="https://twitter.com/#!/trilogyhealthmd/status/1063114409755607040" TargetMode="External" /><Relationship Id="rId250" Type="http://schemas.openxmlformats.org/officeDocument/2006/relationships/hyperlink" Target="https://twitter.com/#!/trilogyhealthmd/status/1066315502543196161" TargetMode="External" /><Relationship Id="rId251" Type="http://schemas.openxmlformats.org/officeDocument/2006/relationships/hyperlink" Target="https://twitter.com/#!/neodevsolutions/status/1066422419626254336" TargetMode="External" /><Relationship Id="rId252" Type="http://schemas.openxmlformats.org/officeDocument/2006/relationships/hyperlink" Target="https://twitter.com/#!/cannaafri/status/1067031069235527680" TargetMode="External" /><Relationship Id="rId253" Type="http://schemas.openxmlformats.org/officeDocument/2006/relationships/hyperlink" Target="https://twitter.com/#!/theemeraldconf1/status/1067428229311418368" TargetMode="External" /><Relationship Id="rId254" Type="http://schemas.openxmlformats.org/officeDocument/2006/relationships/hyperlink" Target="https://twitter.com/#!/wingpea_/status/1067623306688413696" TargetMode="External" /><Relationship Id="rId255" Type="http://schemas.openxmlformats.org/officeDocument/2006/relationships/hyperlink" Target="https://twitter.com/#!/mediweed/status/1067899315480231936" TargetMode="External" /><Relationship Id="rId256" Type="http://schemas.openxmlformats.org/officeDocument/2006/relationships/hyperlink" Target="https://twitter.com/#!/medwellhealth/status/1068509280310046720" TargetMode="External" /><Relationship Id="rId257" Type="http://schemas.openxmlformats.org/officeDocument/2006/relationships/hyperlink" Target="https://twitter.com/#!/medwellhealth/status/1068509867290370048" TargetMode="External" /><Relationship Id="rId258" Type="http://schemas.openxmlformats.org/officeDocument/2006/relationships/hyperlink" Target="https://twitter.com/#!/enderw8s/status/1068652621689348097" TargetMode="External" /><Relationship Id="rId259" Type="http://schemas.openxmlformats.org/officeDocument/2006/relationships/hyperlink" Target="https://twitter.com/#!/paluch_9/status/1068656817247526912" TargetMode="External" /><Relationship Id="rId260" Type="http://schemas.openxmlformats.org/officeDocument/2006/relationships/hyperlink" Target="https://twitter.com/#!/dbrown13/status/1068662930999250944" TargetMode="External" /><Relationship Id="rId261" Type="http://schemas.openxmlformats.org/officeDocument/2006/relationships/hyperlink" Target="https://twitter.com/#!/dubblea/status/1068669618712190976" TargetMode="External" /><Relationship Id="rId262" Type="http://schemas.openxmlformats.org/officeDocument/2006/relationships/hyperlink" Target="https://twitter.com/#!/marlow82631368/status/1068678961599668224" TargetMode="External" /><Relationship Id="rId263" Type="http://schemas.openxmlformats.org/officeDocument/2006/relationships/hyperlink" Target="https://twitter.com/#!/pottymouthbaker/status/1068941036544765954" TargetMode="External" /><Relationship Id="rId264" Type="http://schemas.openxmlformats.org/officeDocument/2006/relationships/hyperlink" Target="https://twitter.com/#!/clickgrowgo/status/1065500561762484224" TargetMode="External" /><Relationship Id="rId265" Type="http://schemas.openxmlformats.org/officeDocument/2006/relationships/hyperlink" Target="https://twitter.com/#!/clickgrowgo/status/1066495193208111104" TargetMode="External" /><Relationship Id="rId266" Type="http://schemas.openxmlformats.org/officeDocument/2006/relationships/hyperlink" Target="https://twitter.com/#!/clickgrowgo/status/1068950242446401536" TargetMode="External" /><Relationship Id="rId267" Type="http://schemas.openxmlformats.org/officeDocument/2006/relationships/hyperlink" Target="https://twitter.com/#!/clickgrowgo/status/1068950383291056128" TargetMode="External" /><Relationship Id="rId268" Type="http://schemas.openxmlformats.org/officeDocument/2006/relationships/hyperlink" Target="https://twitter.com/#!/peterlprete/status/1068957043724308480" TargetMode="External" /><Relationship Id="rId269" Type="http://schemas.openxmlformats.org/officeDocument/2006/relationships/hyperlink" Target="https://twitter.com/#!/julesofthwood/status/1068968100350046208" TargetMode="External" /><Relationship Id="rId270" Type="http://schemas.openxmlformats.org/officeDocument/2006/relationships/hyperlink" Target="https://twitter.com/#!/nwaries419/status/1069032312438894592" TargetMode="External" /><Relationship Id="rId271" Type="http://schemas.openxmlformats.org/officeDocument/2006/relationships/hyperlink" Target="https://twitter.com/#!/edrosenthal/status/1068652153894567936" TargetMode="External" /><Relationship Id="rId272" Type="http://schemas.openxmlformats.org/officeDocument/2006/relationships/hyperlink" Target="https://twitter.com/#!/knightroglisten/status/1069049484909273088" TargetMode="External" /><Relationship Id="rId273" Type="http://schemas.openxmlformats.org/officeDocument/2006/relationships/hyperlink" Target="https://twitter.com/#!/cannabis_times/status/1069509631121211392" TargetMode="External" /><Relationship Id="rId274" Type="http://schemas.openxmlformats.org/officeDocument/2006/relationships/hyperlink" Target="https://twitter.com/#!/riledup1/status/1069529707706793984" TargetMode="External" /><Relationship Id="rId275" Type="http://schemas.openxmlformats.org/officeDocument/2006/relationships/hyperlink" Target="https://twitter.com/#!/ngaio420/status/1070734952843501568" TargetMode="External" /><Relationship Id="rId276" Type="http://schemas.openxmlformats.org/officeDocument/2006/relationships/hyperlink" Target="https://twitter.com/#!/davidrdowns/status/1070732262776299520" TargetMode="External" /><Relationship Id="rId277" Type="http://schemas.openxmlformats.org/officeDocument/2006/relationships/hyperlink" Target="https://twitter.com/#!/ngaio420/status/1065014795294789632" TargetMode="External" /><Relationship Id="rId278" Type="http://schemas.openxmlformats.org/officeDocument/2006/relationships/hyperlink" Target="https://twitter.com/#!/cannabisstrains/status/1071686003071614976" TargetMode="External" /><Relationship Id="rId279" Type="http://schemas.openxmlformats.org/officeDocument/2006/relationships/hyperlink" Target="https://twitter.com/#!/pharmakaz/status/1069531702530400257" TargetMode="External" /><Relationship Id="rId280" Type="http://schemas.openxmlformats.org/officeDocument/2006/relationships/hyperlink" Target="https://twitter.com/#!/pharmakaz/status/1071690930363793414" TargetMode="External" /><Relationship Id="rId281" Type="http://schemas.openxmlformats.org/officeDocument/2006/relationships/hyperlink" Target="https://twitter.com/#!/fibrodisko/status/1072620396581666816" TargetMode="External" /><Relationship Id="rId282" Type="http://schemas.openxmlformats.org/officeDocument/2006/relationships/hyperlink" Target="https://twitter.com/#!/ericghill/status/1072622315664498691" TargetMode="External" /><Relationship Id="rId283" Type="http://schemas.openxmlformats.org/officeDocument/2006/relationships/hyperlink" Target="https://twitter.com/#!/cannabisbuy/status/1072664860679421957" TargetMode="External" /><Relationship Id="rId284" Type="http://schemas.openxmlformats.org/officeDocument/2006/relationships/hyperlink" Target="https://twitter.com/#!/steephilllab/status/1058044134299131905" TargetMode="External" /><Relationship Id="rId285" Type="http://schemas.openxmlformats.org/officeDocument/2006/relationships/hyperlink" Target="https://twitter.com/#!/steephilllab/status/1058075015277506561" TargetMode="External" /><Relationship Id="rId286" Type="http://schemas.openxmlformats.org/officeDocument/2006/relationships/hyperlink" Target="https://twitter.com/#!/civilized_life/status/1058447928120016896" TargetMode="External" /><Relationship Id="rId287" Type="http://schemas.openxmlformats.org/officeDocument/2006/relationships/hyperlink" Target="https://twitter.com/#!/steephilllab/status/1058448318097907712" TargetMode="External" /><Relationship Id="rId288" Type="http://schemas.openxmlformats.org/officeDocument/2006/relationships/hyperlink" Target="https://twitter.com/#!/steephilllab/status/1059161048308019200" TargetMode="External" /><Relationship Id="rId289" Type="http://schemas.openxmlformats.org/officeDocument/2006/relationships/hyperlink" Target="https://twitter.com/#!/steephilllab/status/1061042667528679424" TargetMode="External" /><Relationship Id="rId290" Type="http://schemas.openxmlformats.org/officeDocument/2006/relationships/hyperlink" Target="https://twitter.com/#!/steephilllab/status/1062131901773697024" TargetMode="External" /><Relationship Id="rId291" Type="http://schemas.openxmlformats.org/officeDocument/2006/relationships/hyperlink" Target="https://twitter.com/#!/steephilllab/status/1062433942047940608" TargetMode="External" /><Relationship Id="rId292" Type="http://schemas.openxmlformats.org/officeDocument/2006/relationships/hyperlink" Target="https://twitter.com/#!/steephilllab/status/1063194447599390721" TargetMode="External" /><Relationship Id="rId293" Type="http://schemas.openxmlformats.org/officeDocument/2006/relationships/hyperlink" Target="https://twitter.com/#!/cannainfocast/status/1067701739636342784" TargetMode="External" /><Relationship Id="rId294" Type="http://schemas.openxmlformats.org/officeDocument/2006/relationships/hyperlink" Target="https://twitter.com/#!/steephilllab/status/1064972375555338240" TargetMode="External" /><Relationship Id="rId295" Type="http://schemas.openxmlformats.org/officeDocument/2006/relationships/hyperlink" Target="https://twitter.com/#!/steephilllab/status/1067617669090660352" TargetMode="External" /><Relationship Id="rId296" Type="http://schemas.openxmlformats.org/officeDocument/2006/relationships/hyperlink" Target="https://twitter.com/#!/steephilllab/status/1067859313668943872" TargetMode="External" /><Relationship Id="rId297" Type="http://schemas.openxmlformats.org/officeDocument/2006/relationships/hyperlink" Target="https://twitter.com/#!/steephilllab/status/1067899156402847745" TargetMode="External" /><Relationship Id="rId298" Type="http://schemas.openxmlformats.org/officeDocument/2006/relationships/hyperlink" Target="https://twitter.com/#!/cannainfocast/status/1065710932368769026" TargetMode="External" /><Relationship Id="rId299" Type="http://schemas.openxmlformats.org/officeDocument/2006/relationships/hyperlink" Target="https://twitter.com/#!/cannainfocast/status/1065889919560765441" TargetMode="External" /><Relationship Id="rId300" Type="http://schemas.openxmlformats.org/officeDocument/2006/relationships/hyperlink" Target="https://twitter.com/#!/cannainfocast/status/1066976957378830337" TargetMode="External" /><Relationship Id="rId301" Type="http://schemas.openxmlformats.org/officeDocument/2006/relationships/hyperlink" Target="https://twitter.com/#!/cannainfocast/status/1068188172608307206" TargetMode="External" /><Relationship Id="rId302" Type="http://schemas.openxmlformats.org/officeDocument/2006/relationships/hyperlink" Target="https://twitter.com/#!/steephilllab/status/1068221399876038656" TargetMode="External" /><Relationship Id="rId303" Type="http://schemas.openxmlformats.org/officeDocument/2006/relationships/hyperlink" Target="https://twitter.com/#!/steephilllab/status/1069682569824727040" TargetMode="External" /><Relationship Id="rId304" Type="http://schemas.openxmlformats.org/officeDocument/2006/relationships/hyperlink" Target="https://twitter.com/#!/david_lippman/status/1073009085556105217" TargetMode="External" /><Relationship Id="rId305" Type="http://schemas.openxmlformats.org/officeDocument/2006/relationships/hyperlink" Target="https://twitter.com/#!/cfortuneteller/status/1073036176725024769" TargetMode="External" /><Relationship Id="rId306" Type="http://schemas.openxmlformats.org/officeDocument/2006/relationships/hyperlink" Target="https://twitter.com/#!/emeraldsci/status/1073594046805770241" TargetMode="External" /><Relationship Id="rId307" Type="http://schemas.openxmlformats.org/officeDocument/2006/relationships/hyperlink" Target="https://twitter.com/#!/gro_lens/status/1073720182156087296" TargetMode="External" /><Relationship Id="rId308" Type="http://schemas.openxmlformats.org/officeDocument/2006/relationships/hyperlink" Target="https://twitter.com/#!/gro_lens/status/1073720218336223232" TargetMode="External" /><Relationship Id="rId309" Type="http://schemas.openxmlformats.org/officeDocument/2006/relationships/hyperlink" Target="https://twitter.com/#!/stickysaguaro/status/1075881126110158848" TargetMode="External" /><Relationship Id="rId310" Type="http://schemas.openxmlformats.org/officeDocument/2006/relationships/hyperlink" Target="https://twitter.com/#!/chksolutions/status/1070756981936410635" TargetMode="External" /><Relationship Id="rId311" Type="http://schemas.openxmlformats.org/officeDocument/2006/relationships/hyperlink" Target="https://twitter.com/#!/chksolutions/status/1073642631316598786" TargetMode="External" /><Relationship Id="rId312" Type="http://schemas.openxmlformats.org/officeDocument/2006/relationships/hyperlink" Target="https://twitter.com/#!/chksolutions/status/1073976801377038336" TargetMode="External" /><Relationship Id="rId313" Type="http://schemas.openxmlformats.org/officeDocument/2006/relationships/hyperlink" Target="https://twitter.com/#!/chksolutions/status/1075819314698219521" TargetMode="External" /><Relationship Id="rId314" Type="http://schemas.openxmlformats.org/officeDocument/2006/relationships/hyperlink" Target="https://twitter.com/#!/mgretailer/status/1074009856024010753" TargetMode="External" /><Relationship Id="rId315" Type="http://schemas.openxmlformats.org/officeDocument/2006/relationships/hyperlink" Target="https://twitter.com/#!/mgretailer/status/1075488125378486272" TargetMode="External" /><Relationship Id="rId316" Type="http://schemas.openxmlformats.org/officeDocument/2006/relationships/hyperlink" Target="https://twitter.com/#!/mgretailer/status/1075881815011807233" TargetMode="External" /><Relationship Id="rId317" Type="http://schemas.openxmlformats.org/officeDocument/2006/relationships/hyperlink" Target="https://twitter.com/#!/steephilllab/status/1069644860007694339" TargetMode="External" /><Relationship Id="rId318" Type="http://schemas.openxmlformats.org/officeDocument/2006/relationships/hyperlink" Target="https://twitter.com/#!/831organiks/status/1078055513948966912" TargetMode="External" /><Relationship Id="rId319" Type="http://schemas.openxmlformats.org/officeDocument/2006/relationships/hyperlink" Target="https://twitter.com/#!/vinniecmarketin/status/1078801076286078977" TargetMode="External" /><Relationship Id="rId320" Type="http://schemas.openxmlformats.org/officeDocument/2006/relationships/hyperlink" Target="https://twitter.com/#!/deachterdeur/status/630801330584616960" TargetMode="External" /><Relationship Id="rId321" Type="http://schemas.openxmlformats.org/officeDocument/2006/relationships/hyperlink" Target="https://twitter.com/#!/oxycontinpill/status/1079034792262414338" TargetMode="External" /><Relationship Id="rId322" Type="http://schemas.openxmlformats.org/officeDocument/2006/relationships/hyperlink" Target="https://twitter.com/#!/inweed_io/status/1079461775538511872" TargetMode="External" /><Relationship Id="rId323" Type="http://schemas.openxmlformats.org/officeDocument/2006/relationships/hyperlink" Target="https://twitter.com/#!/dannydanko/status/1080495133034991616" TargetMode="External" /><Relationship Id="rId324" Type="http://schemas.openxmlformats.org/officeDocument/2006/relationships/hyperlink" Target="https://twitter.com/#!/blitzenkc/status/1080606561716846593" TargetMode="External" /><Relationship Id="rId325" Type="http://schemas.openxmlformats.org/officeDocument/2006/relationships/hyperlink" Target="https://twitter.com/#!/meridacap/status/1081294202535927811" TargetMode="External" /><Relationship Id="rId326" Type="http://schemas.openxmlformats.org/officeDocument/2006/relationships/hyperlink" Target="https://twitter.com/#!/jasonk_infocast/status/1071183114779541505" TargetMode="External" /><Relationship Id="rId327" Type="http://schemas.openxmlformats.org/officeDocument/2006/relationships/hyperlink" Target="https://twitter.com/#!/jasonk_infocast/status/1083530963991199744" TargetMode="External" /><Relationship Id="rId328" Type="http://schemas.openxmlformats.org/officeDocument/2006/relationships/hyperlink" Target="https://twitter.com/#!/steephilllab/status/909432266165833729" TargetMode="External" /><Relationship Id="rId329" Type="http://schemas.openxmlformats.org/officeDocument/2006/relationships/hyperlink" Target="https://twitter.com/#!/steephilllab/status/1058448999986823169" TargetMode="External" /><Relationship Id="rId330" Type="http://schemas.openxmlformats.org/officeDocument/2006/relationships/hyperlink" Target="https://twitter.com/#!/steephilllab/status/1059558842428620801" TargetMode="External" /><Relationship Id="rId331" Type="http://schemas.openxmlformats.org/officeDocument/2006/relationships/hyperlink" Target="https://twitter.com/#!/steephilllab/status/1059917644281765888" TargetMode="External" /><Relationship Id="rId332" Type="http://schemas.openxmlformats.org/officeDocument/2006/relationships/hyperlink" Target="https://twitter.com/#!/steephilllab/status/1060216821364613121" TargetMode="External" /><Relationship Id="rId333" Type="http://schemas.openxmlformats.org/officeDocument/2006/relationships/hyperlink" Target="https://twitter.com/#!/steephilllab/status/1060304895880753152" TargetMode="External" /><Relationship Id="rId334" Type="http://schemas.openxmlformats.org/officeDocument/2006/relationships/hyperlink" Target="https://twitter.com/#!/steephilllab/status/1062084485666136064" TargetMode="External" /><Relationship Id="rId335" Type="http://schemas.openxmlformats.org/officeDocument/2006/relationships/hyperlink" Target="https://twitter.com/#!/steephilllab/status/1062484927847911424" TargetMode="External" /><Relationship Id="rId336" Type="http://schemas.openxmlformats.org/officeDocument/2006/relationships/hyperlink" Target="https://twitter.com/#!/steephilllab/status/1064648781981831168" TargetMode="External" /><Relationship Id="rId337" Type="http://schemas.openxmlformats.org/officeDocument/2006/relationships/hyperlink" Target="https://twitter.com/#!/steephilllab/status/1065012755986432001" TargetMode="External" /><Relationship Id="rId338" Type="http://schemas.openxmlformats.org/officeDocument/2006/relationships/hyperlink" Target="https://twitter.com/#!/steephilllab/status/1068661105159880704" TargetMode="External" /><Relationship Id="rId339" Type="http://schemas.openxmlformats.org/officeDocument/2006/relationships/hyperlink" Target="https://twitter.com/#!/steephilllab/status/1068669138111913988" TargetMode="External" /><Relationship Id="rId340" Type="http://schemas.openxmlformats.org/officeDocument/2006/relationships/hyperlink" Target="https://twitter.com/#!/steephilllab/status/1072620262808522753" TargetMode="External" /><Relationship Id="rId341" Type="http://schemas.openxmlformats.org/officeDocument/2006/relationships/hyperlink" Target="https://twitter.com/#!/steephilllab/status/1072943807916699648" TargetMode="External" /><Relationship Id="rId342" Type="http://schemas.openxmlformats.org/officeDocument/2006/relationships/hyperlink" Target="https://twitter.com/#!/steephilllab/status/1072982351301332992" TargetMode="External" /><Relationship Id="rId343" Type="http://schemas.openxmlformats.org/officeDocument/2006/relationships/hyperlink" Target="https://twitter.com/#!/officialmcdavi1/status/1082330477091045382" TargetMode="External" /><Relationship Id="rId344" Type="http://schemas.openxmlformats.org/officeDocument/2006/relationships/hyperlink" Target="https://twitter.com/#!/led_ka_so/status/1084484833647255554" TargetMode="External" /><Relationship Id="rId345" Type="http://schemas.openxmlformats.org/officeDocument/2006/relationships/hyperlink" Target="https://twitter.com/#!/chelseacebara/status/1086458379663376384" TargetMode="External" /><Relationship Id="rId346" Type="http://schemas.openxmlformats.org/officeDocument/2006/relationships/comments" Target="../comments12.xml" /><Relationship Id="rId347" Type="http://schemas.openxmlformats.org/officeDocument/2006/relationships/vmlDrawing" Target="../drawings/vmlDrawing6.vml" /><Relationship Id="rId348" Type="http://schemas.openxmlformats.org/officeDocument/2006/relationships/table" Target="../tables/table22.xml" /><Relationship Id="rId34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teephill.com/" TargetMode="External" /><Relationship Id="rId2" Type="http://schemas.openxmlformats.org/officeDocument/2006/relationships/hyperlink" Target="https://t.co/fdcFKDtOzb" TargetMode="External" /><Relationship Id="rId3" Type="http://schemas.openxmlformats.org/officeDocument/2006/relationships/hyperlink" Target="https://www.theorganicview.com/uncategorized/why-is-it-ok-for-americas-beekeepers-to-sustain-40-50-l" TargetMode="External" /><Relationship Id="rId4" Type="http://schemas.openxmlformats.org/officeDocument/2006/relationships/hyperlink" Target="https://t.co/BQKFZZtKYf" TargetMode="External" /><Relationship Id="rId5" Type="http://schemas.openxmlformats.org/officeDocument/2006/relationships/hyperlink" Target="http://www.francetvinfo.fr/" TargetMode="External" /><Relationship Id="rId6" Type="http://schemas.openxmlformats.org/officeDocument/2006/relationships/hyperlink" Target="https://www.marijuana.com.au/" TargetMode="External" /><Relationship Id="rId7" Type="http://schemas.openxmlformats.org/officeDocument/2006/relationships/hyperlink" Target="https://www.youtube.com/c/TheGrowFromYourHeartPodcast" TargetMode="External" /><Relationship Id="rId8" Type="http://schemas.openxmlformats.org/officeDocument/2006/relationships/hyperlink" Target="http://bit.ly/BeyondBudsNG" TargetMode="External" /><Relationship Id="rId9" Type="http://schemas.openxmlformats.org/officeDocument/2006/relationships/hyperlink" Target="http://horrorsonline.proboards.com/" TargetMode="External" /><Relationship Id="rId10" Type="http://schemas.openxmlformats.org/officeDocument/2006/relationships/hyperlink" Target="http://www.youtube.com/c/TheGrowFromYourHeartPodcast" TargetMode="External" /><Relationship Id="rId11" Type="http://schemas.openxmlformats.org/officeDocument/2006/relationships/hyperlink" Target="http://www.gro-techsystems.com/" TargetMode="External" /><Relationship Id="rId12" Type="http://schemas.openxmlformats.org/officeDocument/2006/relationships/hyperlink" Target="https://www.cohnreznick.com/" TargetMode="External" /><Relationship Id="rId13" Type="http://schemas.openxmlformats.org/officeDocument/2006/relationships/hyperlink" Target="http://newfrontierdata.com/" TargetMode="External" /><Relationship Id="rId14" Type="http://schemas.openxmlformats.org/officeDocument/2006/relationships/hyperlink" Target="http://www.dctastebuds.com/" TargetMode="External" /><Relationship Id="rId15" Type="http://schemas.openxmlformats.org/officeDocument/2006/relationships/hyperlink" Target="http://www.womengrow.com/" TargetMode="External" /><Relationship Id="rId16" Type="http://schemas.openxmlformats.org/officeDocument/2006/relationships/hyperlink" Target="http://www.madebyhemp.com/" TargetMode="External" /><Relationship Id="rId17" Type="http://schemas.openxmlformats.org/officeDocument/2006/relationships/hyperlink" Target="http://www.cannabisnow.com/" TargetMode="External" /><Relationship Id="rId18" Type="http://schemas.openxmlformats.org/officeDocument/2006/relationships/hyperlink" Target="http://evacbd.com/" TargetMode="External" /><Relationship Id="rId19" Type="http://schemas.openxmlformats.org/officeDocument/2006/relationships/hyperlink" Target="https://ediblee.com/" TargetMode="External" /><Relationship Id="rId20" Type="http://schemas.openxmlformats.org/officeDocument/2006/relationships/hyperlink" Target="http://bit.ly/hN51Qw" TargetMode="External" /><Relationship Id="rId21" Type="http://schemas.openxmlformats.org/officeDocument/2006/relationships/hyperlink" Target="https://www.hcfdc.org/" TargetMode="External" /><Relationship Id="rId22" Type="http://schemas.openxmlformats.org/officeDocument/2006/relationships/hyperlink" Target="https://t.co/FFypzYszA5" TargetMode="External" /><Relationship Id="rId23" Type="http://schemas.openxmlformats.org/officeDocument/2006/relationships/hyperlink" Target="http://newwestsummit.com/" TargetMode="External" /><Relationship Id="rId24" Type="http://schemas.openxmlformats.org/officeDocument/2006/relationships/hyperlink" Target="https://bit.ly/2P0V1gc" TargetMode="External" /><Relationship Id="rId25" Type="http://schemas.openxmlformats.org/officeDocument/2006/relationships/hyperlink" Target="https://t.co/0Lk8BN2Vf5" TargetMode="External" /><Relationship Id="rId26" Type="http://schemas.openxmlformats.org/officeDocument/2006/relationships/hyperlink" Target="http://instagram.com/theharborside" TargetMode="External" /><Relationship Id="rId27" Type="http://schemas.openxmlformats.org/officeDocument/2006/relationships/hyperlink" Target="http://shopharborside.com/" TargetMode="External" /><Relationship Id="rId28" Type="http://schemas.openxmlformats.org/officeDocument/2006/relationships/hyperlink" Target="https://www.facebook.com/simulationseries/" TargetMode="External" /><Relationship Id="rId29" Type="http://schemas.openxmlformats.org/officeDocument/2006/relationships/hyperlink" Target="http://bhbohemian.blogspot.com/" TargetMode="External" /><Relationship Id="rId30" Type="http://schemas.openxmlformats.org/officeDocument/2006/relationships/hyperlink" Target="http://www.chronichealthcbd.com/" TargetMode="External" /><Relationship Id="rId31" Type="http://schemas.openxmlformats.org/officeDocument/2006/relationships/hyperlink" Target="https://enrollnow.vip/join/2027" TargetMode="External" /><Relationship Id="rId32" Type="http://schemas.openxmlformats.org/officeDocument/2006/relationships/hyperlink" Target="http://www.neodevsolutions.com/" TargetMode="External" /><Relationship Id="rId33" Type="http://schemas.openxmlformats.org/officeDocument/2006/relationships/hyperlink" Target="https://hightimes.com/" TargetMode="External" /><Relationship Id="rId34" Type="http://schemas.openxmlformats.org/officeDocument/2006/relationships/hyperlink" Target="https://www.facebook.com/medaweed" TargetMode="External" /><Relationship Id="rId35" Type="http://schemas.openxmlformats.org/officeDocument/2006/relationships/hyperlink" Target="http://www.nytimes.com/" TargetMode="External" /><Relationship Id="rId36" Type="http://schemas.openxmlformats.org/officeDocument/2006/relationships/hyperlink" Target="http://www.medwellhealth.net/" TargetMode="External" /><Relationship Id="rId37" Type="http://schemas.openxmlformats.org/officeDocument/2006/relationships/hyperlink" Target="http://www.flickr.com/photos/paluch_9/" TargetMode="External" /><Relationship Id="rId38" Type="http://schemas.openxmlformats.org/officeDocument/2006/relationships/hyperlink" Target="http://www.pottymouthbakery.com/" TargetMode="External" /><Relationship Id="rId39" Type="http://schemas.openxmlformats.org/officeDocument/2006/relationships/hyperlink" Target="http://www.neodevsolutions.com/" TargetMode="External" /><Relationship Id="rId40" Type="http://schemas.openxmlformats.org/officeDocument/2006/relationships/hyperlink" Target="https://t.co/Mt7jQz27Hx" TargetMode="External" /><Relationship Id="rId41" Type="http://schemas.openxmlformats.org/officeDocument/2006/relationships/hyperlink" Target="https://infocastinc.com/market-insights/cannabis/" TargetMode="External" /><Relationship Id="rId42" Type="http://schemas.openxmlformats.org/officeDocument/2006/relationships/hyperlink" Target="http://www.cannabisradio.com/podcasts/rollin-with-ngaio/" TargetMode="External" /><Relationship Id="rId43" Type="http://schemas.openxmlformats.org/officeDocument/2006/relationships/hyperlink" Target="http://www.margoprice.net/" TargetMode="External" /><Relationship Id="rId44" Type="http://schemas.openxmlformats.org/officeDocument/2006/relationships/hyperlink" Target="http://www.davidrdowns.com/" TargetMode="External" /><Relationship Id="rId45" Type="http://schemas.openxmlformats.org/officeDocument/2006/relationships/hyperlink" Target="https://t.co/nhgL5lorRe" TargetMode="External" /><Relationship Id="rId46" Type="http://schemas.openxmlformats.org/officeDocument/2006/relationships/hyperlink" Target="http://chali2na.com/" TargetMode="External" /><Relationship Id="rId47" Type="http://schemas.openxmlformats.org/officeDocument/2006/relationships/hyperlink" Target="https://t.co/Hr1M3x8OL9" TargetMode="External" /><Relationship Id="rId48" Type="http://schemas.openxmlformats.org/officeDocument/2006/relationships/hyperlink" Target="https://t.co/03brZc6sJt" TargetMode="External" /><Relationship Id="rId49" Type="http://schemas.openxmlformats.org/officeDocument/2006/relationships/hyperlink" Target="http://www.willienelson.com/" TargetMode="External" /><Relationship Id="rId50" Type="http://schemas.openxmlformats.org/officeDocument/2006/relationships/hyperlink" Target="https://t.co/uo5pL4FUDP" TargetMode="External" /><Relationship Id="rId51" Type="http://schemas.openxmlformats.org/officeDocument/2006/relationships/hyperlink" Target="http://www.technoverde.com/" TargetMode="External" /><Relationship Id="rId52" Type="http://schemas.openxmlformats.org/officeDocument/2006/relationships/hyperlink" Target="http://www.kazpharma.com/" TargetMode="External" /><Relationship Id="rId53" Type="http://schemas.openxmlformats.org/officeDocument/2006/relationships/hyperlink" Target="http://t.co/IaghNW8Xm2" TargetMode="External" /><Relationship Id="rId54" Type="http://schemas.openxmlformats.org/officeDocument/2006/relationships/hyperlink" Target="http://t.co/BmHxhkm3Mh" TargetMode="External" /><Relationship Id="rId55" Type="http://schemas.openxmlformats.org/officeDocument/2006/relationships/hyperlink" Target="http://www.civilized.life/" TargetMode="External" /><Relationship Id="rId56" Type="http://schemas.openxmlformats.org/officeDocument/2006/relationships/hyperlink" Target="http://www.leafly.com/" TargetMode="External" /><Relationship Id="rId57" Type="http://schemas.openxmlformats.org/officeDocument/2006/relationships/hyperlink" Target="http://www.cbs.com/" TargetMode="External" /><Relationship Id="rId58" Type="http://schemas.openxmlformats.org/officeDocument/2006/relationships/hyperlink" Target="http://www.mjbizdaily.com/" TargetMode="External" /><Relationship Id="rId59" Type="http://schemas.openxmlformats.org/officeDocument/2006/relationships/hyperlink" Target="http://t.co/PpzoTPS9" TargetMode="External" /><Relationship Id="rId60" Type="http://schemas.openxmlformats.org/officeDocument/2006/relationships/hyperlink" Target="http://forbes.com/" TargetMode="External" /><Relationship Id="rId61" Type="http://schemas.openxmlformats.org/officeDocument/2006/relationships/hyperlink" Target="https://t.co/w4jjJafn2U" TargetMode="External" /><Relationship Id="rId62" Type="http://schemas.openxmlformats.org/officeDocument/2006/relationships/hyperlink" Target="https://emeraldscientific.com/" TargetMode="External" /><Relationship Id="rId63" Type="http://schemas.openxmlformats.org/officeDocument/2006/relationships/hyperlink" Target="http://www.grolens.com/" TargetMode="External" /><Relationship Id="rId64" Type="http://schemas.openxmlformats.org/officeDocument/2006/relationships/hyperlink" Target="http://www.stickysaguaro.com/" TargetMode="External" /><Relationship Id="rId65" Type="http://schemas.openxmlformats.org/officeDocument/2006/relationships/hyperlink" Target="https://www.chk-solutions.com/" TargetMode="External" /><Relationship Id="rId66" Type="http://schemas.openxmlformats.org/officeDocument/2006/relationships/hyperlink" Target="https://www.facebook.com/mgretailer/" TargetMode="External" /><Relationship Id="rId67" Type="http://schemas.openxmlformats.org/officeDocument/2006/relationships/hyperlink" Target="http://about.me/michael_rosati" TargetMode="External" /><Relationship Id="rId68" Type="http://schemas.openxmlformats.org/officeDocument/2006/relationships/hyperlink" Target="http://t.co/qkMZicX5fm" TargetMode="External" /><Relationship Id="rId69" Type="http://schemas.openxmlformats.org/officeDocument/2006/relationships/hyperlink" Target="http://www.831.delivery/" TargetMode="External" /><Relationship Id="rId70" Type="http://schemas.openxmlformats.org/officeDocument/2006/relationships/hyperlink" Target="https://t.co/xQ0moT2z4C" TargetMode="External" /><Relationship Id="rId71" Type="http://schemas.openxmlformats.org/officeDocument/2006/relationships/hyperlink" Target="http://www.releafapp.com/" TargetMode="External" /><Relationship Id="rId72" Type="http://schemas.openxmlformats.org/officeDocument/2006/relationships/hyperlink" Target="http://www.potbotics.com/" TargetMode="External" /><Relationship Id="rId73" Type="http://schemas.openxmlformats.org/officeDocument/2006/relationships/hyperlink" Target="https://t.co/Ez8axlSdKC" TargetMode="External" /><Relationship Id="rId74" Type="http://schemas.openxmlformats.org/officeDocument/2006/relationships/hyperlink" Target="http://www.lexariabioscience.com/" TargetMode="External" /><Relationship Id="rId75" Type="http://schemas.openxmlformats.org/officeDocument/2006/relationships/hyperlink" Target="http://greenhouse.ventures/" TargetMode="External" /><Relationship Id="rId76" Type="http://schemas.openxmlformats.org/officeDocument/2006/relationships/hyperlink" Target="http://www.de-achterdeur.nl/" TargetMode="External" /><Relationship Id="rId77" Type="http://schemas.openxmlformats.org/officeDocument/2006/relationships/hyperlink" Target="http://www.pgmcg.nl/" TargetMode="External" /><Relationship Id="rId78" Type="http://schemas.openxmlformats.org/officeDocument/2006/relationships/hyperlink" Target="http://www.erowid.com/" TargetMode="External" /><Relationship Id="rId79" Type="http://schemas.openxmlformats.org/officeDocument/2006/relationships/hyperlink" Target="https://inweed.io/" TargetMode="External" /><Relationship Id="rId80" Type="http://schemas.openxmlformats.org/officeDocument/2006/relationships/hyperlink" Target="https://t.co/fVO0hBe8Pb" TargetMode="External" /><Relationship Id="rId81" Type="http://schemas.openxmlformats.org/officeDocument/2006/relationships/hyperlink" Target="http://www.meridacap.com/" TargetMode="External" /><Relationship Id="rId82" Type="http://schemas.openxmlformats.org/officeDocument/2006/relationships/hyperlink" Target="https://infocastinc.com/lps/cannabis-compliance-east/" TargetMode="External" /><Relationship Id="rId83" Type="http://schemas.openxmlformats.org/officeDocument/2006/relationships/hyperlink" Target="http://www.ilovecompliance.biz/" TargetMode="External" /><Relationship Id="rId84" Type="http://schemas.openxmlformats.org/officeDocument/2006/relationships/hyperlink" Target="http://www.irccmh.org/" TargetMode="External" /><Relationship Id="rId85" Type="http://schemas.openxmlformats.org/officeDocument/2006/relationships/hyperlink" Target="http://www.cannaresearchnetwork.com/" TargetMode="External" /><Relationship Id="rId86" Type="http://schemas.openxmlformats.org/officeDocument/2006/relationships/hyperlink" Target="http://t.co/ZXIVA4Payz" TargetMode="External" /><Relationship Id="rId87" Type="http://schemas.openxmlformats.org/officeDocument/2006/relationships/hyperlink" Target="http://www.njmarijuanareform.org/" TargetMode="External" /><Relationship Id="rId88" Type="http://schemas.openxmlformats.org/officeDocument/2006/relationships/hyperlink" Target="https://t.co/xamLUxUvgq" TargetMode="External" /><Relationship Id="rId89" Type="http://schemas.openxmlformats.org/officeDocument/2006/relationships/hyperlink" Target="https://t.co/tB3RLLFhiY" TargetMode="External" /><Relationship Id="rId90" Type="http://schemas.openxmlformats.org/officeDocument/2006/relationships/hyperlink" Target="https://t.co/PjueFEvHaC" TargetMode="External" /><Relationship Id="rId91" Type="http://schemas.openxmlformats.org/officeDocument/2006/relationships/hyperlink" Target="http://shaleentitle.com/" TargetMode="External" /><Relationship Id="rId92" Type="http://schemas.openxmlformats.org/officeDocument/2006/relationships/hyperlink" Target="http://cbcounsel.com/" TargetMode="External" /><Relationship Id="rId93" Type="http://schemas.openxmlformats.org/officeDocument/2006/relationships/hyperlink" Target="https://t.co/QUjVDOBoBN" TargetMode="External" /><Relationship Id="rId94" Type="http://schemas.openxmlformats.org/officeDocument/2006/relationships/hyperlink" Target="http://t.co/UDSy9xFoSO" TargetMode="External" /><Relationship Id="rId95" Type="http://schemas.openxmlformats.org/officeDocument/2006/relationships/hyperlink" Target="http://www.velvetswing.com/" TargetMode="External" /><Relationship Id="rId96" Type="http://schemas.openxmlformats.org/officeDocument/2006/relationships/hyperlink" Target="http://www.artizencannabis.com/" TargetMode="External" /><Relationship Id="rId97" Type="http://schemas.openxmlformats.org/officeDocument/2006/relationships/hyperlink" Target="http://lazybeegardens.com/" TargetMode="External" /><Relationship Id="rId98" Type="http://schemas.openxmlformats.org/officeDocument/2006/relationships/hyperlink" Target="https://pbs.twimg.com/profile_banners/129956940/1527286751" TargetMode="External" /><Relationship Id="rId99" Type="http://schemas.openxmlformats.org/officeDocument/2006/relationships/hyperlink" Target="https://pbs.twimg.com/profile_banners/167472337/1475129565" TargetMode="External" /><Relationship Id="rId100" Type="http://schemas.openxmlformats.org/officeDocument/2006/relationships/hyperlink" Target="https://pbs.twimg.com/profile_banners/2235605119/1520812762" TargetMode="External" /><Relationship Id="rId101" Type="http://schemas.openxmlformats.org/officeDocument/2006/relationships/hyperlink" Target="https://pbs.twimg.com/profile_banners/20402945/1533568341" TargetMode="External" /><Relationship Id="rId102" Type="http://schemas.openxmlformats.org/officeDocument/2006/relationships/hyperlink" Target="https://pbs.twimg.com/profile_banners/95244036/1439928100" TargetMode="External" /><Relationship Id="rId103" Type="http://schemas.openxmlformats.org/officeDocument/2006/relationships/hyperlink" Target="https://pbs.twimg.com/profile_banners/1011218915568111623/1536563071" TargetMode="External" /><Relationship Id="rId104" Type="http://schemas.openxmlformats.org/officeDocument/2006/relationships/hyperlink" Target="https://pbs.twimg.com/profile_banners/19342897/1420712747" TargetMode="External" /><Relationship Id="rId105" Type="http://schemas.openxmlformats.org/officeDocument/2006/relationships/hyperlink" Target="https://pbs.twimg.com/profile_banners/810621013666988032/1499300475" TargetMode="External" /><Relationship Id="rId106" Type="http://schemas.openxmlformats.org/officeDocument/2006/relationships/hyperlink" Target="https://pbs.twimg.com/profile_banners/249078833/1507404620" TargetMode="External" /><Relationship Id="rId107" Type="http://schemas.openxmlformats.org/officeDocument/2006/relationships/hyperlink" Target="https://pbs.twimg.com/profile_banners/2969480338/1422365479" TargetMode="External" /><Relationship Id="rId108" Type="http://schemas.openxmlformats.org/officeDocument/2006/relationships/hyperlink" Target="https://pbs.twimg.com/profile_banners/894333769020256261/1542933062" TargetMode="External" /><Relationship Id="rId109" Type="http://schemas.openxmlformats.org/officeDocument/2006/relationships/hyperlink" Target="https://pbs.twimg.com/profile_banners/19559148/1521237449" TargetMode="External" /><Relationship Id="rId110" Type="http://schemas.openxmlformats.org/officeDocument/2006/relationships/hyperlink" Target="https://pbs.twimg.com/profile_banners/366654677/1420352190" TargetMode="External" /><Relationship Id="rId111" Type="http://schemas.openxmlformats.org/officeDocument/2006/relationships/hyperlink" Target="https://pbs.twimg.com/profile_banners/319954388/1422276604" TargetMode="External" /><Relationship Id="rId112" Type="http://schemas.openxmlformats.org/officeDocument/2006/relationships/hyperlink" Target="https://pbs.twimg.com/profile_banners/2530960560/1533681491" TargetMode="External" /><Relationship Id="rId113" Type="http://schemas.openxmlformats.org/officeDocument/2006/relationships/hyperlink" Target="https://pbs.twimg.com/profile_banners/26933027/1545060117" TargetMode="External" /><Relationship Id="rId114" Type="http://schemas.openxmlformats.org/officeDocument/2006/relationships/hyperlink" Target="https://pbs.twimg.com/profile_banners/3001959082/1537901103" TargetMode="External" /><Relationship Id="rId115" Type="http://schemas.openxmlformats.org/officeDocument/2006/relationships/hyperlink" Target="https://pbs.twimg.com/profile_banners/237877742/1543656952" TargetMode="External" /><Relationship Id="rId116" Type="http://schemas.openxmlformats.org/officeDocument/2006/relationships/hyperlink" Target="https://pbs.twimg.com/profile_banners/1583353495/1485821426" TargetMode="External" /><Relationship Id="rId117" Type="http://schemas.openxmlformats.org/officeDocument/2006/relationships/hyperlink" Target="https://pbs.twimg.com/profile_banners/2358999630/1467072692" TargetMode="External" /><Relationship Id="rId118" Type="http://schemas.openxmlformats.org/officeDocument/2006/relationships/hyperlink" Target="https://pbs.twimg.com/profile_banners/211429450/1513894625" TargetMode="External" /><Relationship Id="rId119" Type="http://schemas.openxmlformats.org/officeDocument/2006/relationships/hyperlink" Target="https://pbs.twimg.com/profile_banners/725159086275317762/1530349799" TargetMode="External" /><Relationship Id="rId120" Type="http://schemas.openxmlformats.org/officeDocument/2006/relationships/hyperlink" Target="https://pbs.twimg.com/profile_banners/2841933469/1436304272" TargetMode="External" /><Relationship Id="rId121" Type="http://schemas.openxmlformats.org/officeDocument/2006/relationships/hyperlink" Target="https://pbs.twimg.com/profile_banners/4002112583/1530880980" TargetMode="External" /><Relationship Id="rId122" Type="http://schemas.openxmlformats.org/officeDocument/2006/relationships/hyperlink" Target="https://pbs.twimg.com/profile_banners/54063579/1540550790" TargetMode="External" /><Relationship Id="rId123" Type="http://schemas.openxmlformats.org/officeDocument/2006/relationships/hyperlink" Target="https://pbs.twimg.com/profile_banners/823680319274381312/1487030526" TargetMode="External" /><Relationship Id="rId124" Type="http://schemas.openxmlformats.org/officeDocument/2006/relationships/hyperlink" Target="https://pbs.twimg.com/profile_banners/428897380/1528671687" TargetMode="External" /><Relationship Id="rId125" Type="http://schemas.openxmlformats.org/officeDocument/2006/relationships/hyperlink" Target="https://pbs.twimg.com/profile_banners/3308469892/1525136096" TargetMode="External" /><Relationship Id="rId126" Type="http://schemas.openxmlformats.org/officeDocument/2006/relationships/hyperlink" Target="https://pbs.twimg.com/profile_banners/1287141253/1414001856" TargetMode="External" /><Relationship Id="rId127" Type="http://schemas.openxmlformats.org/officeDocument/2006/relationships/hyperlink" Target="https://pbs.twimg.com/profile_banners/99014801/1529425195" TargetMode="External" /><Relationship Id="rId128" Type="http://schemas.openxmlformats.org/officeDocument/2006/relationships/hyperlink" Target="https://pbs.twimg.com/profile_banners/99016810/1505259904" TargetMode="External" /><Relationship Id="rId129" Type="http://schemas.openxmlformats.org/officeDocument/2006/relationships/hyperlink" Target="https://pbs.twimg.com/profile_banners/362144182/1420660236" TargetMode="External" /><Relationship Id="rId130" Type="http://schemas.openxmlformats.org/officeDocument/2006/relationships/hyperlink" Target="https://pbs.twimg.com/profile_banners/913957271868104704/1528671626" TargetMode="External" /><Relationship Id="rId131" Type="http://schemas.openxmlformats.org/officeDocument/2006/relationships/hyperlink" Target="https://pbs.twimg.com/profile_banners/803715816/1358361905" TargetMode="External" /><Relationship Id="rId132" Type="http://schemas.openxmlformats.org/officeDocument/2006/relationships/hyperlink" Target="https://pbs.twimg.com/profile_banners/854266125537992705/1544731363" TargetMode="External" /><Relationship Id="rId133" Type="http://schemas.openxmlformats.org/officeDocument/2006/relationships/hyperlink" Target="https://pbs.twimg.com/profile_banners/1271223354/1440368411" TargetMode="External" /><Relationship Id="rId134" Type="http://schemas.openxmlformats.org/officeDocument/2006/relationships/hyperlink" Target="https://pbs.twimg.com/profile_banners/1060291726542282752/1545294478" TargetMode="External" /><Relationship Id="rId135" Type="http://schemas.openxmlformats.org/officeDocument/2006/relationships/hyperlink" Target="https://pbs.twimg.com/profile_banners/1049244120408117248/1540357441" TargetMode="External" /><Relationship Id="rId136" Type="http://schemas.openxmlformats.org/officeDocument/2006/relationships/hyperlink" Target="https://pbs.twimg.com/profile_banners/958459860437405696/1519323123" TargetMode="External" /><Relationship Id="rId137" Type="http://schemas.openxmlformats.org/officeDocument/2006/relationships/hyperlink" Target="https://pbs.twimg.com/profile_banners/262916648/1502663144" TargetMode="External" /><Relationship Id="rId138" Type="http://schemas.openxmlformats.org/officeDocument/2006/relationships/hyperlink" Target="https://pbs.twimg.com/profile_banners/1065262953728000001/1543323293" TargetMode="External" /><Relationship Id="rId139" Type="http://schemas.openxmlformats.org/officeDocument/2006/relationships/hyperlink" Target="https://pbs.twimg.com/profile_banners/1004744117409206272/1528386994" TargetMode="External" /><Relationship Id="rId140" Type="http://schemas.openxmlformats.org/officeDocument/2006/relationships/hyperlink" Target="https://pbs.twimg.com/profile_banners/28285377/1533430158" TargetMode="External" /><Relationship Id="rId141" Type="http://schemas.openxmlformats.org/officeDocument/2006/relationships/hyperlink" Target="https://pbs.twimg.com/profile_banners/18369812/1533240942" TargetMode="External" /><Relationship Id="rId142" Type="http://schemas.openxmlformats.org/officeDocument/2006/relationships/hyperlink" Target="https://pbs.twimg.com/profile_banners/2800658392/1412277913" TargetMode="External" /><Relationship Id="rId143" Type="http://schemas.openxmlformats.org/officeDocument/2006/relationships/hyperlink" Target="https://pbs.twimg.com/profile_banners/807095/1522172276" TargetMode="External" /><Relationship Id="rId144" Type="http://schemas.openxmlformats.org/officeDocument/2006/relationships/hyperlink" Target="https://pbs.twimg.com/profile_banners/705115689204457472/1544734275" TargetMode="External" /><Relationship Id="rId145" Type="http://schemas.openxmlformats.org/officeDocument/2006/relationships/hyperlink" Target="https://pbs.twimg.com/profile_banners/759048376579072001/1483468606" TargetMode="External" /><Relationship Id="rId146" Type="http://schemas.openxmlformats.org/officeDocument/2006/relationships/hyperlink" Target="https://pbs.twimg.com/profile_banners/111748093/1406055772" TargetMode="External" /><Relationship Id="rId147" Type="http://schemas.openxmlformats.org/officeDocument/2006/relationships/hyperlink" Target="https://pbs.twimg.com/profile_banners/7453982/1537721913" TargetMode="External" /><Relationship Id="rId148" Type="http://schemas.openxmlformats.org/officeDocument/2006/relationships/hyperlink" Target="https://pbs.twimg.com/profile_banners/908209050633904128/1505370140" TargetMode="External" /><Relationship Id="rId149" Type="http://schemas.openxmlformats.org/officeDocument/2006/relationships/hyperlink" Target="https://pbs.twimg.com/profile_banners/793232550814707712/1478894973" TargetMode="External" /><Relationship Id="rId150" Type="http://schemas.openxmlformats.org/officeDocument/2006/relationships/hyperlink" Target="https://pbs.twimg.com/profile_banners/857323968767827968/1541907918" TargetMode="External" /><Relationship Id="rId151" Type="http://schemas.openxmlformats.org/officeDocument/2006/relationships/hyperlink" Target="https://pbs.twimg.com/profile_banners/568619999/1541982460" TargetMode="External" /><Relationship Id="rId152" Type="http://schemas.openxmlformats.org/officeDocument/2006/relationships/hyperlink" Target="https://pbs.twimg.com/profile_banners/994134772762005504/1546916414" TargetMode="External" /><Relationship Id="rId153" Type="http://schemas.openxmlformats.org/officeDocument/2006/relationships/hyperlink" Target="https://pbs.twimg.com/profile_banners/2197716355/1400873104" TargetMode="External" /><Relationship Id="rId154" Type="http://schemas.openxmlformats.org/officeDocument/2006/relationships/hyperlink" Target="https://pbs.twimg.com/profile_banners/60151625/1451777161" TargetMode="External" /><Relationship Id="rId155" Type="http://schemas.openxmlformats.org/officeDocument/2006/relationships/hyperlink" Target="https://pbs.twimg.com/profile_banners/1039275255968149504/1538163217" TargetMode="External" /><Relationship Id="rId156" Type="http://schemas.openxmlformats.org/officeDocument/2006/relationships/hyperlink" Target="https://pbs.twimg.com/profile_banners/482627415/1528417414" TargetMode="External" /><Relationship Id="rId157" Type="http://schemas.openxmlformats.org/officeDocument/2006/relationships/hyperlink" Target="https://pbs.twimg.com/profile_banners/21161356/1547063610" TargetMode="External" /><Relationship Id="rId158" Type="http://schemas.openxmlformats.org/officeDocument/2006/relationships/hyperlink" Target="https://pbs.twimg.com/profile_banners/236153428/1508472029" TargetMode="External" /><Relationship Id="rId159" Type="http://schemas.openxmlformats.org/officeDocument/2006/relationships/hyperlink" Target="https://pbs.twimg.com/profile_banners/20390442/1404692951" TargetMode="External" /><Relationship Id="rId160" Type="http://schemas.openxmlformats.org/officeDocument/2006/relationships/hyperlink" Target="https://pbs.twimg.com/profile_banners/129947794/1496672061" TargetMode="External" /><Relationship Id="rId161" Type="http://schemas.openxmlformats.org/officeDocument/2006/relationships/hyperlink" Target="https://pbs.twimg.com/profile_banners/18548221/1500241411" TargetMode="External" /><Relationship Id="rId162" Type="http://schemas.openxmlformats.org/officeDocument/2006/relationships/hyperlink" Target="https://pbs.twimg.com/profile_banners/31676365/1388439401" TargetMode="External" /><Relationship Id="rId163" Type="http://schemas.openxmlformats.org/officeDocument/2006/relationships/hyperlink" Target="https://pbs.twimg.com/profile_banners/15966494/1456941389" TargetMode="External" /><Relationship Id="rId164" Type="http://schemas.openxmlformats.org/officeDocument/2006/relationships/hyperlink" Target="https://pbs.twimg.com/profile_banners/528898319/1429755447" TargetMode="External" /><Relationship Id="rId165" Type="http://schemas.openxmlformats.org/officeDocument/2006/relationships/hyperlink" Target="https://pbs.twimg.com/profile_banners/756655961100603396/1545509020" TargetMode="External" /><Relationship Id="rId166" Type="http://schemas.openxmlformats.org/officeDocument/2006/relationships/hyperlink" Target="https://pbs.twimg.com/profile_banners/92579526/1547103012" TargetMode="External" /><Relationship Id="rId167" Type="http://schemas.openxmlformats.org/officeDocument/2006/relationships/hyperlink" Target="https://pbs.twimg.com/profile_banners/1018522680671326209/1531669871" TargetMode="External" /><Relationship Id="rId168" Type="http://schemas.openxmlformats.org/officeDocument/2006/relationships/hyperlink" Target="https://pbs.twimg.com/profile_banners/3349248376/1447334232" TargetMode="External" /><Relationship Id="rId169" Type="http://schemas.openxmlformats.org/officeDocument/2006/relationships/hyperlink" Target="https://pbs.twimg.com/profile_banners/11695172/1388196739" TargetMode="External" /><Relationship Id="rId170" Type="http://schemas.openxmlformats.org/officeDocument/2006/relationships/hyperlink" Target="https://pbs.twimg.com/profile_banners/759251/1508752874" TargetMode="External" /><Relationship Id="rId171" Type="http://schemas.openxmlformats.org/officeDocument/2006/relationships/hyperlink" Target="https://pbs.twimg.com/profile_banners/1652541/1525365834" TargetMode="External" /><Relationship Id="rId172" Type="http://schemas.openxmlformats.org/officeDocument/2006/relationships/hyperlink" Target="https://pbs.twimg.com/profile_banners/3130710477/1543954530" TargetMode="External" /><Relationship Id="rId173" Type="http://schemas.openxmlformats.org/officeDocument/2006/relationships/hyperlink" Target="https://pbs.twimg.com/profile_banners/147821538/1530223106" TargetMode="External" /><Relationship Id="rId174" Type="http://schemas.openxmlformats.org/officeDocument/2006/relationships/hyperlink" Target="https://pbs.twimg.com/profile_banners/15907254/1355862972" TargetMode="External" /><Relationship Id="rId175" Type="http://schemas.openxmlformats.org/officeDocument/2006/relationships/hyperlink" Target="https://pbs.twimg.com/profile_banners/97739866/1537482947" TargetMode="External" /><Relationship Id="rId176" Type="http://schemas.openxmlformats.org/officeDocument/2006/relationships/hyperlink" Target="https://pbs.twimg.com/profile_banners/287855153/1544738821" TargetMode="External" /><Relationship Id="rId177" Type="http://schemas.openxmlformats.org/officeDocument/2006/relationships/hyperlink" Target="https://pbs.twimg.com/profile_banners/1947301/1525962123" TargetMode="External" /><Relationship Id="rId178" Type="http://schemas.openxmlformats.org/officeDocument/2006/relationships/hyperlink" Target="https://pbs.twimg.com/profile_banners/91478624/1531316097" TargetMode="External" /><Relationship Id="rId179" Type="http://schemas.openxmlformats.org/officeDocument/2006/relationships/hyperlink" Target="https://pbs.twimg.com/profile_banners/216110112/1502068773" TargetMode="External" /><Relationship Id="rId180" Type="http://schemas.openxmlformats.org/officeDocument/2006/relationships/hyperlink" Target="https://pbs.twimg.com/profile_banners/1024410457782804480/1533118733" TargetMode="External" /><Relationship Id="rId181" Type="http://schemas.openxmlformats.org/officeDocument/2006/relationships/hyperlink" Target="https://pbs.twimg.com/profile_banners/2859448465/1522968317" TargetMode="External" /><Relationship Id="rId182" Type="http://schemas.openxmlformats.org/officeDocument/2006/relationships/hyperlink" Target="https://pbs.twimg.com/profile_banners/1042822607291252737/1542710503" TargetMode="External" /><Relationship Id="rId183" Type="http://schemas.openxmlformats.org/officeDocument/2006/relationships/hyperlink" Target="https://pbs.twimg.com/profile_banners/3389782517/1546540714" TargetMode="External" /><Relationship Id="rId184" Type="http://schemas.openxmlformats.org/officeDocument/2006/relationships/hyperlink" Target="https://pbs.twimg.com/profile_banners/34449580/1369867537" TargetMode="External" /><Relationship Id="rId185" Type="http://schemas.openxmlformats.org/officeDocument/2006/relationships/hyperlink" Target="https://pbs.twimg.com/profile_banners/3260594714/1526599561" TargetMode="External" /><Relationship Id="rId186" Type="http://schemas.openxmlformats.org/officeDocument/2006/relationships/hyperlink" Target="https://pbs.twimg.com/profile_banners/978405311420694528/1522158294" TargetMode="External" /><Relationship Id="rId187" Type="http://schemas.openxmlformats.org/officeDocument/2006/relationships/hyperlink" Target="https://pbs.twimg.com/profile_banners/3877254514/1444105416" TargetMode="External" /><Relationship Id="rId188" Type="http://schemas.openxmlformats.org/officeDocument/2006/relationships/hyperlink" Target="https://pbs.twimg.com/profile_banners/3230159982/1518550539" TargetMode="External" /><Relationship Id="rId189" Type="http://schemas.openxmlformats.org/officeDocument/2006/relationships/hyperlink" Target="https://pbs.twimg.com/profile_banners/2371360182/1412790614" TargetMode="External" /><Relationship Id="rId190" Type="http://schemas.openxmlformats.org/officeDocument/2006/relationships/hyperlink" Target="https://pbs.twimg.com/profile_banners/1514218580/1546373089" TargetMode="External" /><Relationship Id="rId191" Type="http://schemas.openxmlformats.org/officeDocument/2006/relationships/hyperlink" Target="https://pbs.twimg.com/profile_banners/2436453637/1505150113" TargetMode="External" /><Relationship Id="rId192" Type="http://schemas.openxmlformats.org/officeDocument/2006/relationships/hyperlink" Target="https://pbs.twimg.com/profile_banners/2730618788/1516812836" TargetMode="External" /><Relationship Id="rId193" Type="http://schemas.openxmlformats.org/officeDocument/2006/relationships/hyperlink" Target="https://pbs.twimg.com/profile_banners/114882168/1355183013" TargetMode="External" /><Relationship Id="rId194" Type="http://schemas.openxmlformats.org/officeDocument/2006/relationships/hyperlink" Target="https://pbs.twimg.com/profile_banners/2438486166/1546443408" TargetMode="External" /><Relationship Id="rId195" Type="http://schemas.openxmlformats.org/officeDocument/2006/relationships/hyperlink" Target="https://pbs.twimg.com/profile_banners/2177186530/1546048677" TargetMode="External" /><Relationship Id="rId196" Type="http://schemas.openxmlformats.org/officeDocument/2006/relationships/hyperlink" Target="https://pbs.twimg.com/profile_banners/984126230348746752/1540837543" TargetMode="External" /><Relationship Id="rId197" Type="http://schemas.openxmlformats.org/officeDocument/2006/relationships/hyperlink" Target="https://pbs.twimg.com/profile_banners/18747558/1398266462" TargetMode="External" /><Relationship Id="rId198" Type="http://schemas.openxmlformats.org/officeDocument/2006/relationships/hyperlink" Target="https://pbs.twimg.com/profile_banners/1295939190/1500250910" TargetMode="External" /><Relationship Id="rId199" Type="http://schemas.openxmlformats.org/officeDocument/2006/relationships/hyperlink" Target="https://pbs.twimg.com/profile_banners/967163107989770240/1520484136" TargetMode="External" /><Relationship Id="rId200" Type="http://schemas.openxmlformats.org/officeDocument/2006/relationships/hyperlink" Target="https://pbs.twimg.com/profile_banners/3240265009/1544225058" TargetMode="External" /><Relationship Id="rId201" Type="http://schemas.openxmlformats.org/officeDocument/2006/relationships/hyperlink" Target="https://pbs.twimg.com/profile_banners/4787849307/1501083223" TargetMode="External" /><Relationship Id="rId202" Type="http://schemas.openxmlformats.org/officeDocument/2006/relationships/hyperlink" Target="https://pbs.twimg.com/profile_banners/889855441/1536950130" TargetMode="External" /><Relationship Id="rId203" Type="http://schemas.openxmlformats.org/officeDocument/2006/relationships/hyperlink" Target="https://pbs.twimg.com/profile_banners/957822550217842688/1517199975" TargetMode="External" /><Relationship Id="rId204" Type="http://schemas.openxmlformats.org/officeDocument/2006/relationships/hyperlink" Target="https://pbs.twimg.com/profile_banners/26152149/1506541570" TargetMode="External" /><Relationship Id="rId205" Type="http://schemas.openxmlformats.org/officeDocument/2006/relationships/hyperlink" Target="https://pbs.twimg.com/profile_banners/3031856625/1464057634" TargetMode="External" /><Relationship Id="rId206" Type="http://schemas.openxmlformats.org/officeDocument/2006/relationships/hyperlink" Target="https://pbs.twimg.com/profile_banners/1014270754081464320/1530656755" TargetMode="External" /><Relationship Id="rId207" Type="http://schemas.openxmlformats.org/officeDocument/2006/relationships/hyperlink" Target="https://pbs.twimg.com/profile_banners/986033935460241408/1523925119" TargetMode="External" /><Relationship Id="rId208" Type="http://schemas.openxmlformats.org/officeDocument/2006/relationships/hyperlink" Target="https://pbs.twimg.com/profile_banners/800822595369189382/1481659514" TargetMode="External" /><Relationship Id="rId209" Type="http://schemas.openxmlformats.org/officeDocument/2006/relationships/hyperlink" Target="https://pbs.twimg.com/profile_banners/2280820021/1411849852" TargetMode="External" /><Relationship Id="rId210" Type="http://schemas.openxmlformats.org/officeDocument/2006/relationships/hyperlink" Target="https://pbs.twimg.com/profile_banners/31841271/1543619549" TargetMode="External" /><Relationship Id="rId211" Type="http://schemas.openxmlformats.org/officeDocument/2006/relationships/hyperlink" Target="https://pbs.twimg.com/profile_banners/883379982256320517/1499708624" TargetMode="External" /><Relationship Id="rId212" Type="http://schemas.openxmlformats.org/officeDocument/2006/relationships/hyperlink" Target="https://pbs.twimg.com/profile_banners/3077809580/1438616454" TargetMode="External" /><Relationship Id="rId213" Type="http://schemas.openxmlformats.org/officeDocument/2006/relationships/hyperlink" Target="https://pbs.twimg.com/profile_banners/3324526273/1537398250" TargetMode="External" /><Relationship Id="rId214" Type="http://schemas.openxmlformats.org/officeDocument/2006/relationships/hyperlink" Target="https://pbs.twimg.com/profile_banners/884881794746679296/1534083809"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5/bg.gif"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3/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8/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5/bg.gif" TargetMode="External" /><Relationship Id="rId268" Type="http://schemas.openxmlformats.org/officeDocument/2006/relationships/hyperlink" Target="http://abs.twimg.com/images/themes/theme8/bg.gif" TargetMode="External" /><Relationship Id="rId269" Type="http://schemas.openxmlformats.org/officeDocument/2006/relationships/hyperlink" Target="http://abs.twimg.com/images/themes/theme1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2/bg.gif" TargetMode="External" /><Relationship Id="rId272" Type="http://schemas.openxmlformats.org/officeDocument/2006/relationships/hyperlink" Target="http://pbs.twimg.com/profile_background_images/344511763024473907/afcaaf5e2e2ddd6a693ccb760219b570.jpeg" TargetMode="External" /><Relationship Id="rId273" Type="http://schemas.openxmlformats.org/officeDocument/2006/relationships/hyperlink" Target="http://pbs.twimg.com/profile_background_images/109999238/fish_market_cover_425.jp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pbs.twimg.com/profile_background_images/2926611/twitter1.jp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7/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3/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5/bg.gif"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9/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13/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5/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4/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4/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pbs.twimg.com/profile_images/3651261821/755dbac4038bfb8f3de22d4902796831_normal.jpeg" TargetMode="External" /><Relationship Id="rId323" Type="http://schemas.openxmlformats.org/officeDocument/2006/relationships/hyperlink" Target="http://pbs.twimg.com/profile_images/568893433775812608/8TNg4DQm_normal.png" TargetMode="External" /><Relationship Id="rId324" Type="http://schemas.openxmlformats.org/officeDocument/2006/relationships/hyperlink" Target="http://pbs.twimg.com/profile_images/781377105435037696/AvjCh0Tv_normal.jpg" TargetMode="External" /><Relationship Id="rId325" Type="http://schemas.openxmlformats.org/officeDocument/2006/relationships/hyperlink" Target="http://pbs.twimg.com/profile_images/1053089568554139649/_Y6dwNyJ_normal.jpg" TargetMode="External" /><Relationship Id="rId326" Type="http://schemas.openxmlformats.org/officeDocument/2006/relationships/hyperlink" Target="http://pbs.twimg.com/profile_images/1053251132997406721/tEutxMDC_normal.jpg" TargetMode="External" /><Relationship Id="rId327" Type="http://schemas.openxmlformats.org/officeDocument/2006/relationships/hyperlink" Target="http://pbs.twimg.com/profile_images/993854952526102529/haHE8ouI_normal.jpg" TargetMode="External" /><Relationship Id="rId328" Type="http://schemas.openxmlformats.org/officeDocument/2006/relationships/hyperlink" Target="http://pbs.twimg.com/profile_images/1011226488849469440/1DYko3_v_normal.jpg" TargetMode="External" /><Relationship Id="rId329" Type="http://schemas.openxmlformats.org/officeDocument/2006/relationships/hyperlink" Target="http://pbs.twimg.com/profile_images/976855799422181377/wxxtkvCH_normal.jpg" TargetMode="External" /><Relationship Id="rId330" Type="http://schemas.openxmlformats.org/officeDocument/2006/relationships/hyperlink" Target="http://pbs.twimg.com/profile_images/921985855404888066/6MAWZSAU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1048441184736169984/psSKjd_J_normal.jpg" TargetMode="External" /><Relationship Id="rId333" Type="http://schemas.openxmlformats.org/officeDocument/2006/relationships/hyperlink" Target="http://pbs.twimg.com/profile_images/560067184538288128/RoWTJu46_normal.jpeg" TargetMode="External" /><Relationship Id="rId334" Type="http://schemas.openxmlformats.org/officeDocument/2006/relationships/hyperlink" Target="http://pbs.twimg.com/profile_images/1083798037640695808/wftJ50_j_normal.jpg" TargetMode="External" /><Relationship Id="rId335" Type="http://schemas.openxmlformats.org/officeDocument/2006/relationships/hyperlink" Target="http://pbs.twimg.com/profile_images/971534440890482689/ix4srmZp_normal.jpg" TargetMode="External" /><Relationship Id="rId336" Type="http://schemas.openxmlformats.org/officeDocument/2006/relationships/hyperlink" Target="http://pbs.twimg.com/profile_images/1077987161587269633/D-A8_Shm_normal.jpg" TargetMode="External" /><Relationship Id="rId337" Type="http://schemas.openxmlformats.org/officeDocument/2006/relationships/hyperlink" Target="http://pbs.twimg.com/profile_images/559694638315876356/euBizPpU_normal.jpeg" TargetMode="External" /><Relationship Id="rId338" Type="http://schemas.openxmlformats.org/officeDocument/2006/relationships/hyperlink" Target="http://pbs.twimg.com/profile_images/927760809114996736/yK1ZLNcY_normal.jpg" TargetMode="External" /><Relationship Id="rId339" Type="http://schemas.openxmlformats.org/officeDocument/2006/relationships/hyperlink" Target="http://pbs.twimg.com/profile_images/991400860193181697/QgNYKMie_normal.jpg" TargetMode="External" /><Relationship Id="rId340" Type="http://schemas.openxmlformats.org/officeDocument/2006/relationships/hyperlink" Target="http://pbs.twimg.com/profile_images/984100469239775232/sLM2IPMk_normal.jpg" TargetMode="External" /><Relationship Id="rId341" Type="http://schemas.openxmlformats.org/officeDocument/2006/relationships/hyperlink" Target="http://pbs.twimg.com/profile_images/963640182846230533/9jv3yk1P_normal.jpg" TargetMode="External" /><Relationship Id="rId342" Type="http://schemas.openxmlformats.org/officeDocument/2006/relationships/hyperlink" Target="http://pbs.twimg.com/profile_images/992153540771622913/--R9anD5_normal.jpg" TargetMode="External" /><Relationship Id="rId343" Type="http://schemas.openxmlformats.org/officeDocument/2006/relationships/hyperlink" Target="http://pbs.twimg.com/profile_images/747582969825603584/9DpW_l1q_normal.jpg" TargetMode="External" /><Relationship Id="rId344" Type="http://schemas.openxmlformats.org/officeDocument/2006/relationships/hyperlink" Target="http://pbs.twimg.com/profile_images/776849872343355392/H8q7iep6_normal.jpg" TargetMode="External" /><Relationship Id="rId345" Type="http://schemas.openxmlformats.org/officeDocument/2006/relationships/hyperlink" Target="http://pbs.twimg.com/profile_images/879498659263426560/i0jvbgU-_normal.jpg" TargetMode="External" /><Relationship Id="rId346" Type="http://schemas.openxmlformats.org/officeDocument/2006/relationships/hyperlink" Target="http://pbs.twimg.com/profile_images/519139603182149632/30Zd4Rwu_normal.pn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pbs.twimg.com/profile_images/1514492940/thesmokingfet_normal.png" TargetMode="External" /><Relationship Id="rId349" Type="http://schemas.openxmlformats.org/officeDocument/2006/relationships/hyperlink" Target="http://pbs.twimg.com/profile_images/965547799671660544/rAsnamea_normal.jpg" TargetMode="External" /><Relationship Id="rId350" Type="http://schemas.openxmlformats.org/officeDocument/2006/relationships/hyperlink" Target="http://pbs.twimg.com/profile_images/1086340741511561216/Sl6FgVG9_normal.jpg" TargetMode="External" /><Relationship Id="rId351" Type="http://schemas.openxmlformats.org/officeDocument/2006/relationships/hyperlink" Target="http://pbs.twimg.com/profile_images/957718314897166336/SZXEi5au_normal.jpg" TargetMode="External" /><Relationship Id="rId352" Type="http://schemas.openxmlformats.org/officeDocument/2006/relationships/hyperlink" Target="http://pbs.twimg.com/profile_images/967638355054743552/5RfyyiKd_normal.jpg" TargetMode="External" /><Relationship Id="rId353" Type="http://schemas.openxmlformats.org/officeDocument/2006/relationships/hyperlink" Target="http://pbs.twimg.com/profile_images/606510183930597377/dKUZ06gm_normal.jpg" TargetMode="External" /><Relationship Id="rId354" Type="http://schemas.openxmlformats.org/officeDocument/2006/relationships/hyperlink" Target="http://pbs.twimg.com/profile_images/730121116182667264/usjilwRn_normal.jpg" TargetMode="External" /><Relationship Id="rId355" Type="http://schemas.openxmlformats.org/officeDocument/2006/relationships/hyperlink" Target="http://pbs.twimg.com/profile_images/783725514464698368/gLovwC4e_normal.jpg" TargetMode="External" /><Relationship Id="rId356" Type="http://schemas.openxmlformats.org/officeDocument/2006/relationships/hyperlink" Target="http://pbs.twimg.com/profile_images/783725199812243457/_oF2-lT2_normal.jpg" TargetMode="External" /><Relationship Id="rId357" Type="http://schemas.openxmlformats.org/officeDocument/2006/relationships/hyperlink" Target="http://pbs.twimg.com/profile_images/786273652421427200/RmZfDOe8_normal.jpg" TargetMode="External" /><Relationship Id="rId358" Type="http://schemas.openxmlformats.org/officeDocument/2006/relationships/hyperlink" Target="http://pbs.twimg.com/profile_images/915085402410696704/wJypx7m1_normal.jpg" TargetMode="External" /><Relationship Id="rId359" Type="http://schemas.openxmlformats.org/officeDocument/2006/relationships/hyperlink" Target="http://pbs.twimg.com/profile_images/813179403005874176/TANy1d0M_normal.jpg" TargetMode="External" /><Relationship Id="rId360" Type="http://schemas.openxmlformats.org/officeDocument/2006/relationships/hyperlink" Target="http://pbs.twimg.com/profile_images/1073306676885782528/sv0-EXfZ_normal.jpg" TargetMode="External" /><Relationship Id="rId361" Type="http://schemas.openxmlformats.org/officeDocument/2006/relationships/hyperlink" Target="http://pbs.twimg.com/profile_images/1446326190/sinskullsmaller_normal.jpg" TargetMode="External" /><Relationship Id="rId362" Type="http://schemas.openxmlformats.org/officeDocument/2006/relationships/hyperlink" Target="http://pbs.twimg.com/profile_images/1050232960488796160/xIi8p_9u_normal.jpg" TargetMode="External" /><Relationship Id="rId363" Type="http://schemas.openxmlformats.org/officeDocument/2006/relationships/hyperlink" Target="http://pbs.twimg.com/profile_images/1073278931023880193/LH0NmcIL_normal.jpg" TargetMode="External" /><Relationship Id="rId364" Type="http://schemas.openxmlformats.org/officeDocument/2006/relationships/hyperlink" Target="http://pbs.twimg.com/profile_images/1054959105536937984/1eiWhcDX_normal.jpg" TargetMode="External" /><Relationship Id="rId365" Type="http://schemas.openxmlformats.org/officeDocument/2006/relationships/hyperlink" Target="http://pbs.twimg.com/profile_images/1025136185411346433/5EXKmK5y_normal.jpg" TargetMode="External" /><Relationship Id="rId366" Type="http://schemas.openxmlformats.org/officeDocument/2006/relationships/hyperlink" Target="http://pbs.twimg.com/profile_images/1067690244160413696/dYlinAsB_normal.jpg" TargetMode="External" /><Relationship Id="rId367" Type="http://schemas.openxmlformats.org/officeDocument/2006/relationships/hyperlink" Target="http://pbs.twimg.com/profile_images/1065264518736035840/XEA-5lUZ_normal.jpg" TargetMode="External" /><Relationship Id="rId368" Type="http://schemas.openxmlformats.org/officeDocument/2006/relationships/hyperlink" Target="http://pbs.twimg.com/profile_images/1004753773560918016/HkFD05vQ_normal.jpg" TargetMode="External" /><Relationship Id="rId369" Type="http://schemas.openxmlformats.org/officeDocument/2006/relationships/hyperlink" Target="http://pbs.twimg.com/profile_images/1025906552824311810/zFrVu8y8_normal.jpg" TargetMode="External" /><Relationship Id="rId370" Type="http://schemas.openxmlformats.org/officeDocument/2006/relationships/hyperlink" Target="http://pbs.twimg.com/profile_images/973571146649079810/Fl3R7_7F_normal.jpg" TargetMode="External" /><Relationship Id="rId371" Type="http://schemas.openxmlformats.org/officeDocument/2006/relationships/hyperlink" Target="http://pbs.twimg.com/profile_images/518138121649545216/KAO9k7OL_normal.jpeg" TargetMode="External" /><Relationship Id="rId372" Type="http://schemas.openxmlformats.org/officeDocument/2006/relationships/hyperlink" Target="http://pbs.twimg.com/profile_images/942784892882112513/qV4xB0I3_normal.jpg" TargetMode="External" /><Relationship Id="rId373" Type="http://schemas.openxmlformats.org/officeDocument/2006/relationships/hyperlink" Target="http://pbs.twimg.com/profile_images/705116181758414850/YF-zSqSQ_normal.jpg" TargetMode="External" /><Relationship Id="rId374" Type="http://schemas.openxmlformats.org/officeDocument/2006/relationships/hyperlink" Target="http://pbs.twimg.com/profile_images/809909891619880960/VZKz13um_normal.jpg" TargetMode="External" /><Relationship Id="rId375" Type="http://schemas.openxmlformats.org/officeDocument/2006/relationships/hyperlink" Target="http://pbs.twimg.com/profile_images/1076294984175964163/qRnQWMup_normal.jpg" TargetMode="External" /><Relationship Id="rId376" Type="http://schemas.openxmlformats.org/officeDocument/2006/relationships/hyperlink" Target="http://pbs.twimg.com/profile_images/1005625886073409536/imqrAXRi_normal.jpg" TargetMode="External" /><Relationship Id="rId377" Type="http://schemas.openxmlformats.org/officeDocument/2006/relationships/hyperlink" Target="http://pbs.twimg.com/profile_images/378800000864742318/EOyfEZHJ_normal.jpeg" TargetMode="External" /><Relationship Id="rId378" Type="http://schemas.openxmlformats.org/officeDocument/2006/relationships/hyperlink" Target="http://pbs.twimg.com/profile_images/943704607678644224/qWKBrMTr_normal.jpg" TargetMode="External" /><Relationship Id="rId379" Type="http://schemas.openxmlformats.org/officeDocument/2006/relationships/hyperlink" Target="http://pbs.twimg.com/profile_images/793234243426086912/ho7zMMoJ_normal.jpg" TargetMode="External" /><Relationship Id="rId380" Type="http://schemas.openxmlformats.org/officeDocument/2006/relationships/hyperlink" Target="http://pbs.twimg.com/profile_images/1056634436496764929/BbO6FKry_normal.jpg" TargetMode="External" /><Relationship Id="rId381" Type="http://schemas.openxmlformats.org/officeDocument/2006/relationships/hyperlink" Target="http://pbs.twimg.com/profile_images/1043731731163963397/WTJZP-NM_normal.jpg" TargetMode="External" /><Relationship Id="rId382" Type="http://schemas.openxmlformats.org/officeDocument/2006/relationships/hyperlink" Target="http://pbs.twimg.com/profile_images/1083428255712116736/wJa1S28S_normal.jpg" TargetMode="External" /><Relationship Id="rId383" Type="http://schemas.openxmlformats.org/officeDocument/2006/relationships/hyperlink" Target="http://pbs.twimg.com/profile_images/997418225120854016/dHP-Fvd9_normal.jpg" TargetMode="External" /><Relationship Id="rId384" Type="http://schemas.openxmlformats.org/officeDocument/2006/relationships/hyperlink" Target="http://pbs.twimg.com/profile_images/667771504684195846/nVLdnmtd_normal.jpg" TargetMode="External" /><Relationship Id="rId385" Type="http://schemas.openxmlformats.org/officeDocument/2006/relationships/hyperlink" Target="http://pbs.twimg.com/profile_images/1910505357/CircleLogo_normal.jpg" TargetMode="External" /><Relationship Id="rId386" Type="http://schemas.openxmlformats.org/officeDocument/2006/relationships/hyperlink" Target="http://pbs.twimg.com/profile_images/1045758310241067014/a5O8SX6F_normal.jpg" TargetMode="External" /><Relationship Id="rId387" Type="http://schemas.openxmlformats.org/officeDocument/2006/relationships/hyperlink" Target="http://pbs.twimg.com/profile_images/1072941802284445697/7GOyQ_1g_normal.jpg" TargetMode="External" /><Relationship Id="rId388" Type="http://schemas.openxmlformats.org/officeDocument/2006/relationships/hyperlink" Target="http://pbs.twimg.com/profile_images/1073317271768977408/cpPD7wfo_normal.jpg" TargetMode="External" /><Relationship Id="rId389" Type="http://schemas.openxmlformats.org/officeDocument/2006/relationships/hyperlink" Target="http://pbs.twimg.com/profile_images/1071963086477639680/XLrGkfyz_normal.jpg" TargetMode="External" /><Relationship Id="rId390" Type="http://schemas.openxmlformats.org/officeDocument/2006/relationships/hyperlink" Target="http://pbs.twimg.com/profile_images/3769574529/7bb2776450c77c95fcfb1f5de610921b_normal.jpeg" TargetMode="External" /><Relationship Id="rId391" Type="http://schemas.openxmlformats.org/officeDocument/2006/relationships/hyperlink" Target="http://pbs.twimg.com/profile_images/871731977845587968/qjcniaWE_normal.jpg" TargetMode="External" /><Relationship Id="rId392" Type="http://schemas.openxmlformats.org/officeDocument/2006/relationships/hyperlink" Target="http://pbs.twimg.com/profile_images/435164159693426688/7R1P0zro_normal.jpeg" TargetMode="External" /><Relationship Id="rId393" Type="http://schemas.openxmlformats.org/officeDocument/2006/relationships/hyperlink" Target="http://pbs.twimg.com/profile_images/1049459128983117824/KCnjSa6x_normal.jpg" TargetMode="External" /><Relationship Id="rId394" Type="http://schemas.openxmlformats.org/officeDocument/2006/relationships/hyperlink" Target="http://pbs.twimg.com/profile_images/3097602601/9e8bc68ca506dd038f535adf9d8dcc4c_normal.jpeg" TargetMode="External" /><Relationship Id="rId395" Type="http://schemas.openxmlformats.org/officeDocument/2006/relationships/hyperlink" Target="http://pbs.twimg.com/profile_images/1073715704/GettyImages_79495526-1-0_normal.jpg" TargetMode="External" /><Relationship Id="rId396" Type="http://schemas.openxmlformats.org/officeDocument/2006/relationships/hyperlink" Target="http://pbs.twimg.com/profile_images/598000822744588288/7qOFT2lB_normal.jpg" TargetMode="External" /><Relationship Id="rId397" Type="http://schemas.openxmlformats.org/officeDocument/2006/relationships/hyperlink" Target="http://pbs.twimg.com/profile_images/1046131214334251008/f099fQBT_normal.jpg" TargetMode="External" /><Relationship Id="rId398" Type="http://schemas.openxmlformats.org/officeDocument/2006/relationships/hyperlink" Target="http://pbs.twimg.com/profile_images/898651558417645569/nkCNMkao_normal.jpg" TargetMode="External" /><Relationship Id="rId399" Type="http://schemas.openxmlformats.org/officeDocument/2006/relationships/hyperlink" Target="http://pbs.twimg.com/profile_images/1018556587928145920/rqTvbdSQ_normal.jpg" TargetMode="External" /><Relationship Id="rId400" Type="http://schemas.openxmlformats.org/officeDocument/2006/relationships/hyperlink" Target="http://pbs.twimg.com/profile_images/685800716611502081/UEKPplOy_normal.jpg" TargetMode="External" /><Relationship Id="rId401" Type="http://schemas.openxmlformats.org/officeDocument/2006/relationships/hyperlink" Target="http://pbs.twimg.com/profile_images/3060262216/9b8156a0b29239d9ddd0f6dc620662ea_normal.jpeg" TargetMode="External" /><Relationship Id="rId402" Type="http://schemas.openxmlformats.org/officeDocument/2006/relationships/hyperlink" Target="http://pbs.twimg.com/profile_images/1072665422208659458/hb1eaLfs_normal.jpg" TargetMode="External" /><Relationship Id="rId403" Type="http://schemas.openxmlformats.org/officeDocument/2006/relationships/hyperlink" Target="http://pbs.twimg.com/profile_images/508960761826131968/LnvhR8ED_normal.png" TargetMode="External" /><Relationship Id="rId404" Type="http://schemas.openxmlformats.org/officeDocument/2006/relationships/hyperlink" Target="http://pbs.twimg.com/profile_images/877554927932891136/ZBEs235N_normal.jpg" TargetMode="External" /><Relationship Id="rId405" Type="http://schemas.openxmlformats.org/officeDocument/2006/relationships/hyperlink" Target="http://pbs.twimg.com/profile_images/842464347049754624/iiPAd7Qp_normal.jpg" TargetMode="External" /><Relationship Id="rId406" Type="http://schemas.openxmlformats.org/officeDocument/2006/relationships/hyperlink" Target="http://pbs.twimg.com/profile_images/908079416290418689/BVa7iT8I_normal.jpg" TargetMode="External" /><Relationship Id="rId407" Type="http://schemas.openxmlformats.org/officeDocument/2006/relationships/hyperlink" Target="http://pbs.twimg.com/profile_images/532753071/kat_and_camera_2_normal.jpg" TargetMode="External" /><Relationship Id="rId408" Type="http://schemas.openxmlformats.org/officeDocument/2006/relationships/hyperlink" Target="http://pbs.twimg.com/profile_images/732923217489301504/oeISVsOw_normal.jpg" TargetMode="External" /><Relationship Id="rId409" Type="http://schemas.openxmlformats.org/officeDocument/2006/relationships/hyperlink" Target="http://pbs.twimg.com/profile_images/1013897204279283713/bdU2IN8n_normal.jpg" TargetMode="External" /><Relationship Id="rId410" Type="http://schemas.openxmlformats.org/officeDocument/2006/relationships/hyperlink" Target="http://pbs.twimg.com/profile_images/750809171080151040/e0P0Yzbv_normal.jpg" TargetMode="External" /><Relationship Id="rId411" Type="http://schemas.openxmlformats.org/officeDocument/2006/relationships/hyperlink" Target="http://pbs.twimg.com/profile_images/1017039596083974149/6AUhxLpr_normal.jpg" TargetMode="External" /><Relationship Id="rId412" Type="http://schemas.openxmlformats.org/officeDocument/2006/relationships/hyperlink" Target="http://pbs.twimg.com/profile_images/747276122820227072/MZkrRf9c_normal.jpg" TargetMode="External" /><Relationship Id="rId413" Type="http://schemas.openxmlformats.org/officeDocument/2006/relationships/hyperlink" Target="http://pbs.twimg.com/profile_images/1024599935407321091/jUs4Xjsm_normal.jpg" TargetMode="External" /><Relationship Id="rId414" Type="http://schemas.openxmlformats.org/officeDocument/2006/relationships/hyperlink" Target="http://pbs.twimg.com/profile_images/522969792844533760/m7BywXix_normal.png" TargetMode="External" /><Relationship Id="rId415" Type="http://schemas.openxmlformats.org/officeDocument/2006/relationships/hyperlink" Target="http://pbs.twimg.com/profile_images/974049533175844864/NVTb93LS_normal.jpg" TargetMode="External" /><Relationship Id="rId416" Type="http://schemas.openxmlformats.org/officeDocument/2006/relationships/hyperlink" Target="http://pbs.twimg.com/profile_images/946183674109640704/yVpNuu7i_normal.jpg" TargetMode="External" /><Relationship Id="rId417" Type="http://schemas.openxmlformats.org/officeDocument/2006/relationships/hyperlink" Target="http://pbs.twimg.com/profile_images/1044530033568698368/uE1qyJZK_normal.jpg" TargetMode="External" /><Relationship Id="rId418" Type="http://schemas.openxmlformats.org/officeDocument/2006/relationships/hyperlink" Target="http://pbs.twimg.com/profile_images/1070102465247244288/yqx24qTM_normal.jpg" TargetMode="External" /><Relationship Id="rId419" Type="http://schemas.openxmlformats.org/officeDocument/2006/relationships/hyperlink" Target="http://pbs.twimg.com/profile_images/179400163/square_logo_v2_normal.jpg" TargetMode="External" /><Relationship Id="rId420" Type="http://schemas.openxmlformats.org/officeDocument/2006/relationships/hyperlink" Target="http://pbs.twimg.com/profile_images/610275612/cp_FBheader_200x200_normal.png" TargetMode="External" /><Relationship Id="rId421" Type="http://schemas.openxmlformats.org/officeDocument/2006/relationships/hyperlink" Target="http://pbs.twimg.com/profile_images/997257070104657921/eXBuYdJO_normal.jpg" TargetMode="External" /><Relationship Id="rId422" Type="http://schemas.openxmlformats.org/officeDocument/2006/relationships/hyperlink" Target="http://pbs.twimg.com/profile_images/978406535763251200/33Swrkiw_normal.jpg" TargetMode="External" /><Relationship Id="rId423" Type="http://schemas.openxmlformats.org/officeDocument/2006/relationships/hyperlink" Target="http://pbs.twimg.com/profile_images/651248650400632832/s6rJNCpC_normal.jpg" TargetMode="External" /><Relationship Id="rId424" Type="http://schemas.openxmlformats.org/officeDocument/2006/relationships/hyperlink" Target="http://pbs.twimg.com/profile_images/740256351117512704/g7f_xDUI_normal.jpg" TargetMode="External" /><Relationship Id="rId425" Type="http://schemas.openxmlformats.org/officeDocument/2006/relationships/hyperlink" Target="http://pbs.twimg.com/profile_images/519907703489957888/BgnawEEo_normal.jpeg" TargetMode="External" /><Relationship Id="rId426" Type="http://schemas.openxmlformats.org/officeDocument/2006/relationships/hyperlink" Target="http://pbs.twimg.com/profile_images/1063214328348725248/0X-qIrGD_normal.jpg" TargetMode="External" /><Relationship Id="rId427" Type="http://schemas.openxmlformats.org/officeDocument/2006/relationships/hyperlink" Target="http://pbs.twimg.com/profile_images/907290307703619584/3TRMG3Hs_normal.jpg" TargetMode="External" /><Relationship Id="rId428" Type="http://schemas.openxmlformats.org/officeDocument/2006/relationships/hyperlink" Target="http://pbs.twimg.com/profile_images/918158586911576064/CWlCSCAd_normal.jpg" TargetMode="External" /><Relationship Id="rId429" Type="http://schemas.openxmlformats.org/officeDocument/2006/relationships/hyperlink" Target="http://pbs.twimg.com/profile_images/2146389153/Trans_Logo_420_GREEN_OpC3_normal.gif" TargetMode="External" /><Relationship Id="rId430" Type="http://schemas.openxmlformats.org/officeDocument/2006/relationships/hyperlink" Target="http://pbs.twimg.com/profile_images/1080487920228855808/ws3adWNd_normal.jpg" TargetMode="External" /><Relationship Id="rId431" Type="http://schemas.openxmlformats.org/officeDocument/2006/relationships/hyperlink" Target="http://pbs.twimg.com/profile_images/605395163842772992/yRe7-R2I_normal.jpg" TargetMode="External" /><Relationship Id="rId432" Type="http://schemas.openxmlformats.org/officeDocument/2006/relationships/hyperlink" Target="http://pbs.twimg.com/profile_images/984169277065277440/hbNLsQCH_normal.jpg" TargetMode="External" /><Relationship Id="rId433" Type="http://schemas.openxmlformats.org/officeDocument/2006/relationships/hyperlink" Target="http://pbs.twimg.com/profile_images/438034030982754305/O6CB8Ovl_normal.jpeg" TargetMode="External" /><Relationship Id="rId434" Type="http://schemas.openxmlformats.org/officeDocument/2006/relationships/hyperlink" Target="http://pbs.twimg.com/profile_images/1031175612088516610/B3ktUN_M_normal.jpg" TargetMode="External" /><Relationship Id="rId435" Type="http://schemas.openxmlformats.org/officeDocument/2006/relationships/hyperlink" Target="http://pbs.twimg.com/profile_images/971606717497659392/x71j8V9w_normal.jpg" TargetMode="External" /><Relationship Id="rId436" Type="http://schemas.openxmlformats.org/officeDocument/2006/relationships/hyperlink" Target="http://pbs.twimg.com/profile_images/883409171722379264/u8feUWWC_normal.jpg" TargetMode="External" /><Relationship Id="rId437" Type="http://schemas.openxmlformats.org/officeDocument/2006/relationships/hyperlink" Target="http://pbs.twimg.com/profile_images/951226415990665216/LqKwDQDX_normal.jpg" TargetMode="External" /><Relationship Id="rId438" Type="http://schemas.openxmlformats.org/officeDocument/2006/relationships/hyperlink" Target="http://pbs.twimg.com/profile_images/1047914483107201024/vLJJfhw-_normal.jpg" TargetMode="External" /><Relationship Id="rId439" Type="http://schemas.openxmlformats.org/officeDocument/2006/relationships/hyperlink" Target="http://pbs.twimg.com/profile_images/957834009702273025/9bArQRzP_normal.jpg" TargetMode="External" /><Relationship Id="rId440" Type="http://schemas.openxmlformats.org/officeDocument/2006/relationships/hyperlink" Target="http://pbs.twimg.com/profile_images/1084553580697321474/RMXxu3lM_normal.jpg" TargetMode="External" /><Relationship Id="rId441" Type="http://schemas.openxmlformats.org/officeDocument/2006/relationships/hyperlink" Target="http://pbs.twimg.com/profile_images/565883149561778176/AOiGwZE3_normal.jpeg" TargetMode="External" /><Relationship Id="rId442" Type="http://schemas.openxmlformats.org/officeDocument/2006/relationships/hyperlink" Target="http://pbs.twimg.com/profile_images/1014275974572040195/3rGuEc3O_normal.jpg" TargetMode="External" /><Relationship Id="rId443" Type="http://schemas.openxmlformats.org/officeDocument/2006/relationships/hyperlink" Target="http://pbs.twimg.com/profile_images/1000062150080188416/Lyz3_9iv_normal.jpg" TargetMode="External" /><Relationship Id="rId444" Type="http://schemas.openxmlformats.org/officeDocument/2006/relationships/hyperlink" Target="http://pbs.twimg.com/profile_images/800823315753566210/m6qBdJCL_normal.jpg" TargetMode="External" /><Relationship Id="rId445" Type="http://schemas.openxmlformats.org/officeDocument/2006/relationships/hyperlink" Target="http://pbs.twimg.com/profile_images/539373713536614400/0ATDm1Kv_normal.jpeg" TargetMode="External" /><Relationship Id="rId446" Type="http://schemas.openxmlformats.org/officeDocument/2006/relationships/hyperlink" Target="http://pbs.twimg.com/profile_images/1068648693816049664/MyKCgkrM_normal.jpg" TargetMode="External" /><Relationship Id="rId447" Type="http://schemas.openxmlformats.org/officeDocument/2006/relationships/hyperlink" Target="http://pbs.twimg.com/profile_images/872109326235832320/7z9kvFQ0_normal.jpg" TargetMode="External" /><Relationship Id="rId448" Type="http://schemas.openxmlformats.org/officeDocument/2006/relationships/hyperlink" Target="http://pbs.twimg.com/profile_images/1076988340941942785/l-aNimX-_normal.jpg" TargetMode="External" /><Relationship Id="rId449" Type="http://schemas.openxmlformats.org/officeDocument/2006/relationships/hyperlink" Target="http://pbs.twimg.com/profile_images/1083447867887489024/mwddG_-0_normal.jpg" TargetMode="External" /><Relationship Id="rId450" Type="http://schemas.openxmlformats.org/officeDocument/2006/relationships/hyperlink" Target="http://pbs.twimg.com/profile_images/1311212581/FinalLogo_SmallHiRes_normal.jpg" TargetMode="External" /><Relationship Id="rId451" Type="http://schemas.openxmlformats.org/officeDocument/2006/relationships/hyperlink" Target="http://pbs.twimg.com/profile_images/883392063588323328/C7EbD-uC_normal.jpg" TargetMode="External" /><Relationship Id="rId452" Type="http://schemas.openxmlformats.org/officeDocument/2006/relationships/hyperlink" Target="http://pbs.twimg.com/profile_images/576460172907806720/H9XxQC4g_normal.jpeg" TargetMode="External" /><Relationship Id="rId453" Type="http://schemas.openxmlformats.org/officeDocument/2006/relationships/hyperlink" Target="http://pbs.twimg.com/profile_images/1042535702657826816/vsgDE_Sh_normal.jpg" TargetMode="External" /><Relationship Id="rId454" Type="http://schemas.openxmlformats.org/officeDocument/2006/relationships/hyperlink" Target="http://pbs.twimg.com/profile_images/1028649132687208448/hovddSmm_normal.jpg" TargetMode="External" /><Relationship Id="rId455" Type="http://schemas.openxmlformats.org/officeDocument/2006/relationships/hyperlink" Target="https://twitter.com/abardyn71" TargetMode="External" /><Relationship Id="rId456" Type="http://schemas.openxmlformats.org/officeDocument/2006/relationships/hyperlink" Target="https://twitter.com/steephilllab" TargetMode="External" /><Relationship Id="rId457" Type="http://schemas.openxmlformats.org/officeDocument/2006/relationships/hyperlink" Target="https://twitter.com/postitthoughts" TargetMode="External" /><Relationship Id="rId458" Type="http://schemas.openxmlformats.org/officeDocument/2006/relationships/hyperlink" Target="https://twitter.com/calrtipper" TargetMode="External" /><Relationship Id="rId459" Type="http://schemas.openxmlformats.org/officeDocument/2006/relationships/hyperlink" Target="https://twitter.com/cnbc" TargetMode="External" /><Relationship Id="rId460" Type="http://schemas.openxmlformats.org/officeDocument/2006/relationships/hyperlink" Target="https://twitter.com/theorganicview" TargetMode="External" /><Relationship Id="rId461" Type="http://schemas.openxmlformats.org/officeDocument/2006/relationships/hyperlink" Target="https://twitter.com/af_midilibre" TargetMode="External" /><Relationship Id="rId462" Type="http://schemas.openxmlformats.org/officeDocument/2006/relationships/hyperlink" Target="https://twitter.com/thomasbaietto" TargetMode="External" /><Relationship Id="rId463" Type="http://schemas.openxmlformats.org/officeDocument/2006/relationships/hyperlink" Target="https://twitter.com/marijuanacomau" TargetMode="External" /><Relationship Id="rId464" Type="http://schemas.openxmlformats.org/officeDocument/2006/relationships/hyperlink" Target="https://twitter.com/janellm54" TargetMode="External" /><Relationship Id="rId465" Type="http://schemas.openxmlformats.org/officeDocument/2006/relationships/hyperlink" Target="https://twitter.com/aldridge25" TargetMode="External" /><Relationship Id="rId466" Type="http://schemas.openxmlformats.org/officeDocument/2006/relationships/hyperlink" Target="https://twitter.com/gfyhpodcast" TargetMode="External" /><Relationship Id="rId467" Type="http://schemas.openxmlformats.org/officeDocument/2006/relationships/hyperlink" Target="https://twitter.com/realmedicinemi" TargetMode="External" /><Relationship Id="rId468" Type="http://schemas.openxmlformats.org/officeDocument/2006/relationships/hyperlink" Target="https://twitter.com/edrosenthal" TargetMode="External" /><Relationship Id="rId469" Type="http://schemas.openxmlformats.org/officeDocument/2006/relationships/hyperlink" Target="https://twitter.com/horrors_online" TargetMode="External" /><Relationship Id="rId470" Type="http://schemas.openxmlformats.org/officeDocument/2006/relationships/hyperlink" Target="https://twitter.com/rastajeff420" TargetMode="External" /><Relationship Id="rId471" Type="http://schemas.openxmlformats.org/officeDocument/2006/relationships/hyperlink" Target="https://twitter.com/grotechsystems" TargetMode="External" /><Relationship Id="rId472" Type="http://schemas.openxmlformats.org/officeDocument/2006/relationships/hyperlink" Target="https://twitter.com/cohnreznick" TargetMode="External" /><Relationship Id="rId473" Type="http://schemas.openxmlformats.org/officeDocument/2006/relationships/hyperlink" Target="https://twitter.com/newfrontierdata" TargetMode="External" /><Relationship Id="rId474" Type="http://schemas.openxmlformats.org/officeDocument/2006/relationships/hyperlink" Target="https://twitter.com/chef_vicky" TargetMode="External" /><Relationship Id="rId475" Type="http://schemas.openxmlformats.org/officeDocument/2006/relationships/hyperlink" Target="https://twitter.com/gia_vm" TargetMode="External" /><Relationship Id="rId476" Type="http://schemas.openxmlformats.org/officeDocument/2006/relationships/hyperlink" Target="https://twitter.com/pjbeachey" TargetMode="External" /><Relationship Id="rId477" Type="http://schemas.openxmlformats.org/officeDocument/2006/relationships/hyperlink" Target="https://twitter.com/cannabisnow" TargetMode="External" /><Relationship Id="rId478" Type="http://schemas.openxmlformats.org/officeDocument/2006/relationships/hyperlink" Target="https://twitter.com/evaworldwide" TargetMode="External" /><Relationship Id="rId479" Type="http://schemas.openxmlformats.org/officeDocument/2006/relationships/hyperlink" Target="https://twitter.com/_ediblee" TargetMode="External" /><Relationship Id="rId480" Type="http://schemas.openxmlformats.org/officeDocument/2006/relationships/hyperlink" Target="https://twitter.com/stacey20181" TargetMode="External" /><Relationship Id="rId481" Type="http://schemas.openxmlformats.org/officeDocument/2006/relationships/hyperlink" Target="https://twitter.com/thesmokingfet" TargetMode="External" /><Relationship Id="rId482" Type="http://schemas.openxmlformats.org/officeDocument/2006/relationships/hyperlink" Target="https://twitter.com/veilleinthcfdc" TargetMode="External" /><Relationship Id="rId483" Type="http://schemas.openxmlformats.org/officeDocument/2006/relationships/hyperlink" Target="https://twitter.com/sourcing_guru" TargetMode="External" /><Relationship Id="rId484" Type="http://schemas.openxmlformats.org/officeDocument/2006/relationships/hyperlink" Target="https://twitter.com/brianns67" TargetMode="External" /><Relationship Id="rId485" Type="http://schemas.openxmlformats.org/officeDocument/2006/relationships/hyperlink" Target="https://twitter.com/allensaakyan" TargetMode="External" /><Relationship Id="rId486" Type="http://schemas.openxmlformats.org/officeDocument/2006/relationships/hyperlink" Target="https://twitter.com/newwestsummit" TargetMode="External" /><Relationship Id="rId487" Type="http://schemas.openxmlformats.org/officeDocument/2006/relationships/hyperlink" Target="https://twitter.com/arcviewgroup" TargetMode="External" /><Relationship Id="rId488" Type="http://schemas.openxmlformats.org/officeDocument/2006/relationships/hyperlink" Target="https://twitter.com/harborside_sj" TargetMode="External" /><Relationship Id="rId489" Type="http://schemas.openxmlformats.org/officeDocument/2006/relationships/hyperlink" Target="https://twitter.com/harborside_oak" TargetMode="External" /><Relationship Id="rId490" Type="http://schemas.openxmlformats.org/officeDocument/2006/relationships/hyperlink" Target="https://twitter.com/stevedeangelo" TargetMode="External" /><Relationship Id="rId491" Type="http://schemas.openxmlformats.org/officeDocument/2006/relationships/hyperlink" Target="https://twitter.com/simulationshow" TargetMode="External" /><Relationship Id="rId492" Type="http://schemas.openxmlformats.org/officeDocument/2006/relationships/hyperlink" Target="https://twitter.com/sharonlockwood8" TargetMode="External" /><Relationship Id="rId493" Type="http://schemas.openxmlformats.org/officeDocument/2006/relationships/hyperlink" Target="https://twitter.com/gnomelicker2389" TargetMode="External" /><Relationship Id="rId494" Type="http://schemas.openxmlformats.org/officeDocument/2006/relationships/hyperlink" Target="https://twitter.com/missabsinthe" TargetMode="External" /><Relationship Id="rId495" Type="http://schemas.openxmlformats.org/officeDocument/2006/relationships/hyperlink" Target="https://twitter.com/collins_wilbert" TargetMode="External" /><Relationship Id="rId496" Type="http://schemas.openxmlformats.org/officeDocument/2006/relationships/hyperlink" Target="https://twitter.com/healthy_chronic" TargetMode="External" /><Relationship Id="rId497" Type="http://schemas.openxmlformats.org/officeDocument/2006/relationships/hyperlink" Target="https://twitter.com/cannabisp2p" TargetMode="External" /><Relationship Id="rId498" Type="http://schemas.openxmlformats.org/officeDocument/2006/relationships/hyperlink" Target="https://twitter.com/trilogyhealthmd" TargetMode="External" /><Relationship Id="rId499" Type="http://schemas.openxmlformats.org/officeDocument/2006/relationships/hyperlink" Target="https://twitter.com/neodevsolutions" TargetMode="External" /><Relationship Id="rId500" Type="http://schemas.openxmlformats.org/officeDocument/2006/relationships/hyperlink" Target="https://twitter.com/cannaafri" TargetMode="External" /><Relationship Id="rId501" Type="http://schemas.openxmlformats.org/officeDocument/2006/relationships/hyperlink" Target="https://twitter.com/theemeraldconf1" TargetMode="External" /><Relationship Id="rId502" Type="http://schemas.openxmlformats.org/officeDocument/2006/relationships/hyperlink" Target="https://twitter.com/wingpea_" TargetMode="External" /><Relationship Id="rId503" Type="http://schemas.openxmlformats.org/officeDocument/2006/relationships/hyperlink" Target="https://twitter.com/high_times_mag" TargetMode="External" /><Relationship Id="rId504" Type="http://schemas.openxmlformats.org/officeDocument/2006/relationships/hyperlink" Target="https://twitter.com/mediweed" TargetMode="External" /><Relationship Id="rId505" Type="http://schemas.openxmlformats.org/officeDocument/2006/relationships/hyperlink" Target="https://twitter.com/nytimes" TargetMode="External" /><Relationship Id="rId506" Type="http://schemas.openxmlformats.org/officeDocument/2006/relationships/hyperlink" Target="https://twitter.com/medwellhealth" TargetMode="External" /><Relationship Id="rId507" Type="http://schemas.openxmlformats.org/officeDocument/2006/relationships/hyperlink" Target="https://twitter.com/enderw8s" TargetMode="External" /><Relationship Id="rId508" Type="http://schemas.openxmlformats.org/officeDocument/2006/relationships/hyperlink" Target="https://twitter.com/paluch_9" TargetMode="External" /><Relationship Id="rId509" Type="http://schemas.openxmlformats.org/officeDocument/2006/relationships/hyperlink" Target="https://twitter.com/dbrown13" TargetMode="External" /><Relationship Id="rId510" Type="http://schemas.openxmlformats.org/officeDocument/2006/relationships/hyperlink" Target="https://twitter.com/dubblea" TargetMode="External" /><Relationship Id="rId511" Type="http://schemas.openxmlformats.org/officeDocument/2006/relationships/hyperlink" Target="https://twitter.com/marlow82631368" TargetMode="External" /><Relationship Id="rId512" Type="http://schemas.openxmlformats.org/officeDocument/2006/relationships/hyperlink" Target="https://twitter.com/pottymouthbaker" TargetMode="External" /><Relationship Id="rId513" Type="http://schemas.openxmlformats.org/officeDocument/2006/relationships/hyperlink" Target="https://twitter.com/clickgrowgo" TargetMode="External" /><Relationship Id="rId514" Type="http://schemas.openxmlformats.org/officeDocument/2006/relationships/hyperlink" Target="https://twitter.com/peterlprete" TargetMode="External" /><Relationship Id="rId515" Type="http://schemas.openxmlformats.org/officeDocument/2006/relationships/hyperlink" Target="https://twitter.com/julesofthwood" TargetMode="External" /><Relationship Id="rId516" Type="http://schemas.openxmlformats.org/officeDocument/2006/relationships/hyperlink" Target="https://twitter.com/nwaries419" TargetMode="External" /><Relationship Id="rId517" Type="http://schemas.openxmlformats.org/officeDocument/2006/relationships/hyperlink" Target="https://twitter.com/knightroglisten" TargetMode="External" /><Relationship Id="rId518" Type="http://schemas.openxmlformats.org/officeDocument/2006/relationships/hyperlink" Target="https://twitter.com/cannabis_times" TargetMode="External" /><Relationship Id="rId519" Type="http://schemas.openxmlformats.org/officeDocument/2006/relationships/hyperlink" Target="https://twitter.com/cannainfocast" TargetMode="External" /><Relationship Id="rId520" Type="http://schemas.openxmlformats.org/officeDocument/2006/relationships/hyperlink" Target="https://twitter.com/riledup1" TargetMode="External" /><Relationship Id="rId521" Type="http://schemas.openxmlformats.org/officeDocument/2006/relationships/hyperlink" Target="https://twitter.com/ngaio420" TargetMode="External" /><Relationship Id="rId522" Type="http://schemas.openxmlformats.org/officeDocument/2006/relationships/hyperlink" Target="https://twitter.com/missmargoprice" TargetMode="External" /><Relationship Id="rId523" Type="http://schemas.openxmlformats.org/officeDocument/2006/relationships/hyperlink" Target="https://twitter.com/davidrdowns" TargetMode="External" /><Relationship Id="rId524" Type="http://schemas.openxmlformats.org/officeDocument/2006/relationships/hyperlink" Target="https://twitter.com/gogolbordello" TargetMode="External" /><Relationship Id="rId525" Type="http://schemas.openxmlformats.org/officeDocument/2006/relationships/hyperlink" Target="https://twitter.com/chali2na" TargetMode="External" /><Relationship Id="rId526" Type="http://schemas.openxmlformats.org/officeDocument/2006/relationships/hyperlink" Target="https://twitter.com/dougbenson" TargetMode="External" /><Relationship Id="rId527" Type="http://schemas.openxmlformats.org/officeDocument/2006/relationships/hyperlink" Target="https://twitter.com/jaymewes" TargetMode="External" /><Relationship Id="rId528" Type="http://schemas.openxmlformats.org/officeDocument/2006/relationships/hyperlink" Target="https://twitter.com/willienelson" TargetMode="External" /><Relationship Id="rId529" Type="http://schemas.openxmlformats.org/officeDocument/2006/relationships/hyperlink" Target="https://twitter.com/meeealz" TargetMode="External" /><Relationship Id="rId530" Type="http://schemas.openxmlformats.org/officeDocument/2006/relationships/hyperlink" Target="https://twitter.com/theemeraldcup" TargetMode="External" /><Relationship Id="rId531" Type="http://schemas.openxmlformats.org/officeDocument/2006/relationships/hyperlink" Target="https://twitter.com/cannabisstrains" TargetMode="External" /><Relationship Id="rId532" Type="http://schemas.openxmlformats.org/officeDocument/2006/relationships/hyperlink" Target="https://twitter.com/pharmakaz" TargetMode="External" /><Relationship Id="rId533" Type="http://schemas.openxmlformats.org/officeDocument/2006/relationships/hyperlink" Target="https://twitter.com/fibrodisko" TargetMode="External" /><Relationship Id="rId534" Type="http://schemas.openxmlformats.org/officeDocument/2006/relationships/hyperlink" Target="https://twitter.com/ericghill" TargetMode="External" /><Relationship Id="rId535" Type="http://schemas.openxmlformats.org/officeDocument/2006/relationships/hyperlink" Target="https://twitter.com/cannabisbuy" TargetMode="External" /><Relationship Id="rId536" Type="http://schemas.openxmlformats.org/officeDocument/2006/relationships/hyperlink" Target="https://twitter.com/cnn" TargetMode="External" /><Relationship Id="rId537" Type="http://schemas.openxmlformats.org/officeDocument/2006/relationships/hyperlink" Target="https://twitter.com/reuters" TargetMode="External" /><Relationship Id="rId538" Type="http://schemas.openxmlformats.org/officeDocument/2006/relationships/hyperlink" Target="https://twitter.com/civilized_life" TargetMode="External" /><Relationship Id="rId539" Type="http://schemas.openxmlformats.org/officeDocument/2006/relationships/hyperlink" Target="https://twitter.com/leafly" TargetMode="External" /><Relationship Id="rId540" Type="http://schemas.openxmlformats.org/officeDocument/2006/relationships/hyperlink" Target="https://twitter.com/katv" TargetMode="External" /><Relationship Id="rId541" Type="http://schemas.openxmlformats.org/officeDocument/2006/relationships/hyperlink" Target="https://twitter.com/cbs" TargetMode="External" /><Relationship Id="rId542" Type="http://schemas.openxmlformats.org/officeDocument/2006/relationships/hyperlink" Target="https://twitter.com/mjbizdaily" TargetMode="External" /><Relationship Id="rId543" Type="http://schemas.openxmlformats.org/officeDocument/2006/relationships/hyperlink" Target="https://twitter.com/thenation" TargetMode="External" /><Relationship Id="rId544" Type="http://schemas.openxmlformats.org/officeDocument/2006/relationships/hyperlink" Target="https://twitter.com/forbes" TargetMode="External" /><Relationship Id="rId545" Type="http://schemas.openxmlformats.org/officeDocument/2006/relationships/hyperlink" Target="https://twitter.com/david_lippman" TargetMode="External" /><Relationship Id="rId546" Type="http://schemas.openxmlformats.org/officeDocument/2006/relationships/hyperlink" Target="https://twitter.com/cfortuneteller" TargetMode="External" /><Relationship Id="rId547" Type="http://schemas.openxmlformats.org/officeDocument/2006/relationships/hyperlink" Target="https://twitter.com/emeraldsci" TargetMode="External" /><Relationship Id="rId548" Type="http://schemas.openxmlformats.org/officeDocument/2006/relationships/hyperlink" Target="https://twitter.com/gro_lens" TargetMode="External" /><Relationship Id="rId549" Type="http://schemas.openxmlformats.org/officeDocument/2006/relationships/hyperlink" Target="https://twitter.com/stickysaguaro" TargetMode="External" /><Relationship Id="rId550" Type="http://schemas.openxmlformats.org/officeDocument/2006/relationships/hyperlink" Target="https://twitter.com/chksolutions" TargetMode="External" /><Relationship Id="rId551" Type="http://schemas.openxmlformats.org/officeDocument/2006/relationships/hyperlink" Target="https://twitter.com/mgretailer" TargetMode="External" /><Relationship Id="rId552" Type="http://schemas.openxmlformats.org/officeDocument/2006/relationships/hyperlink" Target="https://twitter.com/rosatiphotos" TargetMode="External" /><Relationship Id="rId553" Type="http://schemas.openxmlformats.org/officeDocument/2006/relationships/hyperlink" Target="https://twitter.com/connpost" TargetMode="External" /><Relationship Id="rId554" Type="http://schemas.openxmlformats.org/officeDocument/2006/relationships/hyperlink" Target="https://twitter.com/831organiks" TargetMode="External" /><Relationship Id="rId555" Type="http://schemas.openxmlformats.org/officeDocument/2006/relationships/hyperlink" Target="https://twitter.com/vinniecmarketin" TargetMode="External" /><Relationship Id="rId556" Type="http://schemas.openxmlformats.org/officeDocument/2006/relationships/hyperlink" Target="https://twitter.com/actlabs2" TargetMode="External" /><Relationship Id="rId557" Type="http://schemas.openxmlformats.org/officeDocument/2006/relationships/hyperlink" Target="https://twitter.com/releafapp" TargetMode="External" /><Relationship Id="rId558" Type="http://schemas.openxmlformats.org/officeDocument/2006/relationships/hyperlink" Target="https://twitter.com/potbotics" TargetMode="External" /><Relationship Id="rId559" Type="http://schemas.openxmlformats.org/officeDocument/2006/relationships/hyperlink" Target="https://twitter.com/hempmedspx" TargetMode="External" /><Relationship Id="rId560" Type="http://schemas.openxmlformats.org/officeDocument/2006/relationships/hyperlink" Target="https://twitter.com/lexariacorp" TargetMode="External" /><Relationship Id="rId561" Type="http://schemas.openxmlformats.org/officeDocument/2006/relationships/hyperlink" Target="https://twitter.com/ghouseventures" TargetMode="External" /><Relationship Id="rId562" Type="http://schemas.openxmlformats.org/officeDocument/2006/relationships/hyperlink" Target="https://twitter.com/deachterdeur" TargetMode="External" /><Relationship Id="rId563" Type="http://schemas.openxmlformats.org/officeDocument/2006/relationships/hyperlink" Target="https://twitter.com/stpgmcg" TargetMode="External" /><Relationship Id="rId564" Type="http://schemas.openxmlformats.org/officeDocument/2006/relationships/hyperlink" Target="https://twitter.com/oxycontinpill" TargetMode="External" /><Relationship Id="rId565" Type="http://schemas.openxmlformats.org/officeDocument/2006/relationships/hyperlink" Target="https://twitter.com/inweed_io" TargetMode="External" /><Relationship Id="rId566" Type="http://schemas.openxmlformats.org/officeDocument/2006/relationships/hyperlink" Target="https://twitter.com/dannydanko" TargetMode="External" /><Relationship Id="rId567" Type="http://schemas.openxmlformats.org/officeDocument/2006/relationships/hyperlink" Target="https://twitter.com/blitzenkc" TargetMode="External" /><Relationship Id="rId568" Type="http://schemas.openxmlformats.org/officeDocument/2006/relationships/hyperlink" Target="https://twitter.com/meridacap" TargetMode="External" /><Relationship Id="rId569" Type="http://schemas.openxmlformats.org/officeDocument/2006/relationships/hyperlink" Target="https://twitter.com/jasonk_infocast" TargetMode="External" /><Relationship Id="rId570" Type="http://schemas.openxmlformats.org/officeDocument/2006/relationships/hyperlink" Target="https://twitter.com/tgunthergroup" TargetMode="External" /><Relationship Id="rId571" Type="http://schemas.openxmlformats.org/officeDocument/2006/relationships/hyperlink" Target="https://twitter.com/jahanmarcu" TargetMode="External" /><Relationship Id="rId572" Type="http://schemas.openxmlformats.org/officeDocument/2006/relationships/hyperlink" Target="https://twitter.com/c3researchnet" TargetMode="External" /><Relationship Id="rId573" Type="http://schemas.openxmlformats.org/officeDocument/2006/relationships/hyperlink" Target="https://twitter.com/ssdp" TargetMode="External" /><Relationship Id="rId574" Type="http://schemas.openxmlformats.org/officeDocument/2006/relationships/hyperlink" Target="https://twitter.com/nju4mr" TargetMode="External" /><Relationship Id="rId575" Type="http://schemas.openxmlformats.org/officeDocument/2006/relationships/hyperlink" Target="https://twitter.com/cannagather_nj" TargetMode="External" /><Relationship Id="rId576" Type="http://schemas.openxmlformats.org/officeDocument/2006/relationships/hyperlink" Target="https://twitter.com/nyli_cannabis" TargetMode="External" /><Relationship Id="rId577" Type="http://schemas.openxmlformats.org/officeDocument/2006/relationships/hyperlink" Target="https://twitter.com/drugpolicy_nj" TargetMode="External" /><Relationship Id="rId578" Type="http://schemas.openxmlformats.org/officeDocument/2006/relationships/hyperlink" Target="https://twitter.com/kassandra_fred" TargetMode="External" /><Relationship Id="rId579" Type="http://schemas.openxmlformats.org/officeDocument/2006/relationships/hyperlink" Target="https://twitter.com/shaleentitle" TargetMode="External" /><Relationship Id="rId580" Type="http://schemas.openxmlformats.org/officeDocument/2006/relationships/hyperlink" Target="https://twitter.com/cbcounsel" TargetMode="External" /><Relationship Id="rId581" Type="http://schemas.openxmlformats.org/officeDocument/2006/relationships/hyperlink" Target="https://twitter.com/officialmcdavi1" TargetMode="External" /><Relationship Id="rId582" Type="http://schemas.openxmlformats.org/officeDocument/2006/relationships/hyperlink" Target="https://twitter.com/led_ka_so" TargetMode="External" /><Relationship Id="rId583" Type="http://schemas.openxmlformats.org/officeDocument/2006/relationships/hyperlink" Target="https://twitter.com/dna_genetics" TargetMode="External" /><Relationship Id="rId584" Type="http://schemas.openxmlformats.org/officeDocument/2006/relationships/hyperlink" Target="https://twitter.com/chelseacebara" TargetMode="External" /><Relationship Id="rId585" Type="http://schemas.openxmlformats.org/officeDocument/2006/relationships/hyperlink" Target="https://twitter.com/artizencannabis" TargetMode="External" /><Relationship Id="rId586" Type="http://schemas.openxmlformats.org/officeDocument/2006/relationships/hyperlink" Target="https://twitter.com/lazybeegardens" TargetMode="External" /><Relationship Id="rId587" Type="http://schemas.openxmlformats.org/officeDocument/2006/relationships/hyperlink" Target="https://twitter.com/v1ncent_f" TargetMode="External" /><Relationship Id="rId588" Type="http://schemas.openxmlformats.org/officeDocument/2006/relationships/comments" Target="../comments2.xml" /><Relationship Id="rId589" Type="http://schemas.openxmlformats.org/officeDocument/2006/relationships/vmlDrawing" Target="../drawings/vmlDrawing2.vml" /><Relationship Id="rId590" Type="http://schemas.openxmlformats.org/officeDocument/2006/relationships/table" Target="../tables/table2.xml" /><Relationship Id="rId5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Qt08mcoz59c&amp;list=PLbA1BluCbj9wVJbSvxPNKABIHXy7xjIHi&amp;index=5" TargetMode="External" /><Relationship Id="rId2" Type="http://schemas.openxmlformats.org/officeDocument/2006/relationships/hyperlink" Target="https://westerngazette.ca/culture/explained-cannabis-from-antiquity-to-legality/article_bc44ba00-deda-11e8-941c-6f4bc8aa3e46.html" TargetMode="External" /><Relationship Id="rId3" Type="http://schemas.openxmlformats.org/officeDocument/2006/relationships/hyperlink" Target="https://hightimes.com/news/south-korea-legalizes-medical-cannabis/" TargetMode="External" /><Relationship Id="rId4"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5" Type="http://schemas.openxmlformats.org/officeDocument/2006/relationships/hyperlink" Target="https://www.civilized.life/articles/omega-3-supplements-lower-weed-tolerance/?utm_source=notifications" TargetMode="External" /><Relationship Id="rId6" Type="http://schemas.openxmlformats.org/officeDocument/2006/relationships/hyperlink" Target="https://www.steephill.com/" TargetMode="External" /><Relationship Id="rId7" Type="http://schemas.openxmlformats.org/officeDocument/2006/relationships/hyperlink" Target="https://www.ctpost.com/news/article/Pesticide-Contamination-Is-a-Growing-Cannabis-13378419.php" TargetMode="External" /><Relationship Id="rId8" Type="http://schemas.openxmlformats.org/officeDocument/2006/relationships/hyperlink" Target="https://www.civilized.life/articles/weed-might-be-the-key-to-controlling-these-disease-carrying-bugs/" TargetMode="External" /><Relationship Id="rId9" Type="http://schemas.openxmlformats.org/officeDocument/2006/relationships/hyperlink" Target="https://www.nytimes.com/2018/11/20/opinion/cannabis-science-legal-marijuana-canada.html" TargetMode="External" /><Relationship Id="rId10" Type="http://schemas.openxmlformats.org/officeDocument/2006/relationships/hyperlink" Target="https://www.youtube.com/watch?v=Rf2iSJ7JkrE&amp;feature=youtu.be" TargetMode="External" /><Relationship Id="rId11" Type="http://schemas.openxmlformats.org/officeDocument/2006/relationships/hyperlink" Target="https://www.youtube.com/watch?v=Qt08mcoz59c&amp;list=PLbA1BluCbj9wVJbSvxPNKABIHXy7xjIHi&amp;index=5" TargetMode="External" /><Relationship Id="rId12" Type="http://schemas.openxmlformats.org/officeDocument/2006/relationships/hyperlink" Target="https://westerngazette.ca/culture/explained-cannabis-from-antiquity-to-legality/article_bc44ba00-deda-11e8-941c-6f4bc8aa3e46.html" TargetMode="External" /><Relationship Id="rId13" Type="http://schemas.openxmlformats.org/officeDocument/2006/relationships/hyperlink" Target="https://www.civilized.life/articles/omega-3-supplements-lower-weed-tolerance/?utm_source=notifications" TargetMode="External" /><Relationship Id="rId14" Type="http://schemas.openxmlformats.org/officeDocument/2006/relationships/hyperlink" Target="https://hightimes.com/news/south-korea-legalizes-medical-cannabis/" TargetMode="External" /><Relationship Id="rId15" Type="http://schemas.openxmlformats.org/officeDocument/2006/relationships/hyperlink" Target="https://www.ctpost.com/news/article/Pesticide-Contamination-Is-a-Growing-Cannabis-13378419.php" TargetMode="External" /><Relationship Id="rId16" Type="http://schemas.openxmlformats.org/officeDocument/2006/relationships/hyperlink" Target="https://www.apnews.com/e4db9f5e927a467a9850db1c7e541577" TargetMode="External" /><Relationship Id="rId17" Type="http://schemas.openxmlformats.org/officeDocument/2006/relationships/hyperlink" Target="https://www.cnbc.com/2018/11/02/planet-13-worlds-largest-cannabis-dispensary-opens-in-las-vegas.html" TargetMode="External" /><Relationship Id="rId18" Type="http://schemas.openxmlformats.org/officeDocument/2006/relationships/hyperlink" Target="https://cannabisnow.com/legal-cannabis-wins-big-in-2018-midterms/" TargetMode="External" /><Relationship Id="rId19" Type="http://schemas.openxmlformats.org/officeDocument/2006/relationships/hyperlink" Target="https://www.nytimes.com/2018/11/20/opinion/cannabis-science-legal-marijuana-canada.html" TargetMode="External" /><Relationship Id="rId20" Type="http://schemas.openxmlformats.org/officeDocument/2006/relationships/hyperlink" Target="https://www.civilized.life/articles/weed-might-be-the-key-to-controlling-these-disease-carrying-bugs/" TargetMode="External" /><Relationship Id="rId21" Type="http://schemas.openxmlformats.org/officeDocument/2006/relationships/hyperlink" Target="https://twitter.com/i/web/status/1068652153894567936" TargetMode="External" /><Relationship Id="rId22" Type="http://schemas.openxmlformats.org/officeDocument/2006/relationships/hyperlink" Target="https://www.steephill.com/blogs/35/Microbial-Contaminant-Remediation,-Molds-and-Fungi-in-Cannabis" TargetMode="External" /><Relationship Id="rId23" Type="http://schemas.openxmlformats.org/officeDocument/2006/relationships/hyperlink" Target="https://twitter.com/i/web/status/1083530963991199744" TargetMode="External" /><Relationship Id="rId24" Type="http://schemas.openxmlformats.org/officeDocument/2006/relationships/hyperlink" Target="https://www.thegrowthop.com/cannabis-business/new-frontier-data-launches-first-international-cannabis-alliance-to-address-cannabis-industry-risk-opportunities-and-best-practices-worldwide/amp" TargetMode="External" /><Relationship Id="rId25" Type="http://schemas.openxmlformats.org/officeDocument/2006/relationships/hyperlink" Target="https://twitter.com/i/web/status/1078801076286078977" TargetMode="External" /><Relationship Id="rId26" Type="http://schemas.openxmlformats.org/officeDocument/2006/relationships/hyperlink" Target="https://twitter.com/i/web/status/1070732262776299520" TargetMode="External" /><Relationship Id="rId27" Type="http://schemas.openxmlformats.org/officeDocument/2006/relationships/hyperlink" Target="https://twitter.com/steephilllab/status/909432266165833729" TargetMode="External" /><Relationship Id="rId28" Type="http://schemas.openxmlformats.org/officeDocument/2006/relationships/hyperlink" Target="https://twitter.com/steephilllab/status/1058075015277506561" TargetMode="External" /><Relationship Id="rId29" Type="http://schemas.openxmlformats.org/officeDocument/2006/relationships/hyperlink" Target="https://paper.li/_ediblee/1415034292?edition_id=a3f9ccc0-e6e0-11e8-a188-002590a5ba2d" TargetMode="External" /><Relationship Id="rId30" Type="http://schemas.openxmlformats.org/officeDocument/2006/relationships/hyperlink" Target="https://twitter.com/i/web/status/1062150198242226177" TargetMode="External" /><Relationship Id="rId31" Type="http://schemas.openxmlformats.org/officeDocument/2006/relationships/hyperlink" Target="https://twitter.com/steephilllab/status/1065012755986432001" TargetMode="External" /><Relationship Id="rId32" Type="http://schemas.openxmlformats.org/officeDocument/2006/relationships/hyperlink" Target="https://twitter.com/i/web/status/1073009085556105217" TargetMode="External" /><Relationship Id="rId33" Type="http://schemas.openxmlformats.org/officeDocument/2006/relationships/hyperlink" Target="http://t.co/8Ui1bsey2r" TargetMode="External" /><Relationship Id="rId34" Type="http://schemas.openxmlformats.org/officeDocument/2006/relationships/hyperlink" Target="http://t.co/4Oq7pwAWO7" TargetMode="External" /><Relationship Id="rId35" Type="http://schemas.openxmlformats.org/officeDocument/2006/relationships/hyperlink" Target="https://mobile.twitter.com/steephilllab/status/629349572666621952" TargetMode="External" /><Relationship Id="rId36" Type="http://schemas.openxmlformats.org/officeDocument/2006/relationships/hyperlink" Target="https://inweed.io/jobs.php?id=495" TargetMode="External" /><Relationship Id="rId37" Type="http://schemas.openxmlformats.org/officeDocument/2006/relationships/hyperlink" Target="https://www.youtube.com/watch?v=Rf2iSJ7JkrE&amp;feature=youtu.be" TargetMode="External" /><Relationship Id="rId38" Type="http://schemas.openxmlformats.org/officeDocument/2006/relationships/hyperlink" Target="https://twitter.com/i/web/status/1086458379663376384" TargetMode="External" /><Relationship Id="rId39" Type="http://schemas.openxmlformats.org/officeDocument/2006/relationships/hyperlink" Target="https://www.instagram.com/p/BsVytXAHTxdsntLj6YpDtbNFicNP4O-befqZ180/" TargetMode="External" /><Relationship Id="rId40" Type="http://schemas.openxmlformats.org/officeDocument/2006/relationships/hyperlink" Target="https://www.steephill.com/" TargetMode="Externa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 Id="rId4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1914</v>
      </c>
      <c r="BB2" s="13" t="s">
        <v>1942</v>
      </c>
      <c r="BC2" s="13" t="s">
        <v>1943</v>
      </c>
      <c r="BD2" s="117" t="s">
        <v>2581</v>
      </c>
      <c r="BE2" s="117" t="s">
        <v>2582</v>
      </c>
      <c r="BF2" s="117" t="s">
        <v>2583</v>
      </c>
      <c r="BG2" s="117" t="s">
        <v>2584</v>
      </c>
      <c r="BH2" s="117" t="s">
        <v>2585</v>
      </c>
      <c r="BI2" s="117" t="s">
        <v>2586</v>
      </c>
      <c r="BJ2" s="117" t="s">
        <v>2587</v>
      </c>
      <c r="BK2" s="117" t="s">
        <v>2588</v>
      </c>
      <c r="BL2" s="117" t="s">
        <v>2589</v>
      </c>
    </row>
    <row r="3" spans="1:64" ht="15" customHeight="1">
      <c r="A3" s="64" t="s">
        <v>212</v>
      </c>
      <c r="B3" s="64" t="s">
        <v>267</v>
      </c>
      <c r="C3" s="65" t="s">
        <v>2679</v>
      </c>
      <c r="D3" s="66">
        <v>3</v>
      </c>
      <c r="E3" s="67" t="s">
        <v>132</v>
      </c>
      <c r="F3" s="68">
        <v>35</v>
      </c>
      <c r="G3" s="65"/>
      <c r="H3" s="69"/>
      <c r="I3" s="70"/>
      <c r="J3" s="70"/>
      <c r="K3" s="34" t="s">
        <v>65</v>
      </c>
      <c r="L3" s="71">
        <v>3</v>
      </c>
      <c r="M3" s="71"/>
      <c r="N3" s="72"/>
      <c r="O3" s="78" t="s">
        <v>345</v>
      </c>
      <c r="P3" s="80">
        <v>43406.85524305556</v>
      </c>
      <c r="Q3" s="78" t="s">
        <v>347</v>
      </c>
      <c r="R3" s="82" t="s">
        <v>442</v>
      </c>
      <c r="S3" s="78" t="s">
        <v>501</v>
      </c>
      <c r="T3" s="78" t="s">
        <v>534</v>
      </c>
      <c r="U3" s="78"/>
      <c r="V3" s="82" t="s">
        <v>591</v>
      </c>
      <c r="W3" s="80">
        <v>43406.85524305556</v>
      </c>
      <c r="X3" s="82" t="s">
        <v>661</v>
      </c>
      <c r="Y3" s="78"/>
      <c r="Z3" s="78"/>
      <c r="AA3" s="84" t="s">
        <v>789</v>
      </c>
      <c r="AB3" s="78"/>
      <c r="AC3" s="78" t="b">
        <v>0</v>
      </c>
      <c r="AD3" s="78">
        <v>0</v>
      </c>
      <c r="AE3" s="84" t="s">
        <v>922</v>
      </c>
      <c r="AF3" s="78" t="b">
        <v>0</v>
      </c>
      <c r="AG3" s="78" t="s">
        <v>931</v>
      </c>
      <c r="AH3" s="78"/>
      <c r="AI3" s="84" t="s">
        <v>922</v>
      </c>
      <c r="AJ3" s="78" t="b">
        <v>0</v>
      </c>
      <c r="AK3" s="78">
        <v>0</v>
      </c>
      <c r="AL3" s="84" t="s">
        <v>899</v>
      </c>
      <c r="AM3" s="78" t="s">
        <v>937</v>
      </c>
      <c r="AN3" s="78" t="b">
        <v>0</v>
      </c>
      <c r="AO3" s="84" t="s">
        <v>899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2</v>
      </c>
      <c r="BG3" s="49">
        <v>13.333333333333334</v>
      </c>
      <c r="BH3" s="48">
        <v>0</v>
      </c>
      <c r="BI3" s="49">
        <v>0</v>
      </c>
      <c r="BJ3" s="48">
        <v>13</v>
      </c>
      <c r="BK3" s="49">
        <v>86.66666666666667</v>
      </c>
      <c r="BL3" s="48">
        <v>15</v>
      </c>
    </row>
    <row r="4" spans="1:64" ht="15" customHeight="1">
      <c r="A4" s="64" t="s">
        <v>213</v>
      </c>
      <c r="B4" s="64" t="s">
        <v>213</v>
      </c>
      <c r="C4" s="65" t="s">
        <v>2680</v>
      </c>
      <c r="D4" s="66">
        <v>4.75</v>
      </c>
      <c r="E4" s="67" t="s">
        <v>136</v>
      </c>
      <c r="F4" s="68">
        <v>29.25</v>
      </c>
      <c r="G4" s="65"/>
      <c r="H4" s="69"/>
      <c r="I4" s="70"/>
      <c r="J4" s="70"/>
      <c r="K4" s="34" t="s">
        <v>65</v>
      </c>
      <c r="L4" s="77">
        <v>4</v>
      </c>
      <c r="M4" s="77"/>
      <c r="N4" s="72"/>
      <c r="O4" s="79" t="s">
        <v>176</v>
      </c>
      <c r="P4" s="81">
        <v>43406.34278935185</v>
      </c>
      <c r="Q4" s="79" t="s">
        <v>348</v>
      </c>
      <c r="R4" s="83" t="s">
        <v>443</v>
      </c>
      <c r="S4" s="79" t="s">
        <v>502</v>
      </c>
      <c r="T4" s="79"/>
      <c r="U4" s="79"/>
      <c r="V4" s="83" t="s">
        <v>592</v>
      </c>
      <c r="W4" s="81">
        <v>43406.34278935185</v>
      </c>
      <c r="X4" s="83" t="s">
        <v>662</v>
      </c>
      <c r="Y4" s="79"/>
      <c r="Z4" s="79"/>
      <c r="AA4" s="85" t="s">
        <v>790</v>
      </c>
      <c r="AB4" s="79"/>
      <c r="AC4" s="79" t="b">
        <v>0</v>
      </c>
      <c r="AD4" s="79">
        <v>1</v>
      </c>
      <c r="AE4" s="85" t="s">
        <v>922</v>
      </c>
      <c r="AF4" s="79" t="b">
        <v>1</v>
      </c>
      <c r="AG4" s="79" t="s">
        <v>932</v>
      </c>
      <c r="AH4" s="79"/>
      <c r="AI4" s="85" t="s">
        <v>856</v>
      </c>
      <c r="AJ4" s="79" t="b">
        <v>0</v>
      </c>
      <c r="AK4" s="79">
        <v>0</v>
      </c>
      <c r="AL4" s="85" t="s">
        <v>922</v>
      </c>
      <c r="AM4" s="79" t="s">
        <v>938</v>
      </c>
      <c r="AN4" s="79" t="b">
        <v>0</v>
      </c>
      <c r="AO4" s="85" t="s">
        <v>790</v>
      </c>
      <c r="AP4" s="79" t="s">
        <v>176</v>
      </c>
      <c r="AQ4" s="79">
        <v>0</v>
      </c>
      <c r="AR4" s="79">
        <v>0</v>
      </c>
      <c r="AS4" s="79"/>
      <c r="AT4" s="79"/>
      <c r="AU4" s="79"/>
      <c r="AV4" s="79"/>
      <c r="AW4" s="79"/>
      <c r="AX4" s="79"/>
      <c r="AY4" s="79"/>
      <c r="AZ4" s="79"/>
      <c r="BA4">
        <v>2</v>
      </c>
      <c r="BB4" s="78" t="str">
        <f>REPLACE(INDEX(GroupVertices[Group],MATCH(Edges[[#This Row],[Vertex 1]],GroupVertices[Vertex],0)),1,1,"")</f>
        <v>6</v>
      </c>
      <c r="BC4" s="78" t="str">
        <f>REPLACE(INDEX(GroupVertices[Group],MATCH(Edges[[#This Row],[Vertex 2]],GroupVertices[Vertex],0)),1,1,"")</f>
        <v>6</v>
      </c>
      <c r="BD4" s="48">
        <v>1</v>
      </c>
      <c r="BE4" s="49">
        <v>33.333333333333336</v>
      </c>
      <c r="BF4" s="48">
        <v>0</v>
      </c>
      <c r="BG4" s="49">
        <v>0</v>
      </c>
      <c r="BH4" s="48">
        <v>0</v>
      </c>
      <c r="BI4" s="49">
        <v>0</v>
      </c>
      <c r="BJ4" s="48">
        <v>2</v>
      </c>
      <c r="BK4" s="49">
        <v>66.66666666666667</v>
      </c>
      <c r="BL4" s="48">
        <v>3</v>
      </c>
    </row>
    <row r="5" spans="1:64" ht="15">
      <c r="A5" s="64" t="s">
        <v>213</v>
      </c>
      <c r="B5" s="64" t="s">
        <v>213</v>
      </c>
      <c r="C5" s="65" t="s">
        <v>2680</v>
      </c>
      <c r="D5" s="66">
        <v>4.75</v>
      </c>
      <c r="E5" s="67" t="s">
        <v>136</v>
      </c>
      <c r="F5" s="68">
        <v>29.25</v>
      </c>
      <c r="G5" s="65"/>
      <c r="H5" s="69"/>
      <c r="I5" s="70"/>
      <c r="J5" s="70"/>
      <c r="K5" s="34" t="s">
        <v>65</v>
      </c>
      <c r="L5" s="77">
        <v>5</v>
      </c>
      <c r="M5" s="77"/>
      <c r="N5" s="72"/>
      <c r="O5" s="79" t="s">
        <v>176</v>
      </c>
      <c r="P5" s="81">
        <v>43407.3940162037</v>
      </c>
      <c r="Q5" s="79" t="s">
        <v>349</v>
      </c>
      <c r="R5" s="83" t="s">
        <v>444</v>
      </c>
      <c r="S5" s="79" t="s">
        <v>502</v>
      </c>
      <c r="T5" s="79"/>
      <c r="U5" s="79"/>
      <c r="V5" s="83" t="s">
        <v>592</v>
      </c>
      <c r="W5" s="81">
        <v>43407.3940162037</v>
      </c>
      <c r="X5" s="83" t="s">
        <v>663</v>
      </c>
      <c r="Y5" s="79"/>
      <c r="Z5" s="79"/>
      <c r="AA5" s="85" t="s">
        <v>791</v>
      </c>
      <c r="AB5" s="79"/>
      <c r="AC5" s="79" t="b">
        <v>0</v>
      </c>
      <c r="AD5" s="79">
        <v>0</v>
      </c>
      <c r="AE5" s="85" t="s">
        <v>922</v>
      </c>
      <c r="AF5" s="79" t="b">
        <v>1</v>
      </c>
      <c r="AG5" s="79" t="s">
        <v>933</v>
      </c>
      <c r="AH5" s="79"/>
      <c r="AI5" s="85" t="s">
        <v>899</v>
      </c>
      <c r="AJ5" s="79" t="b">
        <v>0</v>
      </c>
      <c r="AK5" s="79">
        <v>0</v>
      </c>
      <c r="AL5" s="85" t="s">
        <v>922</v>
      </c>
      <c r="AM5" s="79" t="s">
        <v>938</v>
      </c>
      <c r="AN5" s="79" t="b">
        <v>0</v>
      </c>
      <c r="AO5" s="85" t="s">
        <v>791</v>
      </c>
      <c r="AP5" s="79" t="s">
        <v>176</v>
      </c>
      <c r="AQ5" s="79">
        <v>0</v>
      </c>
      <c r="AR5" s="79">
        <v>0</v>
      </c>
      <c r="AS5" s="79"/>
      <c r="AT5" s="79"/>
      <c r="AU5" s="79"/>
      <c r="AV5" s="79"/>
      <c r="AW5" s="79"/>
      <c r="AX5" s="79"/>
      <c r="AY5" s="79"/>
      <c r="AZ5" s="79"/>
      <c r="BA5">
        <v>2</v>
      </c>
      <c r="BB5" s="78" t="str">
        <f>REPLACE(INDEX(GroupVertices[Group],MATCH(Edges[[#This Row],[Vertex 1]],GroupVertices[Vertex],0)),1,1,"")</f>
        <v>6</v>
      </c>
      <c r="BC5" s="78" t="str">
        <f>REPLACE(INDEX(GroupVertices[Group],MATCH(Edges[[#This Row],[Vertex 2]],GroupVertices[Vertex],0)),1,1,"")</f>
        <v>6</v>
      </c>
      <c r="BD5" s="48">
        <v>0</v>
      </c>
      <c r="BE5" s="49">
        <v>0</v>
      </c>
      <c r="BF5" s="48">
        <v>0</v>
      </c>
      <c r="BG5" s="49">
        <v>0</v>
      </c>
      <c r="BH5" s="48">
        <v>0</v>
      </c>
      <c r="BI5" s="49">
        <v>0</v>
      </c>
      <c r="BJ5" s="48">
        <v>0</v>
      </c>
      <c r="BK5" s="49">
        <v>0</v>
      </c>
      <c r="BL5" s="48">
        <v>0</v>
      </c>
    </row>
    <row r="6" spans="1:64" ht="15">
      <c r="A6" s="64" t="s">
        <v>214</v>
      </c>
      <c r="B6" s="64" t="s">
        <v>289</v>
      </c>
      <c r="C6" s="65" t="s">
        <v>2679</v>
      </c>
      <c r="D6" s="66">
        <v>3</v>
      </c>
      <c r="E6" s="67" t="s">
        <v>132</v>
      </c>
      <c r="F6" s="68">
        <v>35</v>
      </c>
      <c r="G6" s="65"/>
      <c r="H6" s="69"/>
      <c r="I6" s="70"/>
      <c r="J6" s="70"/>
      <c r="K6" s="34" t="s">
        <v>65</v>
      </c>
      <c r="L6" s="77">
        <v>6</v>
      </c>
      <c r="M6" s="77"/>
      <c r="N6" s="72"/>
      <c r="O6" s="79" t="s">
        <v>345</v>
      </c>
      <c r="P6" s="81">
        <v>43408.814259259256</v>
      </c>
      <c r="Q6" s="79" t="s">
        <v>350</v>
      </c>
      <c r="R6" s="83" t="s">
        <v>445</v>
      </c>
      <c r="S6" s="79" t="s">
        <v>503</v>
      </c>
      <c r="T6" s="79" t="s">
        <v>535</v>
      </c>
      <c r="U6" s="79"/>
      <c r="V6" s="83" t="s">
        <v>593</v>
      </c>
      <c r="W6" s="81">
        <v>43408.814259259256</v>
      </c>
      <c r="X6" s="83" t="s">
        <v>664</v>
      </c>
      <c r="Y6" s="79"/>
      <c r="Z6" s="79"/>
      <c r="AA6" s="85" t="s">
        <v>792</v>
      </c>
      <c r="AB6" s="79"/>
      <c r="AC6" s="79" t="b">
        <v>0</v>
      </c>
      <c r="AD6" s="79">
        <v>0</v>
      </c>
      <c r="AE6" s="85" t="s">
        <v>922</v>
      </c>
      <c r="AF6" s="79" t="b">
        <v>0</v>
      </c>
      <c r="AG6" s="79" t="s">
        <v>931</v>
      </c>
      <c r="AH6" s="79"/>
      <c r="AI6" s="85" t="s">
        <v>922</v>
      </c>
      <c r="AJ6" s="79" t="b">
        <v>0</v>
      </c>
      <c r="AK6" s="79">
        <v>0</v>
      </c>
      <c r="AL6" s="85" t="s">
        <v>859</v>
      </c>
      <c r="AM6" s="79" t="s">
        <v>937</v>
      </c>
      <c r="AN6" s="79" t="b">
        <v>0</v>
      </c>
      <c r="AO6" s="85" t="s">
        <v>859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16</v>
      </c>
      <c r="BK6" s="49">
        <v>100</v>
      </c>
      <c r="BL6" s="48">
        <v>16</v>
      </c>
    </row>
    <row r="7" spans="1:64" ht="15">
      <c r="A7" s="64" t="s">
        <v>214</v>
      </c>
      <c r="B7" s="64" t="s">
        <v>267</v>
      </c>
      <c r="C7" s="65" t="s">
        <v>2679</v>
      </c>
      <c r="D7" s="66">
        <v>3</v>
      </c>
      <c r="E7" s="67" t="s">
        <v>132</v>
      </c>
      <c r="F7" s="68">
        <v>35</v>
      </c>
      <c r="G7" s="65"/>
      <c r="H7" s="69"/>
      <c r="I7" s="70"/>
      <c r="J7" s="70"/>
      <c r="K7" s="34" t="s">
        <v>65</v>
      </c>
      <c r="L7" s="77">
        <v>7</v>
      </c>
      <c r="M7" s="77"/>
      <c r="N7" s="72"/>
      <c r="O7" s="79" t="s">
        <v>345</v>
      </c>
      <c r="P7" s="81">
        <v>43408.814259259256</v>
      </c>
      <c r="Q7" s="79" t="s">
        <v>350</v>
      </c>
      <c r="R7" s="83" t="s">
        <v>445</v>
      </c>
      <c r="S7" s="79" t="s">
        <v>503</v>
      </c>
      <c r="T7" s="79" t="s">
        <v>535</v>
      </c>
      <c r="U7" s="79"/>
      <c r="V7" s="83" t="s">
        <v>593</v>
      </c>
      <c r="W7" s="81">
        <v>43408.814259259256</v>
      </c>
      <c r="X7" s="83" t="s">
        <v>664</v>
      </c>
      <c r="Y7" s="79"/>
      <c r="Z7" s="79"/>
      <c r="AA7" s="85" t="s">
        <v>792</v>
      </c>
      <c r="AB7" s="79"/>
      <c r="AC7" s="79" t="b">
        <v>0</v>
      </c>
      <c r="AD7" s="79">
        <v>0</v>
      </c>
      <c r="AE7" s="85" t="s">
        <v>922</v>
      </c>
      <c r="AF7" s="79" t="b">
        <v>0</v>
      </c>
      <c r="AG7" s="79" t="s">
        <v>931</v>
      </c>
      <c r="AH7" s="79"/>
      <c r="AI7" s="85" t="s">
        <v>922</v>
      </c>
      <c r="AJ7" s="79" t="b">
        <v>0</v>
      </c>
      <c r="AK7" s="79">
        <v>0</v>
      </c>
      <c r="AL7" s="85" t="s">
        <v>859</v>
      </c>
      <c r="AM7" s="79" t="s">
        <v>937</v>
      </c>
      <c r="AN7" s="79" t="b">
        <v>0</v>
      </c>
      <c r="AO7" s="85" t="s">
        <v>859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215</v>
      </c>
      <c r="B8" s="64" t="s">
        <v>290</v>
      </c>
      <c r="C8" s="65" t="s">
        <v>2679</v>
      </c>
      <c r="D8" s="66">
        <v>3</v>
      </c>
      <c r="E8" s="67" t="s">
        <v>132</v>
      </c>
      <c r="F8" s="68">
        <v>35</v>
      </c>
      <c r="G8" s="65"/>
      <c r="H8" s="69"/>
      <c r="I8" s="70"/>
      <c r="J8" s="70"/>
      <c r="K8" s="34" t="s">
        <v>65</v>
      </c>
      <c r="L8" s="77">
        <v>8</v>
      </c>
      <c r="M8" s="77"/>
      <c r="N8" s="72"/>
      <c r="O8" s="79" t="s">
        <v>345</v>
      </c>
      <c r="P8" s="81">
        <v>43410.1094212963</v>
      </c>
      <c r="Q8" s="79" t="s">
        <v>351</v>
      </c>
      <c r="R8" s="83" t="s">
        <v>446</v>
      </c>
      <c r="S8" s="79" t="s">
        <v>504</v>
      </c>
      <c r="T8" s="79" t="s">
        <v>536</v>
      </c>
      <c r="U8" s="79"/>
      <c r="V8" s="83" t="s">
        <v>594</v>
      </c>
      <c r="W8" s="81">
        <v>43410.1094212963</v>
      </c>
      <c r="X8" s="83" t="s">
        <v>665</v>
      </c>
      <c r="Y8" s="79"/>
      <c r="Z8" s="79"/>
      <c r="AA8" s="85" t="s">
        <v>793</v>
      </c>
      <c r="AB8" s="79"/>
      <c r="AC8" s="79" t="b">
        <v>0</v>
      </c>
      <c r="AD8" s="79">
        <v>0</v>
      </c>
      <c r="AE8" s="85" t="s">
        <v>922</v>
      </c>
      <c r="AF8" s="79" t="b">
        <v>0</v>
      </c>
      <c r="AG8" s="79" t="s">
        <v>931</v>
      </c>
      <c r="AH8" s="79"/>
      <c r="AI8" s="85" t="s">
        <v>922</v>
      </c>
      <c r="AJ8" s="79" t="b">
        <v>0</v>
      </c>
      <c r="AK8" s="79">
        <v>0</v>
      </c>
      <c r="AL8" s="85" t="s">
        <v>922</v>
      </c>
      <c r="AM8" s="79" t="s">
        <v>939</v>
      </c>
      <c r="AN8" s="79" t="b">
        <v>0</v>
      </c>
      <c r="AO8" s="85" t="s">
        <v>793</v>
      </c>
      <c r="AP8" s="79" t="s">
        <v>176</v>
      </c>
      <c r="AQ8" s="79">
        <v>0</v>
      </c>
      <c r="AR8" s="79">
        <v>0</v>
      </c>
      <c r="AS8" s="79"/>
      <c r="AT8" s="79"/>
      <c r="AU8" s="79"/>
      <c r="AV8" s="79"/>
      <c r="AW8" s="79"/>
      <c r="AX8" s="79"/>
      <c r="AY8" s="79"/>
      <c r="AZ8" s="79"/>
      <c r="BA8">
        <v>1</v>
      </c>
      <c r="BB8" s="78" t="str">
        <f>REPLACE(INDEX(GroupVertices[Group],MATCH(Edges[[#This Row],[Vertex 1]],GroupVertices[Vertex],0)),1,1,"")</f>
        <v>12</v>
      </c>
      <c r="BC8" s="78" t="str">
        <f>REPLACE(INDEX(GroupVertices[Group],MATCH(Edges[[#This Row],[Vertex 2]],GroupVertices[Vertex],0)),1,1,"")</f>
        <v>12</v>
      </c>
      <c r="BD8" s="48"/>
      <c r="BE8" s="49"/>
      <c r="BF8" s="48"/>
      <c r="BG8" s="49"/>
      <c r="BH8" s="48"/>
      <c r="BI8" s="49"/>
      <c r="BJ8" s="48"/>
      <c r="BK8" s="49"/>
      <c r="BL8" s="48"/>
    </row>
    <row r="9" spans="1:64" ht="15">
      <c r="A9" s="64" t="s">
        <v>215</v>
      </c>
      <c r="B9" s="64" t="s">
        <v>291</v>
      </c>
      <c r="C9" s="65" t="s">
        <v>2679</v>
      </c>
      <c r="D9" s="66">
        <v>3</v>
      </c>
      <c r="E9" s="67" t="s">
        <v>132</v>
      </c>
      <c r="F9" s="68">
        <v>35</v>
      </c>
      <c r="G9" s="65"/>
      <c r="H9" s="69"/>
      <c r="I9" s="70"/>
      <c r="J9" s="70"/>
      <c r="K9" s="34" t="s">
        <v>65</v>
      </c>
      <c r="L9" s="77">
        <v>9</v>
      </c>
      <c r="M9" s="77"/>
      <c r="N9" s="72"/>
      <c r="O9" s="79" t="s">
        <v>345</v>
      </c>
      <c r="P9" s="81">
        <v>43410.1094212963</v>
      </c>
      <c r="Q9" s="79" t="s">
        <v>351</v>
      </c>
      <c r="R9" s="83" t="s">
        <v>446</v>
      </c>
      <c r="S9" s="79" t="s">
        <v>504</v>
      </c>
      <c r="T9" s="79" t="s">
        <v>536</v>
      </c>
      <c r="U9" s="79"/>
      <c r="V9" s="83" t="s">
        <v>594</v>
      </c>
      <c r="W9" s="81">
        <v>43410.1094212963</v>
      </c>
      <c r="X9" s="83" t="s">
        <v>665</v>
      </c>
      <c r="Y9" s="79"/>
      <c r="Z9" s="79"/>
      <c r="AA9" s="85" t="s">
        <v>793</v>
      </c>
      <c r="AB9" s="79"/>
      <c r="AC9" s="79" t="b">
        <v>0</v>
      </c>
      <c r="AD9" s="79">
        <v>0</v>
      </c>
      <c r="AE9" s="85" t="s">
        <v>922</v>
      </c>
      <c r="AF9" s="79" t="b">
        <v>0</v>
      </c>
      <c r="AG9" s="79" t="s">
        <v>931</v>
      </c>
      <c r="AH9" s="79"/>
      <c r="AI9" s="85" t="s">
        <v>922</v>
      </c>
      <c r="AJ9" s="79" t="b">
        <v>0</v>
      </c>
      <c r="AK9" s="79">
        <v>0</v>
      </c>
      <c r="AL9" s="85" t="s">
        <v>922</v>
      </c>
      <c r="AM9" s="79" t="s">
        <v>939</v>
      </c>
      <c r="AN9" s="79" t="b">
        <v>0</v>
      </c>
      <c r="AO9" s="85" t="s">
        <v>793</v>
      </c>
      <c r="AP9" s="79" t="s">
        <v>176</v>
      </c>
      <c r="AQ9" s="79">
        <v>0</v>
      </c>
      <c r="AR9" s="79">
        <v>0</v>
      </c>
      <c r="AS9" s="79"/>
      <c r="AT9" s="79"/>
      <c r="AU9" s="79"/>
      <c r="AV9" s="79"/>
      <c r="AW9" s="79"/>
      <c r="AX9" s="79"/>
      <c r="AY9" s="79"/>
      <c r="AZ9" s="79"/>
      <c r="BA9">
        <v>1</v>
      </c>
      <c r="BB9" s="78" t="str">
        <f>REPLACE(INDEX(GroupVertices[Group],MATCH(Edges[[#This Row],[Vertex 1]],GroupVertices[Vertex],0)),1,1,"")</f>
        <v>12</v>
      </c>
      <c r="BC9" s="78" t="str">
        <f>REPLACE(INDEX(GroupVertices[Group],MATCH(Edges[[#This Row],[Vertex 2]],GroupVertices[Vertex],0)),1,1,"")</f>
        <v>12</v>
      </c>
      <c r="BD9" s="48">
        <v>0</v>
      </c>
      <c r="BE9" s="49">
        <v>0</v>
      </c>
      <c r="BF9" s="48">
        <v>0</v>
      </c>
      <c r="BG9" s="49">
        <v>0</v>
      </c>
      <c r="BH9" s="48">
        <v>0</v>
      </c>
      <c r="BI9" s="49">
        <v>0</v>
      </c>
      <c r="BJ9" s="48">
        <v>13</v>
      </c>
      <c r="BK9" s="49">
        <v>100</v>
      </c>
      <c r="BL9" s="48">
        <v>13</v>
      </c>
    </row>
    <row r="10" spans="1:64" ht="15">
      <c r="A10" s="64" t="s">
        <v>215</v>
      </c>
      <c r="B10" s="64" t="s">
        <v>267</v>
      </c>
      <c r="C10" s="65" t="s">
        <v>2679</v>
      </c>
      <c r="D10" s="66">
        <v>3</v>
      </c>
      <c r="E10" s="67" t="s">
        <v>132</v>
      </c>
      <c r="F10" s="68">
        <v>35</v>
      </c>
      <c r="G10" s="65"/>
      <c r="H10" s="69"/>
      <c r="I10" s="70"/>
      <c r="J10" s="70"/>
      <c r="K10" s="34" t="s">
        <v>65</v>
      </c>
      <c r="L10" s="77">
        <v>10</v>
      </c>
      <c r="M10" s="77"/>
      <c r="N10" s="72"/>
      <c r="O10" s="79" t="s">
        <v>345</v>
      </c>
      <c r="P10" s="81">
        <v>43410.1094212963</v>
      </c>
      <c r="Q10" s="79" t="s">
        <v>351</v>
      </c>
      <c r="R10" s="83" t="s">
        <v>446</v>
      </c>
      <c r="S10" s="79" t="s">
        <v>504</v>
      </c>
      <c r="T10" s="79" t="s">
        <v>536</v>
      </c>
      <c r="U10" s="79"/>
      <c r="V10" s="83" t="s">
        <v>594</v>
      </c>
      <c r="W10" s="81">
        <v>43410.1094212963</v>
      </c>
      <c r="X10" s="83" t="s">
        <v>665</v>
      </c>
      <c r="Y10" s="79"/>
      <c r="Z10" s="79"/>
      <c r="AA10" s="85" t="s">
        <v>793</v>
      </c>
      <c r="AB10" s="79"/>
      <c r="AC10" s="79" t="b">
        <v>0</v>
      </c>
      <c r="AD10" s="79">
        <v>0</v>
      </c>
      <c r="AE10" s="85" t="s">
        <v>922</v>
      </c>
      <c r="AF10" s="79" t="b">
        <v>0</v>
      </c>
      <c r="AG10" s="79" t="s">
        <v>931</v>
      </c>
      <c r="AH10" s="79"/>
      <c r="AI10" s="85" t="s">
        <v>922</v>
      </c>
      <c r="AJ10" s="79" t="b">
        <v>0</v>
      </c>
      <c r="AK10" s="79">
        <v>0</v>
      </c>
      <c r="AL10" s="85" t="s">
        <v>922</v>
      </c>
      <c r="AM10" s="79" t="s">
        <v>939</v>
      </c>
      <c r="AN10" s="79" t="b">
        <v>0</v>
      </c>
      <c r="AO10" s="85" t="s">
        <v>793</v>
      </c>
      <c r="AP10" s="79" t="s">
        <v>176</v>
      </c>
      <c r="AQ10" s="79">
        <v>0</v>
      </c>
      <c r="AR10" s="79">
        <v>0</v>
      </c>
      <c r="AS10" s="79"/>
      <c r="AT10" s="79"/>
      <c r="AU10" s="79"/>
      <c r="AV10" s="79"/>
      <c r="AW10" s="79"/>
      <c r="AX10" s="79"/>
      <c r="AY10" s="79"/>
      <c r="AZ10" s="79"/>
      <c r="BA10">
        <v>1</v>
      </c>
      <c r="BB10" s="78" t="str">
        <f>REPLACE(INDEX(GroupVertices[Group],MATCH(Edges[[#This Row],[Vertex 1]],GroupVertices[Vertex],0)),1,1,"")</f>
        <v>12</v>
      </c>
      <c r="BC10" s="78" t="str">
        <f>REPLACE(INDEX(GroupVertices[Group],MATCH(Edges[[#This Row],[Vertex 2]],GroupVertices[Vertex],0)),1,1,"")</f>
        <v>1</v>
      </c>
      <c r="BD10" s="48"/>
      <c r="BE10" s="49"/>
      <c r="BF10" s="48"/>
      <c r="BG10" s="49"/>
      <c r="BH10" s="48"/>
      <c r="BI10" s="49"/>
      <c r="BJ10" s="48"/>
      <c r="BK10" s="49"/>
      <c r="BL10" s="48"/>
    </row>
    <row r="11" spans="1:64" ht="15">
      <c r="A11" s="64" t="s">
        <v>216</v>
      </c>
      <c r="B11" s="64" t="s">
        <v>267</v>
      </c>
      <c r="C11" s="65" t="s">
        <v>2679</v>
      </c>
      <c r="D11" s="66">
        <v>3</v>
      </c>
      <c r="E11" s="67" t="s">
        <v>132</v>
      </c>
      <c r="F11" s="68">
        <v>35</v>
      </c>
      <c r="G11" s="65"/>
      <c r="H11" s="69"/>
      <c r="I11" s="70"/>
      <c r="J11" s="70"/>
      <c r="K11" s="34" t="s">
        <v>65</v>
      </c>
      <c r="L11" s="77">
        <v>11</v>
      </c>
      <c r="M11" s="77"/>
      <c r="N11" s="72"/>
      <c r="O11" s="79" t="s">
        <v>345</v>
      </c>
      <c r="P11" s="81">
        <v>43412.0268287037</v>
      </c>
      <c r="Q11" s="79" t="s">
        <v>352</v>
      </c>
      <c r="R11" s="79"/>
      <c r="S11" s="79"/>
      <c r="T11" s="79" t="s">
        <v>537</v>
      </c>
      <c r="U11" s="79"/>
      <c r="V11" s="83" t="s">
        <v>595</v>
      </c>
      <c r="W11" s="81">
        <v>43412.0268287037</v>
      </c>
      <c r="X11" s="83" t="s">
        <v>666</v>
      </c>
      <c r="Y11" s="79"/>
      <c r="Z11" s="79"/>
      <c r="AA11" s="85" t="s">
        <v>794</v>
      </c>
      <c r="AB11" s="79"/>
      <c r="AC11" s="79" t="b">
        <v>0</v>
      </c>
      <c r="AD11" s="79">
        <v>0</v>
      </c>
      <c r="AE11" s="85" t="s">
        <v>922</v>
      </c>
      <c r="AF11" s="79" t="b">
        <v>0</v>
      </c>
      <c r="AG11" s="79" t="s">
        <v>931</v>
      </c>
      <c r="AH11" s="79"/>
      <c r="AI11" s="85" t="s">
        <v>922</v>
      </c>
      <c r="AJ11" s="79" t="b">
        <v>0</v>
      </c>
      <c r="AK11" s="79">
        <v>0</v>
      </c>
      <c r="AL11" s="85" t="s">
        <v>904</v>
      </c>
      <c r="AM11" s="79" t="s">
        <v>940</v>
      </c>
      <c r="AN11" s="79" t="b">
        <v>0</v>
      </c>
      <c r="AO11" s="85" t="s">
        <v>904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6.666666666666667</v>
      </c>
      <c r="BF11" s="48">
        <v>0</v>
      </c>
      <c r="BG11" s="49">
        <v>0</v>
      </c>
      <c r="BH11" s="48">
        <v>0</v>
      </c>
      <c r="BI11" s="49">
        <v>0</v>
      </c>
      <c r="BJ11" s="48">
        <v>14</v>
      </c>
      <c r="BK11" s="49">
        <v>93.33333333333333</v>
      </c>
      <c r="BL11" s="48">
        <v>15</v>
      </c>
    </row>
    <row r="12" spans="1:64" ht="15">
      <c r="A12" s="64" t="s">
        <v>217</v>
      </c>
      <c r="B12" s="64" t="s">
        <v>267</v>
      </c>
      <c r="C12" s="65" t="s">
        <v>2679</v>
      </c>
      <c r="D12" s="66">
        <v>3</v>
      </c>
      <c r="E12" s="67" t="s">
        <v>132</v>
      </c>
      <c r="F12" s="68">
        <v>35</v>
      </c>
      <c r="G12" s="65"/>
      <c r="H12" s="69"/>
      <c r="I12" s="70"/>
      <c r="J12" s="70"/>
      <c r="K12" s="34" t="s">
        <v>65</v>
      </c>
      <c r="L12" s="77">
        <v>12</v>
      </c>
      <c r="M12" s="77"/>
      <c r="N12" s="72"/>
      <c r="O12" s="79" t="s">
        <v>345</v>
      </c>
      <c r="P12" s="81">
        <v>43412.040601851855</v>
      </c>
      <c r="Q12" s="79" t="s">
        <v>352</v>
      </c>
      <c r="R12" s="79"/>
      <c r="S12" s="79"/>
      <c r="T12" s="79" t="s">
        <v>537</v>
      </c>
      <c r="U12" s="79"/>
      <c r="V12" s="83" t="s">
        <v>596</v>
      </c>
      <c r="W12" s="81">
        <v>43412.040601851855</v>
      </c>
      <c r="X12" s="83" t="s">
        <v>667</v>
      </c>
      <c r="Y12" s="79"/>
      <c r="Z12" s="79"/>
      <c r="AA12" s="85" t="s">
        <v>795</v>
      </c>
      <c r="AB12" s="79"/>
      <c r="AC12" s="79" t="b">
        <v>0</v>
      </c>
      <c r="AD12" s="79">
        <v>0</v>
      </c>
      <c r="AE12" s="85" t="s">
        <v>922</v>
      </c>
      <c r="AF12" s="79" t="b">
        <v>0</v>
      </c>
      <c r="AG12" s="79" t="s">
        <v>931</v>
      </c>
      <c r="AH12" s="79"/>
      <c r="AI12" s="85" t="s">
        <v>922</v>
      </c>
      <c r="AJ12" s="79" t="b">
        <v>0</v>
      </c>
      <c r="AK12" s="79">
        <v>0</v>
      </c>
      <c r="AL12" s="85" t="s">
        <v>904</v>
      </c>
      <c r="AM12" s="79" t="s">
        <v>941</v>
      </c>
      <c r="AN12" s="79" t="b">
        <v>0</v>
      </c>
      <c r="AO12" s="85" t="s">
        <v>904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6.666666666666667</v>
      </c>
      <c r="BF12" s="48">
        <v>0</v>
      </c>
      <c r="BG12" s="49">
        <v>0</v>
      </c>
      <c r="BH12" s="48">
        <v>0</v>
      </c>
      <c r="BI12" s="49">
        <v>0</v>
      </c>
      <c r="BJ12" s="48">
        <v>14</v>
      </c>
      <c r="BK12" s="49">
        <v>93.33333333333333</v>
      </c>
      <c r="BL12" s="48">
        <v>15</v>
      </c>
    </row>
    <row r="13" spans="1:64" ht="15">
      <c r="A13" s="64" t="s">
        <v>218</v>
      </c>
      <c r="B13" s="64" t="s">
        <v>219</v>
      </c>
      <c r="C13" s="65" t="s">
        <v>2679</v>
      </c>
      <c r="D13" s="66">
        <v>3</v>
      </c>
      <c r="E13" s="67" t="s">
        <v>132</v>
      </c>
      <c r="F13" s="68">
        <v>35</v>
      </c>
      <c r="G13" s="65"/>
      <c r="H13" s="69"/>
      <c r="I13" s="70"/>
      <c r="J13" s="70"/>
      <c r="K13" s="34" t="s">
        <v>66</v>
      </c>
      <c r="L13" s="77">
        <v>13</v>
      </c>
      <c r="M13" s="77"/>
      <c r="N13" s="72"/>
      <c r="O13" s="79" t="s">
        <v>345</v>
      </c>
      <c r="P13" s="81">
        <v>43387.28494212963</v>
      </c>
      <c r="Q13" s="79" t="s">
        <v>353</v>
      </c>
      <c r="R13" s="79"/>
      <c r="S13" s="79"/>
      <c r="T13" s="79"/>
      <c r="U13" s="79"/>
      <c r="V13" s="83" t="s">
        <v>597</v>
      </c>
      <c r="W13" s="81">
        <v>43387.28494212963</v>
      </c>
      <c r="X13" s="83" t="s">
        <v>668</v>
      </c>
      <c r="Y13" s="79"/>
      <c r="Z13" s="79"/>
      <c r="AA13" s="85" t="s">
        <v>796</v>
      </c>
      <c r="AB13" s="85" t="s">
        <v>917</v>
      </c>
      <c r="AC13" s="79" t="b">
        <v>0</v>
      </c>
      <c r="AD13" s="79">
        <v>1</v>
      </c>
      <c r="AE13" s="85" t="s">
        <v>923</v>
      </c>
      <c r="AF13" s="79" t="b">
        <v>0</v>
      </c>
      <c r="AG13" s="79" t="s">
        <v>931</v>
      </c>
      <c r="AH13" s="79"/>
      <c r="AI13" s="85" t="s">
        <v>922</v>
      </c>
      <c r="AJ13" s="79" t="b">
        <v>0</v>
      </c>
      <c r="AK13" s="79">
        <v>2</v>
      </c>
      <c r="AL13" s="85" t="s">
        <v>922</v>
      </c>
      <c r="AM13" s="79" t="s">
        <v>937</v>
      </c>
      <c r="AN13" s="79" t="b">
        <v>0</v>
      </c>
      <c r="AO13" s="85" t="s">
        <v>917</v>
      </c>
      <c r="AP13" s="79" t="s">
        <v>951</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219</v>
      </c>
      <c r="B14" s="64" t="s">
        <v>267</v>
      </c>
      <c r="C14" s="65" t="s">
        <v>2679</v>
      </c>
      <c r="D14" s="66">
        <v>3</v>
      </c>
      <c r="E14" s="67" t="s">
        <v>132</v>
      </c>
      <c r="F14" s="68">
        <v>35</v>
      </c>
      <c r="G14" s="65"/>
      <c r="H14" s="69"/>
      <c r="I14" s="70"/>
      <c r="J14" s="70"/>
      <c r="K14" s="34" t="s">
        <v>65</v>
      </c>
      <c r="L14" s="77">
        <v>14</v>
      </c>
      <c r="M14" s="77"/>
      <c r="N14" s="72"/>
      <c r="O14" s="79" t="s">
        <v>345</v>
      </c>
      <c r="P14" s="81">
        <v>43412.36320601852</v>
      </c>
      <c r="Q14" s="79" t="s">
        <v>354</v>
      </c>
      <c r="R14" s="79"/>
      <c r="S14" s="79"/>
      <c r="T14" s="79"/>
      <c r="U14" s="79"/>
      <c r="V14" s="83" t="s">
        <v>598</v>
      </c>
      <c r="W14" s="81">
        <v>43412.36320601852</v>
      </c>
      <c r="X14" s="83" t="s">
        <v>669</v>
      </c>
      <c r="Y14" s="79"/>
      <c r="Z14" s="79"/>
      <c r="AA14" s="85" t="s">
        <v>797</v>
      </c>
      <c r="AB14" s="79"/>
      <c r="AC14" s="79" t="b">
        <v>0</v>
      </c>
      <c r="AD14" s="79">
        <v>0</v>
      </c>
      <c r="AE14" s="85" t="s">
        <v>922</v>
      </c>
      <c r="AF14" s="79" t="b">
        <v>0</v>
      </c>
      <c r="AG14" s="79" t="s">
        <v>931</v>
      </c>
      <c r="AH14" s="79"/>
      <c r="AI14" s="85" t="s">
        <v>922</v>
      </c>
      <c r="AJ14" s="79" t="b">
        <v>0</v>
      </c>
      <c r="AK14" s="79">
        <v>0</v>
      </c>
      <c r="AL14" s="85" t="s">
        <v>796</v>
      </c>
      <c r="AM14" s="79" t="s">
        <v>942</v>
      </c>
      <c r="AN14" s="79" t="b">
        <v>0</v>
      </c>
      <c r="AO14" s="85" t="s">
        <v>796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1</v>
      </c>
      <c r="BD14" s="48"/>
      <c r="BE14" s="49"/>
      <c r="BF14" s="48"/>
      <c r="BG14" s="49"/>
      <c r="BH14" s="48"/>
      <c r="BI14" s="49"/>
      <c r="BJ14" s="48"/>
      <c r="BK14" s="49"/>
      <c r="BL14" s="48"/>
    </row>
    <row r="15" spans="1:64" ht="15">
      <c r="A15" s="64" t="s">
        <v>219</v>
      </c>
      <c r="B15" s="64" t="s">
        <v>292</v>
      </c>
      <c r="C15" s="65" t="s">
        <v>2679</v>
      </c>
      <c r="D15" s="66">
        <v>3</v>
      </c>
      <c r="E15" s="67" t="s">
        <v>132</v>
      </c>
      <c r="F15" s="68">
        <v>35</v>
      </c>
      <c r="G15" s="65"/>
      <c r="H15" s="69"/>
      <c r="I15" s="70"/>
      <c r="J15" s="70"/>
      <c r="K15" s="34" t="s">
        <v>65</v>
      </c>
      <c r="L15" s="77">
        <v>15</v>
      </c>
      <c r="M15" s="77"/>
      <c r="N15" s="72"/>
      <c r="O15" s="79" t="s">
        <v>345</v>
      </c>
      <c r="P15" s="81">
        <v>43412.36320601852</v>
      </c>
      <c r="Q15" s="79" t="s">
        <v>354</v>
      </c>
      <c r="R15" s="79"/>
      <c r="S15" s="79"/>
      <c r="T15" s="79"/>
      <c r="U15" s="79"/>
      <c r="V15" s="83" t="s">
        <v>598</v>
      </c>
      <c r="W15" s="81">
        <v>43412.36320601852</v>
      </c>
      <c r="X15" s="83" t="s">
        <v>669</v>
      </c>
      <c r="Y15" s="79"/>
      <c r="Z15" s="79"/>
      <c r="AA15" s="85" t="s">
        <v>797</v>
      </c>
      <c r="AB15" s="79"/>
      <c r="AC15" s="79" t="b">
        <v>0</v>
      </c>
      <c r="AD15" s="79">
        <v>0</v>
      </c>
      <c r="AE15" s="85" t="s">
        <v>922</v>
      </c>
      <c r="AF15" s="79" t="b">
        <v>0</v>
      </c>
      <c r="AG15" s="79" t="s">
        <v>931</v>
      </c>
      <c r="AH15" s="79"/>
      <c r="AI15" s="85" t="s">
        <v>922</v>
      </c>
      <c r="AJ15" s="79" t="b">
        <v>0</v>
      </c>
      <c r="AK15" s="79">
        <v>0</v>
      </c>
      <c r="AL15" s="85" t="s">
        <v>796</v>
      </c>
      <c r="AM15" s="79" t="s">
        <v>942</v>
      </c>
      <c r="AN15" s="79" t="b">
        <v>0</v>
      </c>
      <c r="AO15" s="85" t="s">
        <v>796</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219</v>
      </c>
      <c r="B16" s="64" t="s">
        <v>256</v>
      </c>
      <c r="C16" s="65" t="s">
        <v>2679</v>
      </c>
      <c r="D16" s="66">
        <v>3</v>
      </c>
      <c r="E16" s="67" t="s">
        <v>132</v>
      </c>
      <c r="F16" s="68">
        <v>35</v>
      </c>
      <c r="G16" s="65"/>
      <c r="H16" s="69"/>
      <c r="I16" s="70"/>
      <c r="J16" s="70"/>
      <c r="K16" s="34" t="s">
        <v>65</v>
      </c>
      <c r="L16" s="77">
        <v>16</v>
      </c>
      <c r="M16" s="77"/>
      <c r="N16" s="72"/>
      <c r="O16" s="79" t="s">
        <v>345</v>
      </c>
      <c r="P16" s="81">
        <v>43412.36320601852</v>
      </c>
      <c r="Q16" s="79" t="s">
        <v>354</v>
      </c>
      <c r="R16" s="79"/>
      <c r="S16" s="79"/>
      <c r="T16" s="79"/>
      <c r="U16" s="79"/>
      <c r="V16" s="83" t="s">
        <v>598</v>
      </c>
      <c r="W16" s="81">
        <v>43412.36320601852</v>
      </c>
      <c r="X16" s="83" t="s">
        <v>669</v>
      </c>
      <c r="Y16" s="79"/>
      <c r="Z16" s="79"/>
      <c r="AA16" s="85" t="s">
        <v>797</v>
      </c>
      <c r="AB16" s="79"/>
      <c r="AC16" s="79" t="b">
        <v>0</v>
      </c>
      <c r="AD16" s="79">
        <v>0</v>
      </c>
      <c r="AE16" s="85" t="s">
        <v>922</v>
      </c>
      <c r="AF16" s="79" t="b">
        <v>0</v>
      </c>
      <c r="AG16" s="79" t="s">
        <v>931</v>
      </c>
      <c r="AH16" s="79"/>
      <c r="AI16" s="85" t="s">
        <v>922</v>
      </c>
      <c r="AJ16" s="79" t="b">
        <v>0</v>
      </c>
      <c r="AK16" s="79">
        <v>0</v>
      </c>
      <c r="AL16" s="85" t="s">
        <v>796</v>
      </c>
      <c r="AM16" s="79" t="s">
        <v>942</v>
      </c>
      <c r="AN16" s="79" t="b">
        <v>0</v>
      </c>
      <c r="AO16" s="85" t="s">
        <v>796</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219</v>
      </c>
      <c r="B17" s="64" t="s">
        <v>293</v>
      </c>
      <c r="C17" s="65" t="s">
        <v>2679</v>
      </c>
      <c r="D17" s="66">
        <v>3</v>
      </c>
      <c r="E17" s="67" t="s">
        <v>132</v>
      </c>
      <c r="F17" s="68">
        <v>35</v>
      </c>
      <c r="G17" s="65"/>
      <c r="H17" s="69"/>
      <c r="I17" s="70"/>
      <c r="J17" s="70"/>
      <c r="K17" s="34" t="s">
        <v>65</v>
      </c>
      <c r="L17" s="77">
        <v>17</v>
      </c>
      <c r="M17" s="77"/>
      <c r="N17" s="72"/>
      <c r="O17" s="79" t="s">
        <v>345</v>
      </c>
      <c r="P17" s="81">
        <v>43412.36320601852</v>
      </c>
      <c r="Q17" s="79" t="s">
        <v>354</v>
      </c>
      <c r="R17" s="79"/>
      <c r="S17" s="79"/>
      <c r="T17" s="79"/>
      <c r="U17" s="79"/>
      <c r="V17" s="83" t="s">
        <v>598</v>
      </c>
      <c r="W17" s="81">
        <v>43412.36320601852</v>
      </c>
      <c r="X17" s="83" t="s">
        <v>669</v>
      </c>
      <c r="Y17" s="79"/>
      <c r="Z17" s="79"/>
      <c r="AA17" s="85" t="s">
        <v>797</v>
      </c>
      <c r="AB17" s="79"/>
      <c r="AC17" s="79" t="b">
        <v>0</v>
      </c>
      <c r="AD17" s="79">
        <v>0</v>
      </c>
      <c r="AE17" s="85" t="s">
        <v>922</v>
      </c>
      <c r="AF17" s="79" t="b">
        <v>0</v>
      </c>
      <c r="AG17" s="79" t="s">
        <v>931</v>
      </c>
      <c r="AH17" s="79"/>
      <c r="AI17" s="85" t="s">
        <v>922</v>
      </c>
      <c r="AJ17" s="79" t="b">
        <v>0</v>
      </c>
      <c r="AK17" s="79">
        <v>0</v>
      </c>
      <c r="AL17" s="85" t="s">
        <v>796</v>
      </c>
      <c r="AM17" s="79" t="s">
        <v>942</v>
      </c>
      <c r="AN17" s="79" t="b">
        <v>0</v>
      </c>
      <c r="AO17" s="85" t="s">
        <v>796</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17</v>
      </c>
      <c r="BK17" s="49">
        <v>100</v>
      </c>
      <c r="BL17" s="48">
        <v>17</v>
      </c>
    </row>
    <row r="18" spans="1:64" ht="15">
      <c r="A18" s="64" t="s">
        <v>219</v>
      </c>
      <c r="B18" s="64" t="s">
        <v>218</v>
      </c>
      <c r="C18" s="65" t="s">
        <v>2679</v>
      </c>
      <c r="D18" s="66">
        <v>3</v>
      </c>
      <c r="E18" s="67" t="s">
        <v>132</v>
      </c>
      <c r="F18" s="68">
        <v>35</v>
      </c>
      <c r="G18" s="65"/>
      <c r="H18" s="69"/>
      <c r="I18" s="70"/>
      <c r="J18" s="70"/>
      <c r="K18" s="34" t="s">
        <v>66</v>
      </c>
      <c r="L18" s="77">
        <v>18</v>
      </c>
      <c r="M18" s="77"/>
      <c r="N18" s="72"/>
      <c r="O18" s="79" t="s">
        <v>345</v>
      </c>
      <c r="P18" s="81">
        <v>43412.36320601852</v>
      </c>
      <c r="Q18" s="79" t="s">
        <v>354</v>
      </c>
      <c r="R18" s="79"/>
      <c r="S18" s="79"/>
      <c r="T18" s="79"/>
      <c r="U18" s="79"/>
      <c r="V18" s="83" t="s">
        <v>598</v>
      </c>
      <c r="W18" s="81">
        <v>43412.36320601852</v>
      </c>
      <c r="X18" s="83" t="s">
        <v>669</v>
      </c>
      <c r="Y18" s="79"/>
      <c r="Z18" s="79"/>
      <c r="AA18" s="85" t="s">
        <v>797</v>
      </c>
      <c r="AB18" s="79"/>
      <c r="AC18" s="79" t="b">
        <v>0</v>
      </c>
      <c r="AD18" s="79">
        <v>0</v>
      </c>
      <c r="AE18" s="85" t="s">
        <v>922</v>
      </c>
      <c r="AF18" s="79" t="b">
        <v>0</v>
      </c>
      <c r="AG18" s="79" t="s">
        <v>931</v>
      </c>
      <c r="AH18" s="79"/>
      <c r="AI18" s="85" t="s">
        <v>922</v>
      </c>
      <c r="AJ18" s="79" t="b">
        <v>0</v>
      </c>
      <c r="AK18" s="79">
        <v>0</v>
      </c>
      <c r="AL18" s="85" t="s">
        <v>796</v>
      </c>
      <c r="AM18" s="79" t="s">
        <v>942</v>
      </c>
      <c r="AN18" s="79" t="b">
        <v>0</v>
      </c>
      <c r="AO18" s="85" t="s">
        <v>796</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220</v>
      </c>
      <c r="B19" s="64" t="s">
        <v>219</v>
      </c>
      <c r="C19" s="65" t="s">
        <v>2679</v>
      </c>
      <c r="D19" s="66">
        <v>3</v>
      </c>
      <c r="E19" s="67" t="s">
        <v>132</v>
      </c>
      <c r="F19" s="68">
        <v>35</v>
      </c>
      <c r="G19" s="65"/>
      <c r="H19" s="69"/>
      <c r="I19" s="70"/>
      <c r="J19" s="70"/>
      <c r="K19" s="34" t="s">
        <v>65</v>
      </c>
      <c r="L19" s="77">
        <v>19</v>
      </c>
      <c r="M19" s="77"/>
      <c r="N19" s="72"/>
      <c r="O19" s="79" t="s">
        <v>345</v>
      </c>
      <c r="P19" s="81">
        <v>43412.36550925926</v>
      </c>
      <c r="Q19" s="79" t="s">
        <v>354</v>
      </c>
      <c r="R19" s="79"/>
      <c r="S19" s="79"/>
      <c r="T19" s="79"/>
      <c r="U19" s="79"/>
      <c r="V19" s="83" t="s">
        <v>599</v>
      </c>
      <c r="W19" s="81">
        <v>43412.36550925926</v>
      </c>
      <c r="X19" s="83" t="s">
        <v>670</v>
      </c>
      <c r="Y19" s="79"/>
      <c r="Z19" s="79"/>
      <c r="AA19" s="85" t="s">
        <v>798</v>
      </c>
      <c r="AB19" s="79"/>
      <c r="AC19" s="79" t="b">
        <v>0</v>
      </c>
      <c r="AD19" s="79">
        <v>0</v>
      </c>
      <c r="AE19" s="85" t="s">
        <v>922</v>
      </c>
      <c r="AF19" s="79" t="b">
        <v>0</v>
      </c>
      <c r="AG19" s="79" t="s">
        <v>931</v>
      </c>
      <c r="AH19" s="79"/>
      <c r="AI19" s="85" t="s">
        <v>922</v>
      </c>
      <c r="AJ19" s="79" t="b">
        <v>0</v>
      </c>
      <c r="AK19" s="79">
        <v>0</v>
      </c>
      <c r="AL19" s="85" t="s">
        <v>796</v>
      </c>
      <c r="AM19" s="79" t="s">
        <v>942</v>
      </c>
      <c r="AN19" s="79" t="b">
        <v>0</v>
      </c>
      <c r="AO19" s="85" t="s">
        <v>796</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218</v>
      </c>
      <c r="B20" s="64" t="s">
        <v>292</v>
      </c>
      <c r="C20" s="65" t="s">
        <v>2679</v>
      </c>
      <c r="D20" s="66">
        <v>3</v>
      </c>
      <c r="E20" s="67" t="s">
        <v>132</v>
      </c>
      <c r="F20" s="68">
        <v>35</v>
      </c>
      <c r="G20" s="65"/>
      <c r="H20" s="69"/>
      <c r="I20" s="70"/>
      <c r="J20" s="70"/>
      <c r="K20" s="34" t="s">
        <v>65</v>
      </c>
      <c r="L20" s="77">
        <v>20</v>
      </c>
      <c r="M20" s="77"/>
      <c r="N20" s="72"/>
      <c r="O20" s="79" t="s">
        <v>345</v>
      </c>
      <c r="P20" s="81">
        <v>43387.28494212963</v>
      </c>
      <c r="Q20" s="79" t="s">
        <v>353</v>
      </c>
      <c r="R20" s="79"/>
      <c r="S20" s="79"/>
      <c r="T20" s="79"/>
      <c r="U20" s="79"/>
      <c r="V20" s="83" t="s">
        <v>597</v>
      </c>
      <c r="W20" s="81">
        <v>43387.28494212963</v>
      </c>
      <c r="X20" s="83" t="s">
        <v>668</v>
      </c>
      <c r="Y20" s="79"/>
      <c r="Z20" s="79"/>
      <c r="AA20" s="85" t="s">
        <v>796</v>
      </c>
      <c r="AB20" s="85" t="s">
        <v>917</v>
      </c>
      <c r="AC20" s="79" t="b">
        <v>0</v>
      </c>
      <c r="AD20" s="79">
        <v>1</v>
      </c>
      <c r="AE20" s="85" t="s">
        <v>923</v>
      </c>
      <c r="AF20" s="79" t="b">
        <v>0</v>
      </c>
      <c r="AG20" s="79" t="s">
        <v>931</v>
      </c>
      <c r="AH20" s="79"/>
      <c r="AI20" s="85" t="s">
        <v>922</v>
      </c>
      <c r="AJ20" s="79" t="b">
        <v>0</v>
      </c>
      <c r="AK20" s="79">
        <v>2</v>
      </c>
      <c r="AL20" s="85" t="s">
        <v>922</v>
      </c>
      <c r="AM20" s="79" t="s">
        <v>937</v>
      </c>
      <c r="AN20" s="79" t="b">
        <v>0</v>
      </c>
      <c r="AO20" s="85" t="s">
        <v>917</v>
      </c>
      <c r="AP20" s="79" t="s">
        <v>951</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220</v>
      </c>
      <c r="B21" s="64" t="s">
        <v>292</v>
      </c>
      <c r="C21" s="65" t="s">
        <v>2679</v>
      </c>
      <c r="D21" s="66">
        <v>3</v>
      </c>
      <c r="E21" s="67" t="s">
        <v>132</v>
      </c>
      <c r="F21" s="68">
        <v>35</v>
      </c>
      <c r="G21" s="65"/>
      <c r="H21" s="69"/>
      <c r="I21" s="70"/>
      <c r="J21" s="70"/>
      <c r="K21" s="34" t="s">
        <v>65</v>
      </c>
      <c r="L21" s="77">
        <v>21</v>
      </c>
      <c r="M21" s="77"/>
      <c r="N21" s="72"/>
      <c r="O21" s="79" t="s">
        <v>345</v>
      </c>
      <c r="P21" s="81">
        <v>43412.36550925926</v>
      </c>
      <c r="Q21" s="79" t="s">
        <v>354</v>
      </c>
      <c r="R21" s="79"/>
      <c r="S21" s="79"/>
      <c r="T21" s="79"/>
      <c r="U21" s="79"/>
      <c r="V21" s="83" t="s">
        <v>599</v>
      </c>
      <c r="W21" s="81">
        <v>43412.36550925926</v>
      </c>
      <c r="X21" s="83" t="s">
        <v>670</v>
      </c>
      <c r="Y21" s="79"/>
      <c r="Z21" s="79"/>
      <c r="AA21" s="85" t="s">
        <v>798</v>
      </c>
      <c r="AB21" s="79"/>
      <c r="AC21" s="79" t="b">
        <v>0</v>
      </c>
      <c r="AD21" s="79">
        <v>0</v>
      </c>
      <c r="AE21" s="85" t="s">
        <v>922</v>
      </c>
      <c r="AF21" s="79" t="b">
        <v>0</v>
      </c>
      <c r="AG21" s="79" t="s">
        <v>931</v>
      </c>
      <c r="AH21" s="79"/>
      <c r="AI21" s="85" t="s">
        <v>922</v>
      </c>
      <c r="AJ21" s="79" t="b">
        <v>0</v>
      </c>
      <c r="AK21" s="79">
        <v>0</v>
      </c>
      <c r="AL21" s="85" t="s">
        <v>796</v>
      </c>
      <c r="AM21" s="79" t="s">
        <v>942</v>
      </c>
      <c r="AN21" s="79" t="b">
        <v>0</v>
      </c>
      <c r="AO21" s="85" t="s">
        <v>796</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218</v>
      </c>
      <c r="B22" s="64" t="s">
        <v>293</v>
      </c>
      <c r="C22" s="65" t="s">
        <v>2679</v>
      </c>
      <c r="D22" s="66">
        <v>3</v>
      </c>
      <c r="E22" s="67" t="s">
        <v>132</v>
      </c>
      <c r="F22" s="68">
        <v>35</v>
      </c>
      <c r="G22" s="65"/>
      <c r="H22" s="69"/>
      <c r="I22" s="70"/>
      <c r="J22" s="70"/>
      <c r="K22" s="34" t="s">
        <v>65</v>
      </c>
      <c r="L22" s="77">
        <v>22</v>
      </c>
      <c r="M22" s="77"/>
      <c r="N22" s="72"/>
      <c r="O22" s="79" t="s">
        <v>346</v>
      </c>
      <c r="P22" s="81">
        <v>43387.28494212963</v>
      </c>
      <c r="Q22" s="79" t="s">
        <v>353</v>
      </c>
      <c r="R22" s="79"/>
      <c r="S22" s="79"/>
      <c r="T22" s="79"/>
      <c r="U22" s="79"/>
      <c r="V22" s="83" t="s">
        <v>597</v>
      </c>
      <c r="W22" s="81">
        <v>43387.28494212963</v>
      </c>
      <c r="X22" s="83" t="s">
        <v>668</v>
      </c>
      <c r="Y22" s="79"/>
      <c r="Z22" s="79"/>
      <c r="AA22" s="85" t="s">
        <v>796</v>
      </c>
      <c r="AB22" s="85" t="s">
        <v>917</v>
      </c>
      <c r="AC22" s="79" t="b">
        <v>0</v>
      </c>
      <c r="AD22" s="79">
        <v>1</v>
      </c>
      <c r="AE22" s="85" t="s">
        <v>923</v>
      </c>
      <c r="AF22" s="79" t="b">
        <v>0</v>
      </c>
      <c r="AG22" s="79" t="s">
        <v>931</v>
      </c>
      <c r="AH22" s="79"/>
      <c r="AI22" s="85" t="s">
        <v>922</v>
      </c>
      <c r="AJ22" s="79" t="b">
        <v>0</v>
      </c>
      <c r="AK22" s="79">
        <v>2</v>
      </c>
      <c r="AL22" s="85" t="s">
        <v>922</v>
      </c>
      <c r="AM22" s="79" t="s">
        <v>937</v>
      </c>
      <c r="AN22" s="79" t="b">
        <v>0</v>
      </c>
      <c r="AO22" s="85" t="s">
        <v>917</v>
      </c>
      <c r="AP22" s="79" t="s">
        <v>951</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15</v>
      </c>
      <c r="BK22" s="49">
        <v>100</v>
      </c>
      <c r="BL22" s="48">
        <v>15</v>
      </c>
    </row>
    <row r="23" spans="1:64" ht="15">
      <c r="A23" s="64" t="s">
        <v>220</v>
      </c>
      <c r="B23" s="64" t="s">
        <v>293</v>
      </c>
      <c r="C23" s="65" t="s">
        <v>2679</v>
      </c>
      <c r="D23" s="66">
        <v>3</v>
      </c>
      <c r="E23" s="67" t="s">
        <v>132</v>
      </c>
      <c r="F23" s="68">
        <v>35</v>
      </c>
      <c r="G23" s="65"/>
      <c r="H23" s="69"/>
      <c r="I23" s="70"/>
      <c r="J23" s="70"/>
      <c r="K23" s="34" t="s">
        <v>65</v>
      </c>
      <c r="L23" s="77">
        <v>23</v>
      </c>
      <c r="M23" s="77"/>
      <c r="N23" s="72"/>
      <c r="O23" s="79" t="s">
        <v>345</v>
      </c>
      <c r="P23" s="81">
        <v>43412.36550925926</v>
      </c>
      <c r="Q23" s="79" t="s">
        <v>354</v>
      </c>
      <c r="R23" s="79"/>
      <c r="S23" s="79"/>
      <c r="T23" s="79"/>
      <c r="U23" s="79"/>
      <c r="V23" s="83" t="s">
        <v>599</v>
      </c>
      <c r="W23" s="81">
        <v>43412.36550925926</v>
      </c>
      <c r="X23" s="83" t="s">
        <v>670</v>
      </c>
      <c r="Y23" s="79"/>
      <c r="Z23" s="79"/>
      <c r="AA23" s="85" t="s">
        <v>798</v>
      </c>
      <c r="AB23" s="79"/>
      <c r="AC23" s="79" t="b">
        <v>0</v>
      </c>
      <c r="AD23" s="79">
        <v>0</v>
      </c>
      <c r="AE23" s="85" t="s">
        <v>922</v>
      </c>
      <c r="AF23" s="79" t="b">
        <v>0</v>
      </c>
      <c r="AG23" s="79" t="s">
        <v>931</v>
      </c>
      <c r="AH23" s="79"/>
      <c r="AI23" s="85" t="s">
        <v>922</v>
      </c>
      <c r="AJ23" s="79" t="b">
        <v>0</v>
      </c>
      <c r="AK23" s="79">
        <v>0</v>
      </c>
      <c r="AL23" s="85" t="s">
        <v>796</v>
      </c>
      <c r="AM23" s="79" t="s">
        <v>942</v>
      </c>
      <c r="AN23" s="79" t="b">
        <v>0</v>
      </c>
      <c r="AO23" s="85" t="s">
        <v>796</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218</v>
      </c>
      <c r="B24" s="64" t="s">
        <v>267</v>
      </c>
      <c r="C24" s="65" t="s">
        <v>2679</v>
      </c>
      <c r="D24" s="66">
        <v>3</v>
      </c>
      <c r="E24" s="67" t="s">
        <v>132</v>
      </c>
      <c r="F24" s="68">
        <v>35</v>
      </c>
      <c r="G24" s="65"/>
      <c r="H24" s="69"/>
      <c r="I24" s="70"/>
      <c r="J24" s="70"/>
      <c r="K24" s="34" t="s">
        <v>65</v>
      </c>
      <c r="L24" s="77">
        <v>24</v>
      </c>
      <c r="M24" s="77"/>
      <c r="N24" s="72"/>
      <c r="O24" s="79" t="s">
        <v>345</v>
      </c>
      <c r="P24" s="81">
        <v>43387.28494212963</v>
      </c>
      <c r="Q24" s="79" t="s">
        <v>353</v>
      </c>
      <c r="R24" s="79"/>
      <c r="S24" s="79"/>
      <c r="T24" s="79"/>
      <c r="U24" s="79"/>
      <c r="V24" s="83" t="s">
        <v>597</v>
      </c>
      <c r="W24" s="81">
        <v>43387.28494212963</v>
      </c>
      <c r="X24" s="83" t="s">
        <v>668</v>
      </c>
      <c r="Y24" s="79"/>
      <c r="Z24" s="79"/>
      <c r="AA24" s="85" t="s">
        <v>796</v>
      </c>
      <c r="AB24" s="85" t="s">
        <v>917</v>
      </c>
      <c r="AC24" s="79" t="b">
        <v>0</v>
      </c>
      <c r="AD24" s="79">
        <v>1</v>
      </c>
      <c r="AE24" s="85" t="s">
        <v>923</v>
      </c>
      <c r="AF24" s="79" t="b">
        <v>0</v>
      </c>
      <c r="AG24" s="79" t="s">
        <v>931</v>
      </c>
      <c r="AH24" s="79"/>
      <c r="AI24" s="85" t="s">
        <v>922</v>
      </c>
      <c r="AJ24" s="79" t="b">
        <v>0</v>
      </c>
      <c r="AK24" s="79">
        <v>2</v>
      </c>
      <c r="AL24" s="85" t="s">
        <v>922</v>
      </c>
      <c r="AM24" s="79" t="s">
        <v>937</v>
      </c>
      <c r="AN24" s="79" t="b">
        <v>0</v>
      </c>
      <c r="AO24" s="85" t="s">
        <v>917</v>
      </c>
      <c r="AP24" s="79" t="s">
        <v>951</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1</v>
      </c>
      <c r="BD24" s="48"/>
      <c r="BE24" s="49"/>
      <c r="BF24" s="48"/>
      <c r="BG24" s="49"/>
      <c r="BH24" s="48"/>
      <c r="BI24" s="49"/>
      <c r="BJ24" s="48"/>
      <c r="BK24" s="49"/>
      <c r="BL24" s="48"/>
    </row>
    <row r="25" spans="1:64" ht="15">
      <c r="A25" s="64" t="s">
        <v>218</v>
      </c>
      <c r="B25" s="64" t="s">
        <v>256</v>
      </c>
      <c r="C25" s="65" t="s">
        <v>2679</v>
      </c>
      <c r="D25" s="66">
        <v>3</v>
      </c>
      <c r="E25" s="67" t="s">
        <v>132</v>
      </c>
      <c r="F25" s="68">
        <v>35</v>
      </c>
      <c r="G25" s="65"/>
      <c r="H25" s="69"/>
      <c r="I25" s="70"/>
      <c r="J25" s="70"/>
      <c r="K25" s="34" t="s">
        <v>65</v>
      </c>
      <c r="L25" s="77">
        <v>25</v>
      </c>
      <c r="M25" s="77"/>
      <c r="N25" s="72"/>
      <c r="O25" s="79" t="s">
        <v>345</v>
      </c>
      <c r="P25" s="81">
        <v>43387.28494212963</v>
      </c>
      <c r="Q25" s="79" t="s">
        <v>353</v>
      </c>
      <c r="R25" s="79"/>
      <c r="S25" s="79"/>
      <c r="T25" s="79"/>
      <c r="U25" s="79"/>
      <c r="V25" s="83" t="s">
        <v>597</v>
      </c>
      <c r="W25" s="81">
        <v>43387.28494212963</v>
      </c>
      <c r="X25" s="83" t="s">
        <v>668</v>
      </c>
      <c r="Y25" s="79"/>
      <c r="Z25" s="79"/>
      <c r="AA25" s="85" t="s">
        <v>796</v>
      </c>
      <c r="AB25" s="85" t="s">
        <v>917</v>
      </c>
      <c r="AC25" s="79" t="b">
        <v>0</v>
      </c>
      <c r="AD25" s="79">
        <v>1</v>
      </c>
      <c r="AE25" s="85" t="s">
        <v>923</v>
      </c>
      <c r="AF25" s="79" t="b">
        <v>0</v>
      </c>
      <c r="AG25" s="79" t="s">
        <v>931</v>
      </c>
      <c r="AH25" s="79"/>
      <c r="AI25" s="85" t="s">
        <v>922</v>
      </c>
      <c r="AJ25" s="79" t="b">
        <v>0</v>
      </c>
      <c r="AK25" s="79">
        <v>2</v>
      </c>
      <c r="AL25" s="85" t="s">
        <v>922</v>
      </c>
      <c r="AM25" s="79" t="s">
        <v>937</v>
      </c>
      <c r="AN25" s="79" t="b">
        <v>0</v>
      </c>
      <c r="AO25" s="85" t="s">
        <v>917</v>
      </c>
      <c r="AP25" s="79" t="s">
        <v>951</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220</v>
      </c>
      <c r="B26" s="64" t="s">
        <v>218</v>
      </c>
      <c r="C26" s="65" t="s">
        <v>2679</v>
      </c>
      <c r="D26" s="66">
        <v>3</v>
      </c>
      <c r="E26" s="67" t="s">
        <v>132</v>
      </c>
      <c r="F26" s="68">
        <v>35</v>
      </c>
      <c r="G26" s="65"/>
      <c r="H26" s="69"/>
      <c r="I26" s="70"/>
      <c r="J26" s="70"/>
      <c r="K26" s="34" t="s">
        <v>65</v>
      </c>
      <c r="L26" s="77">
        <v>26</v>
      </c>
      <c r="M26" s="77"/>
      <c r="N26" s="72"/>
      <c r="O26" s="79" t="s">
        <v>345</v>
      </c>
      <c r="P26" s="81">
        <v>43412.36550925926</v>
      </c>
      <c r="Q26" s="79" t="s">
        <v>354</v>
      </c>
      <c r="R26" s="79"/>
      <c r="S26" s="79"/>
      <c r="T26" s="79"/>
      <c r="U26" s="79"/>
      <c r="V26" s="83" t="s">
        <v>599</v>
      </c>
      <c r="W26" s="81">
        <v>43412.36550925926</v>
      </c>
      <c r="X26" s="83" t="s">
        <v>670</v>
      </c>
      <c r="Y26" s="79"/>
      <c r="Z26" s="79"/>
      <c r="AA26" s="85" t="s">
        <v>798</v>
      </c>
      <c r="AB26" s="79"/>
      <c r="AC26" s="79" t="b">
        <v>0</v>
      </c>
      <c r="AD26" s="79">
        <v>0</v>
      </c>
      <c r="AE26" s="85" t="s">
        <v>922</v>
      </c>
      <c r="AF26" s="79" t="b">
        <v>0</v>
      </c>
      <c r="AG26" s="79" t="s">
        <v>931</v>
      </c>
      <c r="AH26" s="79"/>
      <c r="AI26" s="85" t="s">
        <v>922</v>
      </c>
      <c r="AJ26" s="79" t="b">
        <v>0</v>
      </c>
      <c r="AK26" s="79">
        <v>0</v>
      </c>
      <c r="AL26" s="85" t="s">
        <v>796</v>
      </c>
      <c r="AM26" s="79" t="s">
        <v>942</v>
      </c>
      <c r="AN26" s="79" t="b">
        <v>0</v>
      </c>
      <c r="AO26" s="85" t="s">
        <v>796</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220</v>
      </c>
      <c r="B27" s="64" t="s">
        <v>267</v>
      </c>
      <c r="C27" s="65" t="s">
        <v>2679</v>
      </c>
      <c r="D27" s="66">
        <v>3</v>
      </c>
      <c r="E27" s="67" t="s">
        <v>132</v>
      </c>
      <c r="F27" s="68">
        <v>35</v>
      </c>
      <c r="G27" s="65"/>
      <c r="H27" s="69"/>
      <c r="I27" s="70"/>
      <c r="J27" s="70"/>
      <c r="K27" s="34" t="s">
        <v>65</v>
      </c>
      <c r="L27" s="77">
        <v>27</v>
      </c>
      <c r="M27" s="77"/>
      <c r="N27" s="72"/>
      <c r="O27" s="79" t="s">
        <v>345</v>
      </c>
      <c r="P27" s="81">
        <v>43412.36550925926</v>
      </c>
      <c r="Q27" s="79" t="s">
        <v>354</v>
      </c>
      <c r="R27" s="79"/>
      <c r="S27" s="79"/>
      <c r="T27" s="79"/>
      <c r="U27" s="79"/>
      <c r="V27" s="83" t="s">
        <v>599</v>
      </c>
      <c r="W27" s="81">
        <v>43412.36550925926</v>
      </c>
      <c r="X27" s="83" t="s">
        <v>670</v>
      </c>
      <c r="Y27" s="79"/>
      <c r="Z27" s="79"/>
      <c r="AA27" s="85" t="s">
        <v>798</v>
      </c>
      <c r="AB27" s="79"/>
      <c r="AC27" s="79" t="b">
        <v>0</v>
      </c>
      <c r="AD27" s="79">
        <v>0</v>
      </c>
      <c r="AE27" s="85" t="s">
        <v>922</v>
      </c>
      <c r="AF27" s="79" t="b">
        <v>0</v>
      </c>
      <c r="AG27" s="79" t="s">
        <v>931</v>
      </c>
      <c r="AH27" s="79"/>
      <c r="AI27" s="85" t="s">
        <v>922</v>
      </c>
      <c r="AJ27" s="79" t="b">
        <v>0</v>
      </c>
      <c r="AK27" s="79">
        <v>0</v>
      </c>
      <c r="AL27" s="85" t="s">
        <v>796</v>
      </c>
      <c r="AM27" s="79" t="s">
        <v>942</v>
      </c>
      <c r="AN27" s="79" t="b">
        <v>0</v>
      </c>
      <c r="AO27" s="85" t="s">
        <v>796</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1</v>
      </c>
      <c r="BD27" s="48"/>
      <c r="BE27" s="49"/>
      <c r="BF27" s="48"/>
      <c r="BG27" s="49"/>
      <c r="BH27" s="48"/>
      <c r="BI27" s="49"/>
      <c r="BJ27" s="48"/>
      <c r="BK27" s="49"/>
      <c r="BL27" s="48"/>
    </row>
    <row r="28" spans="1:64" ht="15">
      <c r="A28" s="64" t="s">
        <v>220</v>
      </c>
      <c r="B28" s="64" t="s">
        <v>256</v>
      </c>
      <c r="C28" s="65" t="s">
        <v>2679</v>
      </c>
      <c r="D28" s="66">
        <v>3</v>
      </c>
      <c r="E28" s="67" t="s">
        <v>132</v>
      </c>
      <c r="F28" s="68">
        <v>35</v>
      </c>
      <c r="G28" s="65"/>
      <c r="H28" s="69"/>
      <c r="I28" s="70"/>
      <c r="J28" s="70"/>
      <c r="K28" s="34" t="s">
        <v>65</v>
      </c>
      <c r="L28" s="77">
        <v>28</v>
      </c>
      <c r="M28" s="77"/>
      <c r="N28" s="72"/>
      <c r="O28" s="79" t="s">
        <v>345</v>
      </c>
      <c r="P28" s="81">
        <v>43412.36550925926</v>
      </c>
      <c r="Q28" s="79" t="s">
        <v>354</v>
      </c>
      <c r="R28" s="79"/>
      <c r="S28" s="79"/>
      <c r="T28" s="79"/>
      <c r="U28" s="79"/>
      <c r="V28" s="83" t="s">
        <v>599</v>
      </c>
      <c r="W28" s="81">
        <v>43412.36550925926</v>
      </c>
      <c r="X28" s="83" t="s">
        <v>670</v>
      </c>
      <c r="Y28" s="79"/>
      <c r="Z28" s="79"/>
      <c r="AA28" s="85" t="s">
        <v>798</v>
      </c>
      <c r="AB28" s="79"/>
      <c r="AC28" s="79" t="b">
        <v>0</v>
      </c>
      <c r="AD28" s="79">
        <v>0</v>
      </c>
      <c r="AE28" s="85" t="s">
        <v>922</v>
      </c>
      <c r="AF28" s="79" t="b">
        <v>0</v>
      </c>
      <c r="AG28" s="79" t="s">
        <v>931</v>
      </c>
      <c r="AH28" s="79"/>
      <c r="AI28" s="85" t="s">
        <v>922</v>
      </c>
      <c r="AJ28" s="79" t="b">
        <v>0</v>
      </c>
      <c r="AK28" s="79">
        <v>0</v>
      </c>
      <c r="AL28" s="85" t="s">
        <v>796</v>
      </c>
      <c r="AM28" s="79" t="s">
        <v>942</v>
      </c>
      <c r="AN28" s="79" t="b">
        <v>0</v>
      </c>
      <c r="AO28" s="85" t="s">
        <v>796</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17</v>
      </c>
      <c r="BK28" s="49">
        <v>100</v>
      </c>
      <c r="BL28" s="48">
        <v>17</v>
      </c>
    </row>
    <row r="29" spans="1:64" ht="15">
      <c r="A29" s="64" t="s">
        <v>221</v>
      </c>
      <c r="B29" s="64" t="s">
        <v>294</v>
      </c>
      <c r="C29" s="65" t="s">
        <v>2679</v>
      </c>
      <c r="D29" s="66">
        <v>3</v>
      </c>
      <c r="E29" s="67" t="s">
        <v>132</v>
      </c>
      <c r="F29" s="68">
        <v>35</v>
      </c>
      <c r="G29" s="65"/>
      <c r="H29" s="69"/>
      <c r="I29" s="70"/>
      <c r="J29" s="70"/>
      <c r="K29" s="34" t="s">
        <v>65</v>
      </c>
      <c r="L29" s="77">
        <v>29</v>
      </c>
      <c r="M29" s="77"/>
      <c r="N29" s="72"/>
      <c r="O29" s="79" t="s">
        <v>345</v>
      </c>
      <c r="P29" s="81">
        <v>43413.80810185185</v>
      </c>
      <c r="Q29" s="79" t="s">
        <v>355</v>
      </c>
      <c r="R29" s="83" t="s">
        <v>447</v>
      </c>
      <c r="S29" s="79" t="s">
        <v>505</v>
      </c>
      <c r="T29" s="79"/>
      <c r="U29" s="79"/>
      <c r="V29" s="83" t="s">
        <v>600</v>
      </c>
      <c r="W29" s="81">
        <v>43413.80810185185</v>
      </c>
      <c r="X29" s="83" t="s">
        <v>671</v>
      </c>
      <c r="Y29" s="79"/>
      <c r="Z29" s="79"/>
      <c r="AA29" s="85" t="s">
        <v>799</v>
      </c>
      <c r="AB29" s="79"/>
      <c r="AC29" s="79" t="b">
        <v>0</v>
      </c>
      <c r="AD29" s="79">
        <v>0</v>
      </c>
      <c r="AE29" s="85" t="s">
        <v>922</v>
      </c>
      <c r="AF29" s="79" t="b">
        <v>0</v>
      </c>
      <c r="AG29" s="79" t="s">
        <v>931</v>
      </c>
      <c r="AH29" s="79"/>
      <c r="AI29" s="85" t="s">
        <v>922</v>
      </c>
      <c r="AJ29" s="79" t="b">
        <v>0</v>
      </c>
      <c r="AK29" s="79">
        <v>0</v>
      </c>
      <c r="AL29" s="85" t="s">
        <v>800</v>
      </c>
      <c r="AM29" s="79" t="s">
        <v>942</v>
      </c>
      <c r="AN29" s="79" t="b">
        <v>0</v>
      </c>
      <c r="AO29" s="85" t="s">
        <v>800</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221</v>
      </c>
      <c r="B30" s="64" t="s">
        <v>267</v>
      </c>
      <c r="C30" s="65" t="s">
        <v>2679</v>
      </c>
      <c r="D30" s="66">
        <v>3</v>
      </c>
      <c r="E30" s="67" t="s">
        <v>132</v>
      </c>
      <c r="F30" s="68">
        <v>35</v>
      </c>
      <c r="G30" s="65"/>
      <c r="H30" s="69"/>
      <c r="I30" s="70"/>
      <c r="J30" s="70"/>
      <c r="K30" s="34" t="s">
        <v>65</v>
      </c>
      <c r="L30" s="77">
        <v>30</v>
      </c>
      <c r="M30" s="77"/>
      <c r="N30" s="72"/>
      <c r="O30" s="79" t="s">
        <v>345</v>
      </c>
      <c r="P30" s="81">
        <v>43413.80810185185</v>
      </c>
      <c r="Q30" s="79" t="s">
        <v>355</v>
      </c>
      <c r="R30" s="83" t="s">
        <v>447</v>
      </c>
      <c r="S30" s="79" t="s">
        <v>505</v>
      </c>
      <c r="T30" s="79"/>
      <c r="U30" s="79"/>
      <c r="V30" s="83" t="s">
        <v>600</v>
      </c>
      <c r="W30" s="81">
        <v>43413.80810185185</v>
      </c>
      <c r="X30" s="83" t="s">
        <v>671</v>
      </c>
      <c r="Y30" s="79"/>
      <c r="Z30" s="79"/>
      <c r="AA30" s="85" t="s">
        <v>799</v>
      </c>
      <c r="AB30" s="79"/>
      <c r="AC30" s="79" t="b">
        <v>0</v>
      </c>
      <c r="AD30" s="79">
        <v>0</v>
      </c>
      <c r="AE30" s="85" t="s">
        <v>922</v>
      </c>
      <c r="AF30" s="79" t="b">
        <v>0</v>
      </c>
      <c r="AG30" s="79" t="s">
        <v>931</v>
      </c>
      <c r="AH30" s="79"/>
      <c r="AI30" s="85" t="s">
        <v>922</v>
      </c>
      <c r="AJ30" s="79" t="b">
        <v>0</v>
      </c>
      <c r="AK30" s="79">
        <v>0</v>
      </c>
      <c r="AL30" s="85" t="s">
        <v>800</v>
      </c>
      <c r="AM30" s="79" t="s">
        <v>942</v>
      </c>
      <c r="AN30" s="79" t="b">
        <v>0</v>
      </c>
      <c r="AO30" s="85" t="s">
        <v>800</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1</v>
      </c>
      <c r="BD30" s="48"/>
      <c r="BE30" s="49"/>
      <c r="BF30" s="48"/>
      <c r="BG30" s="49"/>
      <c r="BH30" s="48"/>
      <c r="BI30" s="49"/>
      <c r="BJ30" s="48"/>
      <c r="BK30" s="49"/>
      <c r="BL30" s="48"/>
    </row>
    <row r="31" spans="1:64" ht="15">
      <c r="A31" s="64" t="s">
        <v>221</v>
      </c>
      <c r="B31" s="64" t="s">
        <v>295</v>
      </c>
      <c r="C31" s="65" t="s">
        <v>2679</v>
      </c>
      <c r="D31" s="66">
        <v>3</v>
      </c>
      <c r="E31" s="67" t="s">
        <v>132</v>
      </c>
      <c r="F31" s="68">
        <v>35</v>
      </c>
      <c r="G31" s="65"/>
      <c r="H31" s="69"/>
      <c r="I31" s="70"/>
      <c r="J31" s="70"/>
      <c r="K31" s="34" t="s">
        <v>65</v>
      </c>
      <c r="L31" s="77">
        <v>31</v>
      </c>
      <c r="M31" s="77"/>
      <c r="N31" s="72"/>
      <c r="O31" s="79" t="s">
        <v>345</v>
      </c>
      <c r="P31" s="81">
        <v>43413.80810185185</v>
      </c>
      <c r="Q31" s="79" t="s">
        <v>355</v>
      </c>
      <c r="R31" s="83" t="s">
        <v>447</v>
      </c>
      <c r="S31" s="79" t="s">
        <v>505</v>
      </c>
      <c r="T31" s="79"/>
      <c r="U31" s="79"/>
      <c r="V31" s="83" t="s">
        <v>600</v>
      </c>
      <c r="W31" s="81">
        <v>43413.80810185185</v>
      </c>
      <c r="X31" s="83" t="s">
        <v>671</v>
      </c>
      <c r="Y31" s="79"/>
      <c r="Z31" s="79"/>
      <c r="AA31" s="85" t="s">
        <v>799</v>
      </c>
      <c r="AB31" s="79"/>
      <c r="AC31" s="79" t="b">
        <v>0</v>
      </c>
      <c r="AD31" s="79">
        <v>0</v>
      </c>
      <c r="AE31" s="85" t="s">
        <v>922</v>
      </c>
      <c r="AF31" s="79" t="b">
        <v>0</v>
      </c>
      <c r="AG31" s="79" t="s">
        <v>931</v>
      </c>
      <c r="AH31" s="79"/>
      <c r="AI31" s="85" t="s">
        <v>922</v>
      </c>
      <c r="AJ31" s="79" t="b">
        <v>0</v>
      </c>
      <c r="AK31" s="79">
        <v>0</v>
      </c>
      <c r="AL31" s="85" t="s">
        <v>800</v>
      </c>
      <c r="AM31" s="79" t="s">
        <v>942</v>
      </c>
      <c r="AN31" s="79" t="b">
        <v>0</v>
      </c>
      <c r="AO31" s="85" t="s">
        <v>800</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221</v>
      </c>
      <c r="B32" s="64" t="s">
        <v>222</v>
      </c>
      <c r="C32" s="65" t="s">
        <v>2679</v>
      </c>
      <c r="D32" s="66">
        <v>3</v>
      </c>
      <c r="E32" s="67" t="s">
        <v>132</v>
      </c>
      <c r="F32" s="68">
        <v>35</v>
      </c>
      <c r="G32" s="65"/>
      <c r="H32" s="69"/>
      <c r="I32" s="70"/>
      <c r="J32" s="70"/>
      <c r="K32" s="34" t="s">
        <v>65</v>
      </c>
      <c r="L32" s="77">
        <v>32</v>
      </c>
      <c r="M32" s="77"/>
      <c r="N32" s="72"/>
      <c r="O32" s="79" t="s">
        <v>345</v>
      </c>
      <c r="P32" s="81">
        <v>43413.80810185185</v>
      </c>
      <c r="Q32" s="79" t="s">
        <v>355</v>
      </c>
      <c r="R32" s="83" t="s">
        <v>447</v>
      </c>
      <c r="S32" s="79" t="s">
        <v>505</v>
      </c>
      <c r="T32" s="79"/>
      <c r="U32" s="79"/>
      <c r="V32" s="83" t="s">
        <v>600</v>
      </c>
      <c r="W32" s="81">
        <v>43413.80810185185</v>
      </c>
      <c r="X32" s="83" t="s">
        <v>671</v>
      </c>
      <c r="Y32" s="79"/>
      <c r="Z32" s="79"/>
      <c r="AA32" s="85" t="s">
        <v>799</v>
      </c>
      <c r="AB32" s="79"/>
      <c r="AC32" s="79" t="b">
        <v>0</v>
      </c>
      <c r="AD32" s="79">
        <v>0</v>
      </c>
      <c r="AE32" s="85" t="s">
        <v>922</v>
      </c>
      <c r="AF32" s="79" t="b">
        <v>0</v>
      </c>
      <c r="AG32" s="79" t="s">
        <v>931</v>
      </c>
      <c r="AH32" s="79"/>
      <c r="AI32" s="85" t="s">
        <v>922</v>
      </c>
      <c r="AJ32" s="79" t="b">
        <v>0</v>
      </c>
      <c r="AK32" s="79">
        <v>0</v>
      </c>
      <c r="AL32" s="85" t="s">
        <v>800</v>
      </c>
      <c r="AM32" s="79" t="s">
        <v>942</v>
      </c>
      <c r="AN32" s="79" t="b">
        <v>0</v>
      </c>
      <c r="AO32" s="85" t="s">
        <v>800</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1</v>
      </c>
      <c r="BE32" s="49">
        <v>14.285714285714286</v>
      </c>
      <c r="BF32" s="48">
        <v>0</v>
      </c>
      <c r="BG32" s="49">
        <v>0</v>
      </c>
      <c r="BH32" s="48">
        <v>0</v>
      </c>
      <c r="BI32" s="49">
        <v>0</v>
      </c>
      <c r="BJ32" s="48">
        <v>6</v>
      </c>
      <c r="BK32" s="49">
        <v>85.71428571428571</v>
      </c>
      <c r="BL32" s="48">
        <v>7</v>
      </c>
    </row>
    <row r="33" spans="1:64" ht="15">
      <c r="A33" s="64" t="s">
        <v>222</v>
      </c>
      <c r="B33" s="64" t="s">
        <v>294</v>
      </c>
      <c r="C33" s="65" t="s">
        <v>2679</v>
      </c>
      <c r="D33" s="66">
        <v>3</v>
      </c>
      <c r="E33" s="67" t="s">
        <v>132</v>
      </c>
      <c r="F33" s="68">
        <v>35</v>
      </c>
      <c r="G33" s="65"/>
      <c r="H33" s="69"/>
      <c r="I33" s="70"/>
      <c r="J33" s="70"/>
      <c r="K33" s="34" t="s">
        <v>65</v>
      </c>
      <c r="L33" s="77">
        <v>33</v>
      </c>
      <c r="M33" s="77"/>
      <c r="N33" s="72"/>
      <c r="O33" s="79" t="s">
        <v>345</v>
      </c>
      <c r="P33" s="81">
        <v>43413.41105324074</v>
      </c>
      <c r="Q33" s="79" t="s">
        <v>356</v>
      </c>
      <c r="R33" s="83" t="s">
        <v>447</v>
      </c>
      <c r="S33" s="79" t="s">
        <v>505</v>
      </c>
      <c r="T33" s="79"/>
      <c r="U33" s="79"/>
      <c r="V33" s="83" t="s">
        <v>601</v>
      </c>
      <c r="W33" s="81">
        <v>43413.41105324074</v>
      </c>
      <c r="X33" s="83" t="s">
        <v>672</v>
      </c>
      <c r="Y33" s="79"/>
      <c r="Z33" s="79"/>
      <c r="AA33" s="85" t="s">
        <v>800</v>
      </c>
      <c r="AB33" s="79"/>
      <c r="AC33" s="79" t="b">
        <v>0</v>
      </c>
      <c r="AD33" s="79">
        <v>0</v>
      </c>
      <c r="AE33" s="85" t="s">
        <v>922</v>
      </c>
      <c r="AF33" s="79" t="b">
        <v>0</v>
      </c>
      <c r="AG33" s="79" t="s">
        <v>931</v>
      </c>
      <c r="AH33" s="79"/>
      <c r="AI33" s="85" t="s">
        <v>922</v>
      </c>
      <c r="AJ33" s="79" t="b">
        <v>0</v>
      </c>
      <c r="AK33" s="79">
        <v>0</v>
      </c>
      <c r="AL33" s="85" t="s">
        <v>922</v>
      </c>
      <c r="AM33" s="79" t="s">
        <v>942</v>
      </c>
      <c r="AN33" s="79" t="b">
        <v>0</v>
      </c>
      <c r="AO33" s="85" t="s">
        <v>800</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223</v>
      </c>
      <c r="B34" s="64" t="s">
        <v>294</v>
      </c>
      <c r="C34" s="65" t="s">
        <v>2679</v>
      </c>
      <c r="D34" s="66">
        <v>3</v>
      </c>
      <c r="E34" s="67" t="s">
        <v>132</v>
      </c>
      <c r="F34" s="68">
        <v>35</v>
      </c>
      <c r="G34" s="65"/>
      <c r="H34" s="69"/>
      <c r="I34" s="70"/>
      <c r="J34" s="70"/>
      <c r="K34" s="34" t="s">
        <v>65</v>
      </c>
      <c r="L34" s="77">
        <v>34</v>
      </c>
      <c r="M34" s="77"/>
      <c r="N34" s="72"/>
      <c r="O34" s="79" t="s">
        <v>345</v>
      </c>
      <c r="P34" s="81">
        <v>43413.92545138889</v>
      </c>
      <c r="Q34" s="79" t="s">
        <v>355</v>
      </c>
      <c r="R34" s="83" t="s">
        <v>447</v>
      </c>
      <c r="S34" s="79" t="s">
        <v>505</v>
      </c>
      <c r="T34" s="79"/>
      <c r="U34" s="79"/>
      <c r="V34" s="83" t="s">
        <v>602</v>
      </c>
      <c r="W34" s="81">
        <v>43413.92545138889</v>
      </c>
      <c r="X34" s="83" t="s">
        <v>673</v>
      </c>
      <c r="Y34" s="79"/>
      <c r="Z34" s="79"/>
      <c r="AA34" s="85" t="s">
        <v>801</v>
      </c>
      <c r="AB34" s="79"/>
      <c r="AC34" s="79" t="b">
        <v>0</v>
      </c>
      <c r="AD34" s="79">
        <v>0</v>
      </c>
      <c r="AE34" s="85" t="s">
        <v>922</v>
      </c>
      <c r="AF34" s="79" t="b">
        <v>0</v>
      </c>
      <c r="AG34" s="79" t="s">
        <v>931</v>
      </c>
      <c r="AH34" s="79"/>
      <c r="AI34" s="85" t="s">
        <v>922</v>
      </c>
      <c r="AJ34" s="79" t="b">
        <v>0</v>
      </c>
      <c r="AK34" s="79">
        <v>0</v>
      </c>
      <c r="AL34" s="85" t="s">
        <v>800</v>
      </c>
      <c r="AM34" s="79" t="s">
        <v>937</v>
      </c>
      <c r="AN34" s="79" t="b">
        <v>0</v>
      </c>
      <c r="AO34" s="85" t="s">
        <v>800</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222</v>
      </c>
      <c r="B35" s="64" t="s">
        <v>267</v>
      </c>
      <c r="C35" s="65" t="s">
        <v>2679</v>
      </c>
      <c r="D35" s="66">
        <v>3</v>
      </c>
      <c r="E35" s="67" t="s">
        <v>132</v>
      </c>
      <c r="F35" s="68">
        <v>35</v>
      </c>
      <c r="G35" s="65"/>
      <c r="H35" s="69"/>
      <c r="I35" s="70"/>
      <c r="J35" s="70"/>
      <c r="K35" s="34" t="s">
        <v>65</v>
      </c>
      <c r="L35" s="77">
        <v>35</v>
      </c>
      <c r="M35" s="77"/>
      <c r="N35" s="72"/>
      <c r="O35" s="79" t="s">
        <v>345</v>
      </c>
      <c r="P35" s="81">
        <v>43413.41105324074</v>
      </c>
      <c r="Q35" s="79" t="s">
        <v>356</v>
      </c>
      <c r="R35" s="83" t="s">
        <v>447</v>
      </c>
      <c r="S35" s="79" t="s">
        <v>505</v>
      </c>
      <c r="T35" s="79"/>
      <c r="U35" s="79"/>
      <c r="V35" s="83" t="s">
        <v>601</v>
      </c>
      <c r="W35" s="81">
        <v>43413.41105324074</v>
      </c>
      <c r="X35" s="83" t="s">
        <v>672</v>
      </c>
      <c r="Y35" s="79"/>
      <c r="Z35" s="79"/>
      <c r="AA35" s="85" t="s">
        <v>800</v>
      </c>
      <c r="AB35" s="79"/>
      <c r="AC35" s="79" t="b">
        <v>0</v>
      </c>
      <c r="AD35" s="79">
        <v>0</v>
      </c>
      <c r="AE35" s="85" t="s">
        <v>922</v>
      </c>
      <c r="AF35" s="79" t="b">
        <v>0</v>
      </c>
      <c r="AG35" s="79" t="s">
        <v>931</v>
      </c>
      <c r="AH35" s="79"/>
      <c r="AI35" s="85" t="s">
        <v>922</v>
      </c>
      <c r="AJ35" s="79" t="b">
        <v>0</v>
      </c>
      <c r="AK35" s="79">
        <v>0</v>
      </c>
      <c r="AL35" s="85" t="s">
        <v>922</v>
      </c>
      <c r="AM35" s="79" t="s">
        <v>942</v>
      </c>
      <c r="AN35" s="79" t="b">
        <v>0</v>
      </c>
      <c r="AO35" s="85" t="s">
        <v>800</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1</v>
      </c>
      <c r="BD35" s="48"/>
      <c r="BE35" s="49"/>
      <c r="BF35" s="48"/>
      <c r="BG35" s="49"/>
      <c r="BH35" s="48"/>
      <c r="BI35" s="49"/>
      <c r="BJ35" s="48"/>
      <c r="BK35" s="49"/>
      <c r="BL35" s="48"/>
    </row>
    <row r="36" spans="1:64" ht="15">
      <c r="A36" s="64" t="s">
        <v>222</v>
      </c>
      <c r="B36" s="64" t="s">
        <v>295</v>
      </c>
      <c r="C36" s="65" t="s">
        <v>2679</v>
      </c>
      <c r="D36" s="66">
        <v>3</v>
      </c>
      <c r="E36" s="67" t="s">
        <v>132</v>
      </c>
      <c r="F36" s="68">
        <v>35</v>
      </c>
      <c r="G36" s="65"/>
      <c r="H36" s="69"/>
      <c r="I36" s="70"/>
      <c r="J36" s="70"/>
      <c r="K36" s="34" t="s">
        <v>65</v>
      </c>
      <c r="L36" s="77">
        <v>36</v>
      </c>
      <c r="M36" s="77"/>
      <c r="N36" s="72"/>
      <c r="O36" s="79" t="s">
        <v>345</v>
      </c>
      <c r="P36" s="81">
        <v>43413.41105324074</v>
      </c>
      <c r="Q36" s="79" t="s">
        <v>356</v>
      </c>
      <c r="R36" s="83" t="s">
        <v>447</v>
      </c>
      <c r="S36" s="79" t="s">
        <v>505</v>
      </c>
      <c r="T36" s="79"/>
      <c r="U36" s="79"/>
      <c r="V36" s="83" t="s">
        <v>601</v>
      </c>
      <c r="W36" s="81">
        <v>43413.41105324074</v>
      </c>
      <c r="X36" s="83" t="s">
        <v>672</v>
      </c>
      <c r="Y36" s="79"/>
      <c r="Z36" s="79"/>
      <c r="AA36" s="85" t="s">
        <v>800</v>
      </c>
      <c r="AB36" s="79"/>
      <c r="AC36" s="79" t="b">
        <v>0</v>
      </c>
      <c r="AD36" s="79">
        <v>0</v>
      </c>
      <c r="AE36" s="85" t="s">
        <v>922</v>
      </c>
      <c r="AF36" s="79" t="b">
        <v>0</v>
      </c>
      <c r="AG36" s="79" t="s">
        <v>931</v>
      </c>
      <c r="AH36" s="79"/>
      <c r="AI36" s="85" t="s">
        <v>922</v>
      </c>
      <c r="AJ36" s="79" t="b">
        <v>0</v>
      </c>
      <c r="AK36" s="79">
        <v>0</v>
      </c>
      <c r="AL36" s="85" t="s">
        <v>922</v>
      </c>
      <c r="AM36" s="79" t="s">
        <v>942</v>
      </c>
      <c r="AN36" s="79" t="b">
        <v>0</v>
      </c>
      <c r="AO36" s="85" t="s">
        <v>800</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20</v>
      </c>
      <c r="BF36" s="48">
        <v>0</v>
      </c>
      <c r="BG36" s="49">
        <v>0</v>
      </c>
      <c r="BH36" s="48">
        <v>0</v>
      </c>
      <c r="BI36" s="49">
        <v>0</v>
      </c>
      <c r="BJ36" s="48">
        <v>4</v>
      </c>
      <c r="BK36" s="49">
        <v>80</v>
      </c>
      <c r="BL36" s="48">
        <v>5</v>
      </c>
    </row>
    <row r="37" spans="1:64" ht="15">
      <c r="A37" s="64" t="s">
        <v>223</v>
      </c>
      <c r="B37" s="64" t="s">
        <v>222</v>
      </c>
      <c r="C37" s="65" t="s">
        <v>2679</v>
      </c>
      <c r="D37" s="66">
        <v>3</v>
      </c>
      <c r="E37" s="67" t="s">
        <v>132</v>
      </c>
      <c r="F37" s="68">
        <v>35</v>
      </c>
      <c r="G37" s="65"/>
      <c r="H37" s="69"/>
      <c r="I37" s="70"/>
      <c r="J37" s="70"/>
      <c r="K37" s="34" t="s">
        <v>65</v>
      </c>
      <c r="L37" s="77">
        <v>37</v>
      </c>
      <c r="M37" s="77"/>
      <c r="N37" s="72"/>
      <c r="O37" s="79" t="s">
        <v>345</v>
      </c>
      <c r="P37" s="81">
        <v>43413.92545138889</v>
      </c>
      <c r="Q37" s="79" t="s">
        <v>355</v>
      </c>
      <c r="R37" s="83" t="s">
        <v>447</v>
      </c>
      <c r="S37" s="79" t="s">
        <v>505</v>
      </c>
      <c r="T37" s="79"/>
      <c r="U37" s="79"/>
      <c r="V37" s="83" t="s">
        <v>602</v>
      </c>
      <c r="W37" s="81">
        <v>43413.92545138889</v>
      </c>
      <c r="X37" s="83" t="s">
        <v>673</v>
      </c>
      <c r="Y37" s="79"/>
      <c r="Z37" s="79"/>
      <c r="AA37" s="85" t="s">
        <v>801</v>
      </c>
      <c r="AB37" s="79"/>
      <c r="AC37" s="79" t="b">
        <v>0</v>
      </c>
      <c r="AD37" s="79">
        <v>0</v>
      </c>
      <c r="AE37" s="85" t="s">
        <v>922</v>
      </c>
      <c r="AF37" s="79" t="b">
        <v>0</v>
      </c>
      <c r="AG37" s="79" t="s">
        <v>931</v>
      </c>
      <c r="AH37" s="79"/>
      <c r="AI37" s="85" t="s">
        <v>922</v>
      </c>
      <c r="AJ37" s="79" t="b">
        <v>0</v>
      </c>
      <c r="AK37" s="79">
        <v>0</v>
      </c>
      <c r="AL37" s="85" t="s">
        <v>800</v>
      </c>
      <c r="AM37" s="79" t="s">
        <v>937</v>
      </c>
      <c r="AN37" s="79" t="b">
        <v>0</v>
      </c>
      <c r="AO37" s="85" t="s">
        <v>800</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223</v>
      </c>
      <c r="B38" s="64" t="s">
        <v>267</v>
      </c>
      <c r="C38" s="65" t="s">
        <v>2679</v>
      </c>
      <c r="D38" s="66">
        <v>3</v>
      </c>
      <c r="E38" s="67" t="s">
        <v>132</v>
      </c>
      <c r="F38" s="68">
        <v>35</v>
      </c>
      <c r="G38" s="65"/>
      <c r="H38" s="69"/>
      <c r="I38" s="70"/>
      <c r="J38" s="70"/>
      <c r="K38" s="34" t="s">
        <v>65</v>
      </c>
      <c r="L38" s="77">
        <v>38</v>
      </c>
      <c r="M38" s="77"/>
      <c r="N38" s="72"/>
      <c r="O38" s="79" t="s">
        <v>345</v>
      </c>
      <c r="P38" s="81">
        <v>43413.92545138889</v>
      </c>
      <c r="Q38" s="79" t="s">
        <v>355</v>
      </c>
      <c r="R38" s="83" t="s">
        <v>447</v>
      </c>
      <c r="S38" s="79" t="s">
        <v>505</v>
      </c>
      <c r="T38" s="79"/>
      <c r="U38" s="79"/>
      <c r="V38" s="83" t="s">
        <v>602</v>
      </c>
      <c r="W38" s="81">
        <v>43413.92545138889</v>
      </c>
      <c r="X38" s="83" t="s">
        <v>673</v>
      </c>
      <c r="Y38" s="79"/>
      <c r="Z38" s="79"/>
      <c r="AA38" s="85" t="s">
        <v>801</v>
      </c>
      <c r="AB38" s="79"/>
      <c r="AC38" s="79" t="b">
        <v>0</v>
      </c>
      <c r="AD38" s="79">
        <v>0</v>
      </c>
      <c r="AE38" s="85" t="s">
        <v>922</v>
      </c>
      <c r="AF38" s="79" t="b">
        <v>0</v>
      </c>
      <c r="AG38" s="79" t="s">
        <v>931</v>
      </c>
      <c r="AH38" s="79"/>
      <c r="AI38" s="85" t="s">
        <v>922</v>
      </c>
      <c r="AJ38" s="79" t="b">
        <v>0</v>
      </c>
      <c r="AK38" s="79">
        <v>0</v>
      </c>
      <c r="AL38" s="85" t="s">
        <v>800</v>
      </c>
      <c r="AM38" s="79" t="s">
        <v>937</v>
      </c>
      <c r="AN38" s="79" t="b">
        <v>0</v>
      </c>
      <c r="AO38" s="85" t="s">
        <v>800</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1</v>
      </c>
      <c r="BD38" s="48"/>
      <c r="BE38" s="49"/>
      <c r="BF38" s="48"/>
      <c r="BG38" s="49"/>
      <c r="BH38" s="48"/>
      <c r="BI38" s="49"/>
      <c r="BJ38" s="48"/>
      <c r="BK38" s="49"/>
      <c r="BL38" s="48"/>
    </row>
    <row r="39" spans="1:64" ht="15">
      <c r="A39" s="64" t="s">
        <v>223</v>
      </c>
      <c r="B39" s="64" t="s">
        <v>295</v>
      </c>
      <c r="C39" s="65" t="s">
        <v>2679</v>
      </c>
      <c r="D39" s="66">
        <v>3</v>
      </c>
      <c r="E39" s="67" t="s">
        <v>132</v>
      </c>
      <c r="F39" s="68">
        <v>35</v>
      </c>
      <c r="G39" s="65"/>
      <c r="H39" s="69"/>
      <c r="I39" s="70"/>
      <c r="J39" s="70"/>
      <c r="K39" s="34" t="s">
        <v>65</v>
      </c>
      <c r="L39" s="77">
        <v>39</v>
      </c>
      <c r="M39" s="77"/>
      <c r="N39" s="72"/>
      <c r="O39" s="79" t="s">
        <v>345</v>
      </c>
      <c r="P39" s="81">
        <v>43413.92545138889</v>
      </c>
      <c r="Q39" s="79" t="s">
        <v>355</v>
      </c>
      <c r="R39" s="83" t="s">
        <v>447</v>
      </c>
      <c r="S39" s="79" t="s">
        <v>505</v>
      </c>
      <c r="T39" s="79"/>
      <c r="U39" s="79"/>
      <c r="V39" s="83" t="s">
        <v>602</v>
      </c>
      <c r="W39" s="81">
        <v>43413.92545138889</v>
      </c>
      <c r="X39" s="83" t="s">
        <v>673</v>
      </c>
      <c r="Y39" s="79"/>
      <c r="Z39" s="79"/>
      <c r="AA39" s="85" t="s">
        <v>801</v>
      </c>
      <c r="AB39" s="79"/>
      <c r="AC39" s="79" t="b">
        <v>0</v>
      </c>
      <c r="AD39" s="79">
        <v>0</v>
      </c>
      <c r="AE39" s="85" t="s">
        <v>922</v>
      </c>
      <c r="AF39" s="79" t="b">
        <v>0</v>
      </c>
      <c r="AG39" s="79" t="s">
        <v>931</v>
      </c>
      <c r="AH39" s="79"/>
      <c r="AI39" s="85" t="s">
        <v>922</v>
      </c>
      <c r="AJ39" s="79" t="b">
        <v>0</v>
      </c>
      <c r="AK39" s="79">
        <v>0</v>
      </c>
      <c r="AL39" s="85" t="s">
        <v>800</v>
      </c>
      <c r="AM39" s="79" t="s">
        <v>937</v>
      </c>
      <c r="AN39" s="79" t="b">
        <v>0</v>
      </c>
      <c r="AO39" s="85" t="s">
        <v>800</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1</v>
      </c>
      <c r="BE39" s="49">
        <v>14.285714285714286</v>
      </c>
      <c r="BF39" s="48">
        <v>0</v>
      </c>
      <c r="BG39" s="49">
        <v>0</v>
      </c>
      <c r="BH39" s="48">
        <v>0</v>
      </c>
      <c r="BI39" s="49">
        <v>0</v>
      </c>
      <c r="BJ39" s="48">
        <v>6</v>
      </c>
      <c r="BK39" s="49">
        <v>85.71428571428571</v>
      </c>
      <c r="BL39" s="48">
        <v>7</v>
      </c>
    </row>
    <row r="40" spans="1:64" ht="15">
      <c r="A40" s="64" t="s">
        <v>224</v>
      </c>
      <c r="B40" s="64" t="s">
        <v>296</v>
      </c>
      <c r="C40" s="65" t="s">
        <v>2679</v>
      </c>
      <c r="D40" s="66">
        <v>3</v>
      </c>
      <c r="E40" s="67" t="s">
        <v>132</v>
      </c>
      <c r="F40" s="68">
        <v>35</v>
      </c>
      <c r="G40" s="65"/>
      <c r="H40" s="69"/>
      <c r="I40" s="70"/>
      <c r="J40" s="70"/>
      <c r="K40" s="34" t="s">
        <v>65</v>
      </c>
      <c r="L40" s="77">
        <v>40</v>
      </c>
      <c r="M40" s="77"/>
      <c r="N40" s="72"/>
      <c r="O40" s="79" t="s">
        <v>345</v>
      </c>
      <c r="P40" s="81">
        <v>43414.30394675926</v>
      </c>
      <c r="Q40" s="79" t="s">
        <v>357</v>
      </c>
      <c r="R40" s="83" t="s">
        <v>448</v>
      </c>
      <c r="S40" s="79" t="s">
        <v>506</v>
      </c>
      <c r="T40" s="79" t="s">
        <v>538</v>
      </c>
      <c r="U40" s="79"/>
      <c r="V40" s="83" t="s">
        <v>603</v>
      </c>
      <c r="W40" s="81">
        <v>43414.30394675926</v>
      </c>
      <c r="X40" s="83" t="s">
        <v>674</v>
      </c>
      <c r="Y40" s="79"/>
      <c r="Z40" s="79"/>
      <c r="AA40" s="85" t="s">
        <v>802</v>
      </c>
      <c r="AB40" s="79"/>
      <c r="AC40" s="79" t="b">
        <v>0</v>
      </c>
      <c r="AD40" s="79">
        <v>0</v>
      </c>
      <c r="AE40" s="85" t="s">
        <v>922</v>
      </c>
      <c r="AF40" s="79" t="b">
        <v>0</v>
      </c>
      <c r="AG40" s="79" t="s">
        <v>934</v>
      </c>
      <c r="AH40" s="79"/>
      <c r="AI40" s="85" t="s">
        <v>922</v>
      </c>
      <c r="AJ40" s="79" t="b">
        <v>0</v>
      </c>
      <c r="AK40" s="79">
        <v>0</v>
      </c>
      <c r="AL40" s="85" t="s">
        <v>860</v>
      </c>
      <c r="AM40" s="79" t="s">
        <v>942</v>
      </c>
      <c r="AN40" s="79" t="b">
        <v>0</v>
      </c>
      <c r="AO40" s="85" t="s">
        <v>860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7.6923076923076925</v>
      </c>
      <c r="BF40" s="48">
        <v>0</v>
      </c>
      <c r="BG40" s="49">
        <v>0</v>
      </c>
      <c r="BH40" s="48">
        <v>0</v>
      </c>
      <c r="BI40" s="49">
        <v>0</v>
      </c>
      <c r="BJ40" s="48">
        <v>12</v>
      </c>
      <c r="BK40" s="49">
        <v>92.3076923076923</v>
      </c>
      <c r="BL40" s="48">
        <v>13</v>
      </c>
    </row>
    <row r="41" spans="1:64" ht="15">
      <c r="A41" s="64" t="s">
        <v>224</v>
      </c>
      <c r="B41" s="64" t="s">
        <v>267</v>
      </c>
      <c r="C41" s="65" t="s">
        <v>2679</v>
      </c>
      <c r="D41" s="66">
        <v>3</v>
      </c>
      <c r="E41" s="67" t="s">
        <v>132</v>
      </c>
      <c r="F41" s="68">
        <v>35</v>
      </c>
      <c r="G41" s="65"/>
      <c r="H41" s="69"/>
      <c r="I41" s="70"/>
      <c r="J41" s="70"/>
      <c r="K41" s="34" t="s">
        <v>65</v>
      </c>
      <c r="L41" s="77">
        <v>41</v>
      </c>
      <c r="M41" s="77"/>
      <c r="N41" s="72"/>
      <c r="O41" s="79" t="s">
        <v>345</v>
      </c>
      <c r="P41" s="81">
        <v>43414.30394675926</v>
      </c>
      <c r="Q41" s="79" t="s">
        <v>357</v>
      </c>
      <c r="R41" s="83" t="s">
        <v>448</v>
      </c>
      <c r="S41" s="79" t="s">
        <v>506</v>
      </c>
      <c r="T41" s="79" t="s">
        <v>538</v>
      </c>
      <c r="U41" s="79"/>
      <c r="V41" s="83" t="s">
        <v>603</v>
      </c>
      <c r="W41" s="81">
        <v>43414.30394675926</v>
      </c>
      <c r="X41" s="83" t="s">
        <v>674</v>
      </c>
      <c r="Y41" s="79"/>
      <c r="Z41" s="79"/>
      <c r="AA41" s="85" t="s">
        <v>802</v>
      </c>
      <c r="AB41" s="79"/>
      <c r="AC41" s="79" t="b">
        <v>0</v>
      </c>
      <c r="AD41" s="79">
        <v>0</v>
      </c>
      <c r="AE41" s="85" t="s">
        <v>922</v>
      </c>
      <c r="AF41" s="79" t="b">
        <v>0</v>
      </c>
      <c r="AG41" s="79" t="s">
        <v>934</v>
      </c>
      <c r="AH41" s="79"/>
      <c r="AI41" s="85" t="s">
        <v>922</v>
      </c>
      <c r="AJ41" s="79" t="b">
        <v>0</v>
      </c>
      <c r="AK41" s="79">
        <v>0</v>
      </c>
      <c r="AL41" s="85" t="s">
        <v>860</v>
      </c>
      <c r="AM41" s="79" t="s">
        <v>942</v>
      </c>
      <c r="AN41" s="79" t="b">
        <v>0</v>
      </c>
      <c r="AO41" s="85" t="s">
        <v>860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225</v>
      </c>
      <c r="B42" s="64" t="s">
        <v>267</v>
      </c>
      <c r="C42" s="65" t="s">
        <v>2681</v>
      </c>
      <c r="D42" s="66">
        <v>6.5</v>
      </c>
      <c r="E42" s="67" t="s">
        <v>136</v>
      </c>
      <c r="F42" s="68">
        <v>23.5</v>
      </c>
      <c r="G42" s="65"/>
      <c r="H42" s="69"/>
      <c r="I42" s="70"/>
      <c r="J42" s="70"/>
      <c r="K42" s="34" t="s">
        <v>65</v>
      </c>
      <c r="L42" s="77">
        <v>42</v>
      </c>
      <c r="M42" s="77"/>
      <c r="N42" s="72"/>
      <c r="O42" s="79" t="s">
        <v>345</v>
      </c>
      <c r="P42" s="81">
        <v>43409.89178240741</v>
      </c>
      <c r="Q42" s="79" t="s">
        <v>358</v>
      </c>
      <c r="R42" s="83" t="s">
        <v>449</v>
      </c>
      <c r="S42" s="79" t="s">
        <v>502</v>
      </c>
      <c r="T42" s="79"/>
      <c r="U42" s="79"/>
      <c r="V42" s="83" t="s">
        <v>604</v>
      </c>
      <c r="W42" s="81">
        <v>43409.89178240741</v>
      </c>
      <c r="X42" s="83" t="s">
        <v>675</v>
      </c>
      <c r="Y42" s="79"/>
      <c r="Z42" s="79"/>
      <c r="AA42" s="85" t="s">
        <v>803</v>
      </c>
      <c r="AB42" s="79"/>
      <c r="AC42" s="79" t="b">
        <v>0</v>
      </c>
      <c r="AD42" s="79">
        <v>0</v>
      </c>
      <c r="AE42" s="85" t="s">
        <v>922</v>
      </c>
      <c r="AF42" s="79" t="b">
        <v>0</v>
      </c>
      <c r="AG42" s="79" t="s">
        <v>931</v>
      </c>
      <c r="AH42" s="79"/>
      <c r="AI42" s="85" t="s">
        <v>922</v>
      </c>
      <c r="AJ42" s="79" t="b">
        <v>0</v>
      </c>
      <c r="AK42" s="79">
        <v>0</v>
      </c>
      <c r="AL42" s="85" t="s">
        <v>922</v>
      </c>
      <c r="AM42" s="79" t="s">
        <v>943</v>
      </c>
      <c r="AN42" s="79" t="b">
        <v>1</v>
      </c>
      <c r="AO42" s="85" t="s">
        <v>803</v>
      </c>
      <c r="AP42" s="79" t="s">
        <v>176</v>
      </c>
      <c r="AQ42" s="79">
        <v>0</v>
      </c>
      <c r="AR42" s="79">
        <v>0</v>
      </c>
      <c r="AS42" s="79"/>
      <c r="AT42" s="79"/>
      <c r="AU42" s="79"/>
      <c r="AV42" s="79"/>
      <c r="AW42" s="79"/>
      <c r="AX42" s="79"/>
      <c r="AY42" s="79"/>
      <c r="AZ42" s="79"/>
      <c r="BA42">
        <v>3</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15</v>
      </c>
      <c r="BK42" s="49">
        <v>100</v>
      </c>
      <c r="BL42" s="48">
        <v>15</v>
      </c>
    </row>
    <row r="43" spans="1:64" ht="15">
      <c r="A43" s="64" t="s">
        <v>225</v>
      </c>
      <c r="B43" s="64" t="s">
        <v>267</v>
      </c>
      <c r="C43" s="65" t="s">
        <v>2681</v>
      </c>
      <c r="D43" s="66">
        <v>6.5</v>
      </c>
      <c r="E43" s="67" t="s">
        <v>136</v>
      </c>
      <c r="F43" s="68">
        <v>23.5</v>
      </c>
      <c r="G43" s="65"/>
      <c r="H43" s="69"/>
      <c r="I43" s="70"/>
      <c r="J43" s="70"/>
      <c r="K43" s="34" t="s">
        <v>65</v>
      </c>
      <c r="L43" s="77">
        <v>43</v>
      </c>
      <c r="M43" s="77"/>
      <c r="N43" s="72"/>
      <c r="O43" s="79" t="s">
        <v>345</v>
      </c>
      <c r="P43" s="81">
        <v>43411.854166666664</v>
      </c>
      <c r="Q43" s="79" t="s">
        <v>359</v>
      </c>
      <c r="R43" s="83" t="s">
        <v>450</v>
      </c>
      <c r="S43" s="79" t="s">
        <v>502</v>
      </c>
      <c r="T43" s="79"/>
      <c r="U43" s="79"/>
      <c r="V43" s="83" t="s">
        <v>604</v>
      </c>
      <c r="W43" s="81">
        <v>43411.854166666664</v>
      </c>
      <c r="X43" s="83" t="s">
        <v>676</v>
      </c>
      <c r="Y43" s="79"/>
      <c r="Z43" s="79"/>
      <c r="AA43" s="85" t="s">
        <v>804</v>
      </c>
      <c r="AB43" s="79"/>
      <c r="AC43" s="79" t="b">
        <v>0</v>
      </c>
      <c r="AD43" s="79">
        <v>0</v>
      </c>
      <c r="AE43" s="85" t="s">
        <v>922</v>
      </c>
      <c r="AF43" s="79" t="b">
        <v>0</v>
      </c>
      <c r="AG43" s="79" t="s">
        <v>931</v>
      </c>
      <c r="AH43" s="79"/>
      <c r="AI43" s="85" t="s">
        <v>922</v>
      </c>
      <c r="AJ43" s="79" t="b">
        <v>0</v>
      </c>
      <c r="AK43" s="79">
        <v>0</v>
      </c>
      <c r="AL43" s="85" t="s">
        <v>922</v>
      </c>
      <c r="AM43" s="79" t="s">
        <v>943</v>
      </c>
      <c r="AN43" s="79" t="b">
        <v>1</v>
      </c>
      <c r="AO43" s="85" t="s">
        <v>804</v>
      </c>
      <c r="AP43" s="79" t="s">
        <v>176</v>
      </c>
      <c r="AQ43" s="79">
        <v>0</v>
      </c>
      <c r="AR43" s="79">
        <v>0</v>
      </c>
      <c r="AS43" s="79"/>
      <c r="AT43" s="79"/>
      <c r="AU43" s="79"/>
      <c r="AV43" s="79"/>
      <c r="AW43" s="79"/>
      <c r="AX43" s="79"/>
      <c r="AY43" s="79"/>
      <c r="AZ43" s="79"/>
      <c r="BA43">
        <v>3</v>
      </c>
      <c r="BB43" s="78" t="str">
        <f>REPLACE(INDEX(GroupVertices[Group],MATCH(Edges[[#This Row],[Vertex 1]],GroupVertices[Vertex],0)),1,1,"")</f>
        <v>1</v>
      </c>
      <c r="BC43" s="78" t="str">
        <f>REPLACE(INDEX(GroupVertices[Group],MATCH(Edges[[#This Row],[Vertex 2]],GroupVertices[Vertex],0)),1,1,"")</f>
        <v>1</v>
      </c>
      <c r="BD43" s="48">
        <v>1</v>
      </c>
      <c r="BE43" s="49">
        <v>6.25</v>
      </c>
      <c r="BF43" s="48">
        <v>0</v>
      </c>
      <c r="BG43" s="49">
        <v>0</v>
      </c>
      <c r="BH43" s="48">
        <v>0</v>
      </c>
      <c r="BI43" s="49">
        <v>0</v>
      </c>
      <c r="BJ43" s="48">
        <v>15</v>
      </c>
      <c r="BK43" s="49">
        <v>93.75</v>
      </c>
      <c r="BL43" s="48">
        <v>16</v>
      </c>
    </row>
    <row r="44" spans="1:64" ht="15">
      <c r="A44" s="64" t="s">
        <v>225</v>
      </c>
      <c r="B44" s="64" t="s">
        <v>267</v>
      </c>
      <c r="C44" s="65" t="s">
        <v>2681</v>
      </c>
      <c r="D44" s="66">
        <v>6.5</v>
      </c>
      <c r="E44" s="67" t="s">
        <v>136</v>
      </c>
      <c r="F44" s="68">
        <v>23.5</v>
      </c>
      <c r="G44" s="65"/>
      <c r="H44" s="69"/>
      <c r="I44" s="70"/>
      <c r="J44" s="70"/>
      <c r="K44" s="34" t="s">
        <v>65</v>
      </c>
      <c r="L44" s="77">
        <v>44</v>
      </c>
      <c r="M44" s="77"/>
      <c r="N44" s="72"/>
      <c r="O44" s="79" t="s">
        <v>345</v>
      </c>
      <c r="P44" s="81">
        <v>43416.89016203704</v>
      </c>
      <c r="Q44" s="79" t="s">
        <v>360</v>
      </c>
      <c r="R44" s="83" t="s">
        <v>451</v>
      </c>
      <c r="S44" s="79" t="s">
        <v>502</v>
      </c>
      <c r="T44" s="79"/>
      <c r="U44" s="79"/>
      <c r="V44" s="83" t="s">
        <v>604</v>
      </c>
      <c r="W44" s="81">
        <v>43416.89016203704</v>
      </c>
      <c r="X44" s="83" t="s">
        <v>677</v>
      </c>
      <c r="Y44" s="79"/>
      <c r="Z44" s="79"/>
      <c r="AA44" s="85" t="s">
        <v>805</v>
      </c>
      <c r="AB44" s="79"/>
      <c r="AC44" s="79" t="b">
        <v>0</v>
      </c>
      <c r="AD44" s="79">
        <v>0</v>
      </c>
      <c r="AE44" s="85" t="s">
        <v>922</v>
      </c>
      <c r="AF44" s="79" t="b">
        <v>0</v>
      </c>
      <c r="AG44" s="79" t="s">
        <v>931</v>
      </c>
      <c r="AH44" s="79"/>
      <c r="AI44" s="85" t="s">
        <v>922</v>
      </c>
      <c r="AJ44" s="79" t="b">
        <v>0</v>
      </c>
      <c r="AK44" s="79">
        <v>0</v>
      </c>
      <c r="AL44" s="85" t="s">
        <v>922</v>
      </c>
      <c r="AM44" s="79" t="s">
        <v>943</v>
      </c>
      <c r="AN44" s="79" t="b">
        <v>1</v>
      </c>
      <c r="AO44" s="85" t="s">
        <v>805</v>
      </c>
      <c r="AP44" s="79" t="s">
        <v>176</v>
      </c>
      <c r="AQ44" s="79">
        <v>0</v>
      </c>
      <c r="AR44" s="79">
        <v>0</v>
      </c>
      <c r="AS44" s="79"/>
      <c r="AT44" s="79"/>
      <c r="AU44" s="79"/>
      <c r="AV44" s="79"/>
      <c r="AW44" s="79"/>
      <c r="AX44" s="79"/>
      <c r="AY44" s="79"/>
      <c r="AZ44" s="79"/>
      <c r="BA44">
        <v>3</v>
      </c>
      <c r="BB44" s="78" t="str">
        <f>REPLACE(INDEX(GroupVertices[Group],MATCH(Edges[[#This Row],[Vertex 1]],GroupVertices[Vertex],0)),1,1,"")</f>
        <v>1</v>
      </c>
      <c r="BC44" s="78" t="str">
        <f>REPLACE(INDEX(GroupVertices[Group],MATCH(Edges[[#This Row],[Vertex 2]],GroupVertices[Vertex],0)),1,1,"")</f>
        <v>1</v>
      </c>
      <c r="BD44" s="48">
        <v>5</v>
      </c>
      <c r="BE44" s="49">
        <v>29.41176470588235</v>
      </c>
      <c r="BF44" s="48">
        <v>0</v>
      </c>
      <c r="BG44" s="49">
        <v>0</v>
      </c>
      <c r="BH44" s="48">
        <v>0</v>
      </c>
      <c r="BI44" s="49">
        <v>0</v>
      </c>
      <c r="BJ44" s="48">
        <v>12</v>
      </c>
      <c r="BK44" s="49">
        <v>70.58823529411765</v>
      </c>
      <c r="BL44" s="48">
        <v>17</v>
      </c>
    </row>
    <row r="45" spans="1:64" ht="15">
      <c r="A45" s="64" t="s">
        <v>226</v>
      </c>
      <c r="B45" s="64" t="s">
        <v>226</v>
      </c>
      <c r="C45" s="65" t="s">
        <v>2679</v>
      </c>
      <c r="D45" s="66">
        <v>3</v>
      </c>
      <c r="E45" s="67" t="s">
        <v>132</v>
      </c>
      <c r="F45" s="68">
        <v>35</v>
      </c>
      <c r="G45" s="65"/>
      <c r="H45" s="69"/>
      <c r="I45" s="70"/>
      <c r="J45" s="70"/>
      <c r="K45" s="34" t="s">
        <v>65</v>
      </c>
      <c r="L45" s="77">
        <v>45</v>
      </c>
      <c r="M45" s="77"/>
      <c r="N45" s="72"/>
      <c r="O45" s="79" t="s">
        <v>176</v>
      </c>
      <c r="P45" s="81">
        <v>43417.047627314816</v>
      </c>
      <c r="Q45" s="79" t="s">
        <v>361</v>
      </c>
      <c r="R45" s="79" t="s">
        <v>452</v>
      </c>
      <c r="S45" s="79" t="s">
        <v>507</v>
      </c>
      <c r="T45" s="79" t="s">
        <v>539</v>
      </c>
      <c r="U45" s="79"/>
      <c r="V45" s="83" t="s">
        <v>605</v>
      </c>
      <c r="W45" s="81">
        <v>43417.047627314816</v>
      </c>
      <c r="X45" s="83" t="s">
        <v>678</v>
      </c>
      <c r="Y45" s="79"/>
      <c r="Z45" s="79"/>
      <c r="AA45" s="85" t="s">
        <v>806</v>
      </c>
      <c r="AB45" s="79"/>
      <c r="AC45" s="79" t="b">
        <v>0</v>
      </c>
      <c r="AD45" s="79">
        <v>0</v>
      </c>
      <c r="AE45" s="85" t="s">
        <v>922</v>
      </c>
      <c r="AF45" s="79" t="b">
        <v>0</v>
      </c>
      <c r="AG45" s="79" t="s">
        <v>931</v>
      </c>
      <c r="AH45" s="79"/>
      <c r="AI45" s="85" t="s">
        <v>922</v>
      </c>
      <c r="AJ45" s="79" t="b">
        <v>0</v>
      </c>
      <c r="AK45" s="79">
        <v>0</v>
      </c>
      <c r="AL45" s="85" t="s">
        <v>922</v>
      </c>
      <c r="AM45" s="79" t="s">
        <v>939</v>
      </c>
      <c r="AN45" s="79" t="b">
        <v>1</v>
      </c>
      <c r="AO45" s="85" t="s">
        <v>806</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0</v>
      </c>
      <c r="BE45" s="49">
        <v>0</v>
      </c>
      <c r="BF45" s="48">
        <v>0</v>
      </c>
      <c r="BG45" s="49">
        <v>0</v>
      </c>
      <c r="BH45" s="48">
        <v>0</v>
      </c>
      <c r="BI45" s="49">
        <v>0</v>
      </c>
      <c r="BJ45" s="48">
        <v>12</v>
      </c>
      <c r="BK45" s="49">
        <v>100</v>
      </c>
      <c r="BL45" s="48">
        <v>12</v>
      </c>
    </row>
    <row r="46" spans="1:64" ht="15">
      <c r="A46" s="64" t="s">
        <v>227</v>
      </c>
      <c r="B46" s="64" t="s">
        <v>267</v>
      </c>
      <c r="C46" s="65" t="s">
        <v>2679</v>
      </c>
      <c r="D46" s="66">
        <v>3</v>
      </c>
      <c r="E46" s="67" t="s">
        <v>132</v>
      </c>
      <c r="F46" s="68">
        <v>35</v>
      </c>
      <c r="G46" s="65"/>
      <c r="H46" s="69"/>
      <c r="I46" s="70"/>
      <c r="J46" s="70"/>
      <c r="K46" s="34" t="s">
        <v>65</v>
      </c>
      <c r="L46" s="77">
        <v>46</v>
      </c>
      <c r="M46" s="77"/>
      <c r="N46" s="72"/>
      <c r="O46" s="79" t="s">
        <v>345</v>
      </c>
      <c r="P46" s="81">
        <v>43419.834502314814</v>
      </c>
      <c r="Q46" s="79" t="s">
        <v>362</v>
      </c>
      <c r="R46" s="83" t="s">
        <v>453</v>
      </c>
      <c r="S46" s="79" t="s">
        <v>508</v>
      </c>
      <c r="T46" s="79"/>
      <c r="U46" s="79"/>
      <c r="V46" s="83" t="s">
        <v>596</v>
      </c>
      <c r="W46" s="81">
        <v>43419.834502314814</v>
      </c>
      <c r="X46" s="83" t="s">
        <v>679</v>
      </c>
      <c r="Y46" s="79"/>
      <c r="Z46" s="79"/>
      <c r="AA46" s="85" t="s">
        <v>807</v>
      </c>
      <c r="AB46" s="79"/>
      <c r="AC46" s="79" t="b">
        <v>0</v>
      </c>
      <c r="AD46" s="79">
        <v>0</v>
      </c>
      <c r="AE46" s="85" t="s">
        <v>922</v>
      </c>
      <c r="AF46" s="79" t="b">
        <v>0</v>
      </c>
      <c r="AG46" s="79" t="s">
        <v>931</v>
      </c>
      <c r="AH46" s="79"/>
      <c r="AI46" s="85" t="s">
        <v>922</v>
      </c>
      <c r="AJ46" s="79" t="b">
        <v>0</v>
      </c>
      <c r="AK46" s="79">
        <v>0</v>
      </c>
      <c r="AL46" s="85" t="s">
        <v>906</v>
      </c>
      <c r="AM46" s="79" t="s">
        <v>942</v>
      </c>
      <c r="AN46" s="79" t="b">
        <v>0</v>
      </c>
      <c r="AO46" s="85" t="s">
        <v>906</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5.882352941176471</v>
      </c>
      <c r="BF46" s="48">
        <v>0</v>
      </c>
      <c r="BG46" s="49">
        <v>0</v>
      </c>
      <c r="BH46" s="48">
        <v>0</v>
      </c>
      <c r="BI46" s="49">
        <v>0</v>
      </c>
      <c r="BJ46" s="48">
        <v>16</v>
      </c>
      <c r="BK46" s="49">
        <v>94.11764705882354</v>
      </c>
      <c r="BL46" s="48">
        <v>17</v>
      </c>
    </row>
    <row r="47" spans="1:64" ht="15">
      <c r="A47" s="64" t="s">
        <v>228</v>
      </c>
      <c r="B47" s="64" t="s">
        <v>297</v>
      </c>
      <c r="C47" s="65" t="s">
        <v>2679</v>
      </c>
      <c r="D47" s="66">
        <v>3</v>
      </c>
      <c r="E47" s="67" t="s">
        <v>132</v>
      </c>
      <c r="F47" s="68">
        <v>35</v>
      </c>
      <c r="G47" s="65"/>
      <c r="H47" s="69"/>
      <c r="I47" s="70"/>
      <c r="J47" s="70"/>
      <c r="K47" s="34" t="s">
        <v>65</v>
      </c>
      <c r="L47" s="77">
        <v>47</v>
      </c>
      <c r="M47" s="77"/>
      <c r="N47" s="72"/>
      <c r="O47" s="79" t="s">
        <v>345</v>
      </c>
      <c r="P47" s="81">
        <v>43420.720243055555</v>
      </c>
      <c r="Q47" s="79" t="s">
        <v>363</v>
      </c>
      <c r="R47" s="83" t="s">
        <v>454</v>
      </c>
      <c r="S47" s="79" t="s">
        <v>504</v>
      </c>
      <c r="T47" s="79" t="s">
        <v>540</v>
      </c>
      <c r="U47" s="79"/>
      <c r="V47" s="83" t="s">
        <v>606</v>
      </c>
      <c r="W47" s="81">
        <v>43420.720243055555</v>
      </c>
      <c r="X47" s="83" t="s">
        <v>680</v>
      </c>
      <c r="Y47" s="79"/>
      <c r="Z47" s="79"/>
      <c r="AA47" s="85" t="s">
        <v>808</v>
      </c>
      <c r="AB47" s="79"/>
      <c r="AC47" s="79" t="b">
        <v>0</v>
      </c>
      <c r="AD47" s="79">
        <v>0</v>
      </c>
      <c r="AE47" s="85" t="s">
        <v>922</v>
      </c>
      <c r="AF47" s="79" t="b">
        <v>0</v>
      </c>
      <c r="AG47" s="79" t="s">
        <v>931</v>
      </c>
      <c r="AH47" s="79"/>
      <c r="AI47" s="85" t="s">
        <v>922</v>
      </c>
      <c r="AJ47" s="79" t="b">
        <v>0</v>
      </c>
      <c r="AK47" s="79">
        <v>0</v>
      </c>
      <c r="AL47" s="85" t="s">
        <v>922</v>
      </c>
      <c r="AM47" s="79" t="s">
        <v>939</v>
      </c>
      <c r="AN47" s="79" t="b">
        <v>0</v>
      </c>
      <c r="AO47" s="85" t="s">
        <v>808</v>
      </c>
      <c r="AP47" s="79" t="s">
        <v>176</v>
      </c>
      <c r="AQ47" s="79">
        <v>0</v>
      </c>
      <c r="AR47" s="79">
        <v>0</v>
      </c>
      <c r="AS47" s="79"/>
      <c r="AT47" s="79"/>
      <c r="AU47" s="79"/>
      <c r="AV47" s="79"/>
      <c r="AW47" s="79"/>
      <c r="AX47" s="79"/>
      <c r="AY47" s="79"/>
      <c r="AZ47" s="79"/>
      <c r="BA47">
        <v>1</v>
      </c>
      <c r="BB47" s="78" t="str">
        <f>REPLACE(INDEX(GroupVertices[Group],MATCH(Edges[[#This Row],[Vertex 1]],GroupVertices[Vertex],0)),1,1,"")</f>
        <v>14</v>
      </c>
      <c r="BC47" s="78" t="str">
        <f>REPLACE(INDEX(GroupVertices[Group],MATCH(Edges[[#This Row],[Vertex 2]],GroupVertices[Vertex],0)),1,1,"")</f>
        <v>14</v>
      </c>
      <c r="BD47" s="48">
        <v>0</v>
      </c>
      <c r="BE47" s="49">
        <v>0</v>
      </c>
      <c r="BF47" s="48">
        <v>1</v>
      </c>
      <c r="BG47" s="49">
        <v>9.090909090909092</v>
      </c>
      <c r="BH47" s="48">
        <v>0</v>
      </c>
      <c r="BI47" s="49">
        <v>0</v>
      </c>
      <c r="BJ47" s="48">
        <v>10</v>
      </c>
      <c r="BK47" s="49">
        <v>90.9090909090909</v>
      </c>
      <c r="BL47" s="48">
        <v>11</v>
      </c>
    </row>
    <row r="48" spans="1:64" ht="15">
      <c r="A48" s="64" t="s">
        <v>228</v>
      </c>
      <c r="B48" s="64" t="s">
        <v>267</v>
      </c>
      <c r="C48" s="65" t="s">
        <v>2679</v>
      </c>
      <c r="D48" s="66">
        <v>3</v>
      </c>
      <c r="E48" s="67" t="s">
        <v>132</v>
      </c>
      <c r="F48" s="68">
        <v>35</v>
      </c>
      <c r="G48" s="65"/>
      <c r="H48" s="69"/>
      <c r="I48" s="70"/>
      <c r="J48" s="70"/>
      <c r="K48" s="34" t="s">
        <v>65</v>
      </c>
      <c r="L48" s="77">
        <v>48</v>
      </c>
      <c r="M48" s="77"/>
      <c r="N48" s="72"/>
      <c r="O48" s="79" t="s">
        <v>345</v>
      </c>
      <c r="P48" s="81">
        <v>43420.720243055555</v>
      </c>
      <c r="Q48" s="79" t="s">
        <v>363</v>
      </c>
      <c r="R48" s="83" t="s">
        <v>454</v>
      </c>
      <c r="S48" s="79" t="s">
        <v>504</v>
      </c>
      <c r="T48" s="79" t="s">
        <v>540</v>
      </c>
      <c r="U48" s="79"/>
      <c r="V48" s="83" t="s">
        <v>606</v>
      </c>
      <c r="W48" s="81">
        <v>43420.720243055555</v>
      </c>
      <c r="X48" s="83" t="s">
        <v>680</v>
      </c>
      <c r="Y48" s="79"/>
      <c r="Z48" s="79"/>
      <c r="AA48" s="85" t="s">
        <v>808</v>
      </c>
      <c r="AB48" s="79"/>
      <c r="AC48" s="79" t="b">
        <v>0</v>
      </c>
      <c r="AD48" s="79">
        <v>0</v>
      </c>
      <c r="AE48" s="85" t="s">
        <v>922</v>
      </c>
      <c r="AF48" s="79" t="b">
        <v>0</v>
      </c>
      <c r="AG48" s="79" t="s">
        <v>931</v>
      </c>
      <c r="AH48" s="79"/>
      <c r="AI48" s="85" t="s">
        <v>922</v>
      </c>
      <c r="AJ48" s="79" t="b">
        <v>0</v>
      </c>
      <c r="AK48" s="79">
        <v>0</v>
      </c>
      <c r="AL48" s="85" t="s">
        <v>922</v>
      </c>
      <c r="AM48" s="79" t="s">
        <v>939</v>
      </c>
      <c r="AN48" s="79" t="b">
        <v>0</v>
      </c>
      <c r="AO48" s="85" t="s">
        <v>808</v>
      </c>
      <c r="AP48" s="79" t="s">
        <v>176</v>
      </c>
      <c r="AQ48" s="79">
        <v>0</v>
      </c>
      <c r="AR48" s="79">
        <v>0</v>
      </c>
      <c r="AS48" s="79"/>
      <c r="AT48" s="79"/>
      <c r="AU48" s="79"/>
      <c r="AV48" s="79"/>
      <c r="AW48" s="79"/>
      <c r="AX48" s="79"/>
      <c r="AY48" s="79"/>
      <c r="AZ48" s="79"/>
      <c r="BA48">
        <v>1</v>
      </c>
      <c r="BB48" s="78" t="str">
        <f>REPLACE(INDEX(GroupVertices[Group],MATCH(Edges[[#This Row],[Vertex 1]],GroupVertices[Vertex],0)),1,1,"")</f>
        <v>14</v>
      </c>
      <c r="BC48" s="78" t="str">
        <f>REPLACE(INDEX(GroupVertices[Group],MATCH(Edges[[#This Row],[Vertex 2]],GroupVertices[Vertex],0)),1,1,"")</f>
        <v>1</v>
      </c>
      <c r="BD48" s="48"/>
      <c r="BE48" s="49"/>
      <c r="BF48" s="48"/>
      <c r="BG48" s="49"/>
      <c r="BH48" s="48"/>
      <c r="BI48" s="49"/>
      <c r="BJ48" s="48"/>
      <c r="BK48" s="49"/>
      <c r="BL48" s="48"/>
    </row>
    <row r="49" spans="1:64" ht="15">
      <c r="A49" s="64" t="s">
        <v>229</v>
      </c>
      <c r="B49" s="64" t="s">
        <v>267</v>
      </c>
      <c r="C49" s="65" t="s">
        <v>2679</v>
      </c>
      <c r="D49" s="66">
        <v>3</v>
      </c>
      <c r="E49" s="67" t="s">
        <v>132</v>
      </c>
      <c r="F49" s="68">
        <v>35</v>
      </c>
      <c r="G49" s="65"/>
      <c r="H49" s="69"/>
      <c r="I49" s="70"/>
      <c r="J49" s="70"/>
      <c r="K49" s="34" t="s">
        <v>65</v>
      </c>
      <c r="L49" s="77">
        <v>49</v>
      </c>
      <c r="M49" s="77"/>
      <c r="N49" s="72"/>
      <c r="O49" s="79" t="s">
        <v>345</v>
      </c>
      <c r="P49" s="81">
        <v>43423.66217592593</v>
      </c>
      <c r="Q49" s="79" t="s">
        <v>364</v>
      </c>
      <c r="R49" s="83" t="s">
        <v>455</v>
      </c>
      <c r="S49" s="79" t="s">
        <v>509</v>
      </c>
      <c r="T49" s="79"/>
      <c r="U49" s="79"/>
      <c r="V49" s="83" t="s">
        <v>607</v>
      </c>
      <c r="W49" s="81">
        <v>43423.66217592593</v>
      </c>
      <c r="X49" s="83" t="s">
        <v>681</v>
      </c>
      <c r="Y49" s="79"/>
      <c r="Z49" s="79"/>
      <c r="AA49" s="85" t="s">
        <v>809</v>
      </c>
      <c r="AB49" s="79"/>
      <c r="AC49" s="79" t="b">
        <v>0</v>
      </c>
      <c r="AD49" s="79">
        <v>2</v>
      </c>
      <c r="AE49" s="85" t="s">
        <v>922</v>
      </c>
      <c r="AF49" s="79" t="b">
        <v>0</v>
      </c>
      <c r="AG49" s="79" t="s">
        <v>931</v>
      </c>
      <c r="AH49" s="79"/>
      <c r="AI49" s="85" t="s">
        <v>922</v>
      </c>
      <c r="AJ49" s="79" t="b">
        <v>0</v>
      </c>
      <c r="AK49" s="79">
        <v>0</v>
      </c>
      <c r="AL49" s="85" t="s">
        <v>922</v>
      </c>
      <c r="AM49" s="79" t="s">
        <v>940</v>
      </c>
      <c r="AN49" s="79" t="b">
        <v>0</v>
      </c>
      <c r="AO49" s="85" t="s">
        <v>809</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6</v>
      </c>
      <c r="BK49" s="49">
        <v>100</v>
      </c>
      <c r="BL49" s="48">
        <v>6</v>
      </c>
    </row>
    <row r="50" spans="1:64" ht="15">
      <c r="A50" s="64" t="s">
        <v>230</v>
      </c>
      <c r="B50" s="64" t="s">
        <v>229</v>
      </c>
      <c r="C50" s="65" t="s">
        <v>2679</v>
      </c>
      <c r="D50" s="66">
        <v>3</v>
      </c>
      <c r="E50" s="67" t="s">
        <v>132</v>
      </c>
      <c r="F50" s="68">
        <v>35</v>
      </c>
      <c r="G50" s="65"/>
      <c r="H50" s="69"/>
      <c r="I50" s="70"/>
      <c r="J50" s="70"/>
      <c r="K50" s="34" t="s">
        <v>65</v>
      </c>
      <c r="L50" s="77">
        <v>50</v>
      </c>
      <c r="M50" s="77"/>
      <c r="N50" s="72"/>
      <c r="O50" s="79" t="s">
        <v>346</v>
      </c>
      <c r="P50" s="81">
        <v>43423.67309027778</v>
      </c>
      <c r="Q50" s="79" t="s">
        <v>365</v>
      </c>
      <c r="R50" s="79"/>
      <c r="S50" s="79"/>
      <c r="T50" s="79"/>
      <c r="U50" s="79"/>
      <c r="V50" s="83" t="s">
        <v>608</v>
      </c>
      <c r="W50" s="81">
        <v>43423.67309027778</v>
      </c>
      <c r="X50" s="83" t="s">
        <v>682</v>
      </c>
      <c r="Y50" s="79"/>
      <c r="Z50" s="79"/>
      <c r="AA50" s="85" t="s">
        <v>810</v>
      </c>
      <c r="AB50" s="85" t="s">
        <v>809</v>
      </c>
      <c r="AC50" s="79" t="b">
        <v>0</v>
      </c>
      <c r="AD50" s="79">
        <v>0</v>
      </c>
      <c r="AE50" s="85" t="s">
        <v>924</v>
      </c>
      <c r="AF50" s="79" t="b">
        <v>0</v>
      </c>
      <c r="AG50" s="79" t="s">
        <v>931</v>
      </c>
      <c r="AH50" s="79"/>
      <c r="AI50" s="85" t="s">
        <v>922</v>
      </c>
      <c r="AJ50" s="79" t="b">
        <v>0</v>
      </c>
      <c r="AK50" s="79">
        <v>0</v>
      </c>
      <c r="AL50" s="85" t="s">
        <v>922</v>
      </c>
      <c r="AM50" s="79" t="s">
        <v>940</v>
      </c>
      <c r="AN50" s="79" t="b">
        <v>0</v>
      </c>
      <c r="AO50" s="85" t="s">
        <v>809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230</v>
      </c>
      <c r="B51" s="64" t="s">
        <v>267</v>
      </c>
      <c r="C51" s="65" t="s">
        <v>2679</v>
      </c>
      <c r="D51" s="66">
        <v>3</v>
      </c>
      <c r="E51" s="67" t="s">
        <v>132</v>
      </c>
      <c r="F51" s="68">
        <v>35</v>
      </c>
      <c r="G51" s="65"/>
      <c r="H51" s="69"/>
      <c r="I51" s="70"/>
      <c r="J51" s="70"/>
      <c r="K51" s="34" t="s">
        <v>65</v>
      </c>
      <c r="L51" s="77">
        <v>51</v>
      </c>
      <c r="M51" s="77"/>
      <c r="N51" s="72"/>
      <c r="O51" s="79" t="s">
        <v>345</v>
      </c>
      <c r="P51" s="81">
        <v>43423.67309027778</v>
      </c>
      <c r="Q51" s="79" t="s">
        <v>365</v>
      </c>
      <c r="R51" s="79"/>
      <c r="S51" s="79"/>
      <c r="T51" s="79"/>
      <c r="U51" s="79"/>
      <c r="V51" s="83" t="s">
        <v>608</v>
      </c>
      <c r="W51" s="81">
        <v>43423.67309027778</v>
      </c>
      <c r="X51" s="83" t="s">
        <v>682</v>
      </c>
      <c r="Y51" s="79"/>
      <c r="Z51" s="79"/>
      <c r="AA51" s="85" t="s">
        <v>810</v>
      </c>
      <c r="AB51" s="85" t="s">
        <v>809</v>
      </c>
      <c r="AC51" s="79" t="b">
        <v>0</v>
      </c>
      <c r="AD51" s="79">
        <v>0</v>
      </c>
      <c r="AE51" s="85" t="s">
        <v>924</v>
      </c>
      <c r="AF51" s="79" t="b">
        <v>0</v>
      </c>
      <c r="AG51" s="79" t="s">
        <v>931</v>
      </c>
      <c r="AH51" s="79"/>
      <c r="AI51" s="85" t="s">
        <v>922</v>
      </c>
      <c r="AJ51" s="79" t="b">
        <v>0</v>
      </c>
      <c r="AK51" s="79">
        <v>0</v>
      </c>
      <c r="AL51" s="85" t="s">
        <v>922</v>
      </c>
      <c r="AM51" s="79" t="s">
        <v>940</v>
      </c>
      <c r="AN51" s="79" t="b">
        <v>0</v>
      </c>
      <c r="AO51" s="85" t="s">
        <v>809</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2.3255813953488373</v>
      </c>
      <c r="BF51" s="48">
        <v>1</v>
      </c>
      <c r="BG51" s="49">
        <v>2.3255813953488373</v>
      </c>
      <c r="BH51" s="48">
        <v>0</v>
      </c>
      <c r="BI51" s="49">
        <v>0</v>
      </c>
      <c r="BJ51" s="48">
        <v>41</v>
      </c>
      <c r="BK51" s="49">
        <v>95.34883720930233</v>
      </c>
      <c r="BL51" s="48">
        <v>43</v>
      </c>
    </row>
    <row r="52" spans="1:64" ht="15">
      <c r="A52" s="64" t="s">
        <v>231</v>
      </c>
      <c r="B52" s="64" t="s">
        <v>298</v>
      </c>
      <c r="C52" s="65" t="s">
        <v>2679</v>
      </c>
      <c r="D52" s="66">
        <v>3</v>
      </c>
      <c r="E52" s="67" t="s">
        <v>132</v>
      </c>
      <c r="F52" s="68">
        <v>35</v>
      </c>
      <c r="G52" s="65"/>
      <c r="H52" s="69"/>
      <c r="I52" s="70"/>
      <c r="J52" s="70"/>
      <c r="K52" s="34" t="s">
        <v>65</v>
      </c>
      <c r="L52" s="77">
        <v>52</v>
      </c>
      <c r="M52" s="77"/>
      <c r="N52" s="72"/>
      <c r="O52" s="79" t="s">
        <v>345</v>
      </c>
      <c r="P52" s="81">
        <v>43424.06626157407</v>
      </c>
      <c r="Q52" s="79" t="s">
        <v>366</v>
      </c>
      <c r="R52" s="83" t="s">
        <v>456</v>
      </c>
      <c r="S52" s="79" t="s">
        <v>510</v>
      </c>
      <c r="T52" s="79" t="s">
        <v>541</v>
      </c>
      <c r="U52" s="79"/>
      <c r="V52" s="83" t="s">
        <v>609</v>
      </c>
      <c r="W52" s="81">
        <v>43424.06626157407</v>
      </c>
      <c r="X52" s="83" t="s">
        <v>683</v>
      </c>
      <c r="Y52" s="79"/>
      <c r="Z52" s="79"/>
      <c r="AA52" s="85" t="s">
        <v>811</v>
      </c>
      <c r="AB52" s="79"/>
      <c r="AC52" s="79" t="b">
        <v>0</v>
      </c>
      <c r="AD52" s="79">
        <v>1</v>
      </c>
      <c r="AE52" s="85" t="s">
        <v>922</v>
      </c>
      <c r="AF52" s="79" t="b">
        <v>0</v>
      </c>
      <c r="AG52" s="79" t="s">
        <v>931</v>
      </c>
      <c r="AH52" s="79"/>
      <c r="AI52" s="85" t="s">
        <v>922</v>
      </c>
      <c r="AJ52" s="79" t="b">
        <v>0</v>
      </c>
      <c r="AK52" s="79">
        <v>0</v>
      </c>
      <c r="AL52" s="85" t="s">
        <v>922</v>
      </c>
      <c r="AM52" s="79" t="s">
        <v>940</v>
      </c>
      <c r="AN52" s="79" t="b">
        <v>0</v>
      </c>
      <c r="AO52" s="85" t="s">
        <v>811</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c r="BE52" s="49"/>
      <c r="BF52" s="48"/>
      <c r="BG52" s="49"/>
      <c r="BH52" s="48"/>
      <c r="BI52" s="49"/>
      <c r="BJ52" s="48"/>
      <c r="BK52" s="49"/>
      <c r="BL52" s="48"/>
    </row>
    <row r="53" spans="1:64" ht="15">
      <c r="A53" s="64" t="s">
        <v>231</v>
      </c>
      <c r="B53" s="64" t="s">
        <v>299</v>
      </c>
      <c r="C53" s="65" t="s">
        <v>2679</v>
      </c>
      <c r="D53" s="66">
        <v>3</v>
      </c>
      <c r="E53" s="67" t="s">
        <v>132</v>
      </c>
      <c r="F53" s="68">
        <v>35</v>
      </c>
      <c r="G53" s="65"/>
      <c r="H53" s="69"/>
      <c r="I53" s="70"/>
      <c r="J53" s="70"/>
      <c r="K53" s="34" t="s">
        <v>65</v>
      </c>
      <c r="L53" s="77">
        <v>53</v>
      </c>
      <c r="M53" s="77"/>
      <c r="N53" s="72"/>
      <c r="O53" s="79" t="s">
        <v>345</v>
      </c>
      <c r="P53" s="81">
        <v>43424.06626157407</v>
      </c>
      <c r="Q53" s="79" t="s">
        <v>366</v>
      </c>
      <c r="R53" s="83" t="s">
        <v>456</v>
      </c>
      <c r="S53" s="79" t="s">
        <v>510</v>
      </c>
      <c r="T53" s="79" t="s">
        <v>541</v>
      </c>
      <c r="U53" s="79"/>
      <c r="V53" s="83" t="s">
        <v>609</v>
      </c>
      <c r="W53" s="81">
        <v>43424.06626157407</v>
      </c>
      <c r="X53" s="83" t="s">
        <v>683</v>
      </c>
      <c r="Y53" s="79"/>
      <c r="Z53" s="79"/>
      <c r="AA53" s="85" t="s">
        <v>811</v>
      </c>
      <c r="AB53" s="79"/>
      <c r="AC53" s="79" t="b">
        <v>0</v>
      </c>
      <c r="AD53" s="79">
        <v>1</v>
      </c>
      <c r="AE53" s="85" t="s">
        <v>922</v>
      </c>
      <c r="AF53" s="79" t="b">
        <v>0</v>
      </c>
      <c r="AG53" s="79" t="s">
        <v>931</v>
      </c>
      <c r="AH53" s="79"/>
      <c r="AI53" s="85" t="s">
        <v>922</v>
      </c>
      <c r="AJ53" s="79" t="b">
        <v>0</v>
      </c>
      <c r="AK53" s="79">
        <v>0</v>
      </c>
      <c r="AL53" s="85" t="s">
        <v>922</v>
      </c>
      <c r="AM53" s="79" t="s">
        <v>940</v>
      </c>
      <c r="AN53" s="79" t="b">
        <v>0</v>
      </c>
      <c r="AO53" s="85" t="s">
        <v>811</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c r="BE53" s="49"/>
      <c r="BF53" s="48"/>
      <c r="BG53" s="49"/>
      <c r="BH53" s="48"/>
      <c r="BI53" s="49"/>
      <c r="BJ53" s="48"/>
      <c r="BK53" s="49"/>
      <c r="BL53" s="48"/>
    </row>
    <row r="54" spans="1:64" ht="15">
      <c r="A54" s="64" t="s">
        <v>231</v>
      </c>
      <c r="B54" s="64" t="s">
        <v>267</v>
      </c>
      <c r="C54" s="65" t="s">
        <v>2679</v>
      </c>
      <c r="D54" s="66">
        <v>3</v>
      </c>
      <c r="E54" s="67" t="s">
        <v>132</v>
      </c>
      <c r="F54" s="68">
        <v>35</v>
      </c>
      <c r="G54" s="65"/>
      <c r="H54" s="69"/>
      <c r="I54" s="70"/>
      <c r="J54" s="70"/>
      <c r="K54" s="34" t="s">
        <v>65</v>
      </c>
      <c r="L54" s="77">
        <v>54</v>
      </c>
      <c r="M54" s="77"/>
      <c r="N54" s="72"/>
      <c r="O54" s="79" t="s">
        <v>345</v>
      </c>
      <c r="P54" s="81">
        <v>43424.06626157407</v>
      </c>
      <c r="Q54" s="79" t="s">
        <v>366</v>
      </c>
      <c r="R54" s="83" t="s">
        <v>456</v>
      </c>
      <c r="S54" s="79" t="s">
        <v>510</v>
      </c>
      <c r="T54" s="79" t="s">
        <v>541</v>
      </c>
      <c r="U54" s="79"/>
      <c r="V54" s="83" t="s">
        <v>609</v>
      </c>
      <c r="W54" s="81">
        <v>43424.06626157407</v>
      </c>
      <c r="X54" s="83" t="s">
        <v>683</v>
      </c>
      <c r="Y54" s="79"/>
      <c r="Z54" s="79"/>
      <c r="AA54" s="85" t="s">
        <v>811</v>
      </c>
      <c r="AB54" s="79"/>
      <c r="AC54" s="79" t="b">
        <v>0</v>
      </c>
      <c r="AD54" s="79">
        <v>1</v>
      </c>
      <c r="AE54" s="85" t="s">
        <v>922</v>
      </c>
      <c r="AF54" s="79" t="b">
        <v>0</v>
      </c>
      <c r="AG54" s="79" t="s">
        <v>931</v>
      </c>
      <c r="AH54" s="79"/>
      <c r="AI54" s="85" t="s">
        <v>922</v>
      </c>
      <c r="AJ54" s="79" t="b">
        <v>0</v>
      </c>
      <c r="AK54" s="79">
        <v>0</v>
      </c>
      <c r="AL54" s="85" t="s">
        <v>922</v>
      </c>
      <c r="AM54" s="79" t="s">
        <v>940</v>
      </c>
      <c r="AN54" s="79" t="b">
        <v>0</v>
      </c>
      <c r="AO54" s="85" t="s">
        <v>811</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1</v>
      </c>
      <c r="BD54" s="48"/>
      <c r="BE54" s="49"/>
      <c r="BF54" s="48"/>
      <c r="BG54" s="49"/>
      <c r="BH54" s="48"/>
      <c r="BI54" s="49"/>
      <c r="BJ54" s="48"/>
      <c r="BK54" s="49"/>
      <c r="BL54" s="48"/>
    </row>
    <row r="55" spans="1:64" ht="15">
      <c r="A55" s="64" t="s">
        <v>231</v>
      </c>
      <c r="B55" s="64" t="s">
        <v>300</v>
      </c>
      <c r="C55" s="65" t="s">
        <v>2679</v>
      </c>
      <c r="D55" s="66">
        <v>3</v>
      </c>
      <c r="E55" s="67" t="s">
        <v>132</v>
      </c>
      <c r="F55" s="68">
        <v>35</v>
      </c>
      <c r="G55" s="65"/>
      <c r="H55" s="69"/>
      <c r="I55" s="70"/>
      <c r="J55" s="70"/>
      <c r="K55" s="34" t="s">
        <v>65</v>
      </c>
      <c r="L55" s="77">
        <v>55</v>
      </c>
      <c r="M55" s="77"/>
      <c r="N55" s="72"/>
      <c r="O55" s="79" t="s">
        <v>345</v>
      </c>
      <c r="P55" s="81">
        <v>43424.06626157407</v>
      </c>
      <c r="Q55" s="79" t="s">
        <v>366</v>
      </c>
      <c r="R55" s="83" t="s">
        <v>456</v>
      </c>
      <c r="S55" s="79" t="s">
        <v>510</v>
      </c>
      <c r="T55" s="79" t="s">
        <v>541</v>
      </c>
      <c r="U55" s="79"/>
      <c r="V55" s="83" t="s">
        <v>609</v>
      </c>
      <c r="W55" s="81">
        <v>43424.06626157407</v>
      </c>
      <c r="X55" s="83" t="s">
        <v>683</v>
      </c>
      <c r="Y55" s="79"/>
      <c r="Z55" s="79"/>
      <c r="AA55" s="85" t="s">
        <v>811</v>
      </c>
      <c r="AB55" s="79"/>
      <c r="AC55" s="79" t="b">
        <v>0</v>
      </c>
      <c r="AD55" s="79">
        <v>1</v>
      </c>
      <c r="AE55" s="85" t="s">
        <v>922</v>
      </c>
      <c r="AF55" s="79" t="b">
        <v>0</v>
      </c>
      <c r="AG55" s="79" t="s">
        <v>931</v>
      </c>
      <c r="AH55" s="79"/>
      <c r="AI55" s="85" t="s">
        <v>922</v>
      </c>
      <c r="AJ55" s="79" t="b">
        <v>0</v>
      </c>
      <c r="AK55" s="79">
        <v>0</v>
      </c>
      <c r="AL55" s="85" t="s">
        <v>922</v>
      </c>
      <c r="AM55" s="79" t="s">
        <v>940</v>
      </c>
      <c r="AN55" s="79" t="b">
        <v>0</v>
      </c>
      <c r="AO55" s="85" t="s">
        <v>811</v>
      </c>
      <c r="AP55" s="79" t="s">
        <v>176</v>
      </c>
      <c r="AQ55" s="79">
        <v>0</v>
      </c>
      <c r="AR55" s="79">
        <v>0</v>
      </c>
      <c r="AS55" s="79"/>
      <c r="AT55" s="79"/>
      <c r="AU55" s="79"/>
      <c r="AV55" s="79"/>
      <c r="AW55" s="79"/>
      <c r="AX55" s="79"/>
      <c r="AY55" s="79"/>
      <c r="AZ55" s="79"/>
      <c r="BA55">
        <v>1</v>
      </c>
      <c r="BB55" s="78" t="str">
        <f>REPLACE(INDEX(GroupVertices[Group],MATCH(Edges[[#This Row],[Vertex 1]],GroupVertices[Vertex],0)),1,1,"")</f>
        <v>7</v>
      </c>
      <c r="BC55" s="78" t="str">
        <f>REPLACE(INDEX(GroupVertices[Group],MATCH(Edges[[#This Row],[Vertex 2]],GroupVertices[Vertex],0)),1,1,"")</f>
        <v>7</v>
      </c>
      <c r="BD55" s="48"/>
      <c r="BE55" s="49"/>
      <c r="BF55" s="48"/>
      <c r="BG55" s="49"/>
      <c r="BH55" s="48"/>
      <c r="BI55" s="49"/>
      <c r="BJ55" s="48"/>
      <c r="BK55" s="49"/>
      <c r="BL55" s="48"/>
    </row>
    <row r="56" spans="1:64" ht="15">
      <c r="A56" s="64" t="s">
        <v>231</v>
      </c>
      <c r="B56" s="64" t="s">
        <v>301</v>
      </c>
      <c r="C56" s="65" t="s">
        <v>2679</v>
      </c>
      <c r="D56" s="66">
        <v>3</v>
      </c>
      <c r="E56" s="67" t="s">
        <v>132</v>
      </c>
      <c r="F56" s="68">
        <v>35</v>
      </c>
      <c r="G56" s="65"/>
      <c r="H56" s="69"/>
      <c r="I56" s="70"/>
      <c r="J56" s="70"/>
      <c r="K56" s="34" t="s">
        <v>65</v>
      </c>
      <c r="L56" s="77">
        <v>56</v>
      </c>
      <c r="M56" s="77"/>
      <c r="N56" s="72"/>
      <c r="O56" s="79" t="s">
        <v>345</v>
      </c>
      <c r="P56" s="81">
        <v>43424.06626157407</v>
      </c>
      <c r="Q56" s="79" t="s">
        <v>366</v>
      </c>
      <c r="R56" s="83" t="s">
        <v>456</v>
      </c>
      <c r="S56" s="79" t="s">
        <v>510</v>
      </c>
      <c r="T56" s="79" t="s">
        <v>541</v>
      </c>
      <c r="U56" s="79"/>
      <c r="V56" s="83" t="s">
        <v>609</v>
      </c>
      <c r="W56" s="81">
        <v>43424.06626157407</v>
      </c>
      <c r="X56" s="83" t="s">
        <v>683</v>
      </c>
      <c r="Y56" s="79"/>
      <c r="Z56" s="79"/>
      <c r="AA56" s="85" t="s">
        <v>811</v>
      </c>
      <c r="AB56" s="79"/>
      <c r="AC56" s="79" t="b">
        <v>0</v>
      </c>
      <c r="AD56" s="79">
        <v>1</v>
      </c>
      <c r="AE56" s="85" t="s">
        <v>922</v>
      </c>
      <c r="AF56" s="79" t="b">
        <v>0</v>
      </c>
      <c r="AG56" s="79" t="s">
        <v>931</v>
      </c>
      <c r="AH56" s="79"/>
      <c r="AI56" s="85" t="s">
        <v>922</v>
      </c>
      <c r="AJ56" s="79" t="b">
        <v>0</v>
      </c>
      <c r="AK56" s="79">
        <v>0</v>
      </c>
      <c r="AL56" s="85" t="s">
        <v>922</v>
      </c>
      <c r="AM56" s="79" t="s">
        <v>940</v>
      </c>
      <c r="AN56" s="79" t="b">
        <v>0</v>
      </c>
      <c r="AO56" s="85" t="s">
        <v>811</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231</v>
      </c>
      <c r="B57" s="64" t="s">
        <v>302</v>
      </c>
      <c r="C57" s="65" t="s">
        <v>2679</v>
      </c>
      <c r="D57" s="66">
        <v>3</v>
      </c>
      <c r="E57" s="67" t="s">
        <v>132</v>
      </c>
      <c r="F57" s="68">
        <v>35</v>
      </c>
      <c r="G57" s="65"/>
      <c r="H57" s="69"/>
      <c r="I57" s="70"/>
      <c r="J57" s="70"/>
      <c r="K57" s="34" t="s">
        <v>65</v>
      </c>
      <c r="L57" s="77">
        <v>57</v>
      </c>
      <c r="M57" s="77"/>
      <c r="N57" s="72"/>
      <c r="O57" s="79" t="s">
        <v>345</v>
      </c>
      <c r="P57" s="81">
        <v>43424.06626157407</v>
      </c>
      <c r="Q57" s="79" t="s">
        <v>366</v>
      </c>
      <c r="R57" s="83" t="s">
        <v>456</v>
      </c>
      <c r="S57" s="79" t="s">
        <v>510</v>
      </c>
      <c r="T57" s="79" t="s">
        <v>541</v>
      </c>
      <c r="U57" s="79"/>
      <c r="V57" s="83" t="s">
        <v>609</v>
      </c>
      <c r="W57" s="81">
        <v>43424.06626157407</v>
      </c>
      <c r="X57" s="83" t="s">
        <v>683</v>
      </c>
      <c r="Y57" s="79"/>
      <c r="Z57" s="79"/>
      <c r="AA57" s="85" t="s">
        <v>811</v>
      </c>
      <c r="AB57" s="79"/>
      <c r="AC57" s="79" t="b">
        <v>0</v>
      </c>
      <c r="AD57" s="79">
        <v>1</v>
      </c>
      <c r="AE57" s="85" t="s">
        <v>922</v>
      </c>
      <c r="AF57" s="79" t="b">
        <v>0</v>
      </c>
      <c r="AG57" s="79" t="s">
        <v>931</v>
      </c>
      <c r="AH57" s="79"/>
      <c r="AI57" s="85" t="s">
        <v>922</v>
      </c>
      <c r="AJ57" s="79" t="b">
        <v>0</v>
      </c>
      <c r="AK57" s="79">
        <v>0</v>
      </c>
      <c r="AL57" s="85" t="s">
        <v>922</v>
      </c>
      <c r="AM57" s="79" t="s">
        <v>940</v>
      </c>
      <c r="AN57" s="79" t="b">
        <v>0</v>
      </c>
      <c r="AO57" s="85" t="s">
        <v>811</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v>1</v>
      </c>
      <c r="BE57" s="49">
        <v>5.882352941176471</v>
      </c>
      <c r="BF57" s="48">
        <v>0</v>
      </c>
      <c r="BG57" s="49">
        <v>0</v>
      </c>
      <c r="BH57" s="48">
        <v>0</v>
      </c>
      <c r="BI57" s="49">
        <v>0</v>
      </c>
      <c r="BJ57" s="48">
        <v>16</v>
      </c>
      <c r="BK57" s="49">
        <v>94.11764705882354</v>
      </c>
      <c r="BL57" s="48">
        <v>17</v>
      </c>
    </row>
    <row r="58" spans="1:64" ht="15">
      <c r="A58" s="64" t="s">
        <v>232</v>
      </c>
      <c r="B58" s="64" t="s">
        <v>298</v>
      </c>
      <c r="C58" s="65" t="s">
        <v>2679</v>
      </c>
      <c r="D58" s="66">
        <v>3</v>
      </c>
      <c r="E58" s="67" t="s">
        <v>132</v>
      </c>
      <c r="F58" s="68">
        <v>35</v>
      </c>
      <c r="G58" s="65"/>
      <c r="H58" s="69"/>
      <c r="I58" s="70"/>
      <c r="J58" s="70"/>
      <c r="K58" s="34" t="s">
        <v>65</v>
      </c>
      <c r="L58" s="77">
        <v>58</v>
      </c>
      <c r="M58" s="77"/>
      <c r="N58" s="72"/>
      <c r="O58" s="79" t="s">
        <v>345</v>
      </c>
      <c r="P58" s="81">
        <v>43424.066608796296</v>
      </c>
      <c r="Q58" s="79" t="s">
        <v>367</v>
      </c>
      <c r="R58" s="83" t="s">
        <v>456</v>
      </c>
      <c r="S58" s="79" t="s">
        <v>510</v>
      </c>
      <c r="T58" s="79" t="s">
        <v>541</v>
      </c>
      <c r="U58" s="79"/>
      <c r="V58" s="83" t="s">
        <v>610</v>
      </c>
      <c r="W58" s="81">
        <v>43424.066608796296</v>
      </c>
      <c r="X58" s="83" t="s">
        <v>684</v>
      </c>
      <c r="Y58" s="79"/>
      <c r="Z58" s="79"/>
      <c r="AA58" s="85" t="s">
        <v>812</v>
      </c>
      <c r="AB58" s="79"/>
      <c r="AC58" s="79" t="b">
        <v>0</v>
      </c>
      <c r="AD58" s="79">
        <v>1</v>
      </c>
      <c r="AE58" s="85" t="s">
        <v>922</v>
      </c>
      <c r="AF58" s="79" t="b">
        <v>0</v>
      </c>
      <c r="AG58" s="79" t="s">
        <v>931</v>
      </c>
      <c r="AH58" s="79"/>
      <c r="AI58" s="85" t="s">
        <v>922</v>
      </c>
      <c r="AJ58" s="79" t="b">
        <v>0</v>
      </c>
      <c r="AK58" s="79">
        <v>0</v>
      </c>
      <c r="AL58" s="85" t="s">
        <v>922</v>
      </c>
      <c r="AM58" s="79" t="s">
        <v>940</v>
      </c>
      <c r="AN58" s="79" t="b">
        <v>0</v>
      </c>
      <c r="AO58" s="85" t="s">
        <v>812</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c r="BE58" s="49"/>
      <c r="BF58" s="48"/>
      <c r="BG58" s="49"/>
      <c r="BH58" s="48"/>
      <c r="BI58" s="49"/>
      <c r="BJ58" s="48"/>
      <c r="BK58" s="49"/>
      <c r="BL58" s="48"/>
    </row>
    <row r="59" spans="1:64" ht="15">
      <c r="A59" s="64" t="s">
        <v>232</v>
      </c>
      <c r="B59" s="64" t="s">
        <v>299</v>
      </c>
      <c r="C59" s="65" t="s">
        <v>2679</v>
      </c>
      <c r="D59" s="66">
        <v>3</v>
      </c>
      <c r="E59" s="67" t="s">
        <v>132</v>
      </c>
      <c r="F59" s="68">
        <v>35</v>
      </c>
      <c r="G59" s="65"/>
      <c r="H59" s="69"/>
      <c r="I59" s="70"/>
      <c r="J59" s="70"/>
      <c r="K59" s="34" t="s">
        <v>65</v>
      </c>
      <c r="L59" s="77">
        <v>59</v>
      </c>
      <c r="M59" s="77"/>
      <c r="N59" s="72"/>
      <c r="O59" s="79" t="s">
        <v>345</v>
      </c>
      <c r="P59" s="81">
        <v>43424.066608796296</v>
      </c>
      <c r="Q59" s="79" t="s">
        <v>367</v>
      </c>
      <c r="R59" s="83" t="s">
        <v>456</v>
      </c>
      <c r="S59" s="79" t="s">
        <v>510</v>
      </c>
      <c r="T59" s="79" t="s">
        <v>541</v>
      </c>
      <c r="U59" s="79"/>
      <c r="V59" s="83" t="s">
        <v>610</v>
      </c>
      <c r="W59" s="81">
        <v>43424.066608796296</v>
      </c>
      <c r="X59" s="83" t="s">
        <v>684</v>
      </c>
      <c r="Y59" s="79"/>
      <c r="Z59" s="79"/>
      <c r="AA59" s="85" t="s">
        <v>812</v>
      </c>
      <c r="AB59" s="79"/>
      <c r="AC59" s="79" t="b">
        <v>0</v>
      </c>
      <c r="AD59" s="79">
        <v>1</v>
      </c>
      <c r="AE59" s="85" t="s">
        <v>922</v>
      </c>
      <c r="AF59" s="79" t="b">
        <v>0</v>
      </c>
      <c r="AG59" s="79" t="s">
        <v>931</v>
      </c>
      <c r="AH59" s="79"/>
      <c r="AI59" s="85" t="s">
        <v>922</v>
      </c>
      <c r="AJ59" s="79" t="b">
        <v>0</v>
      </c>
      <c r="AK59" s="79">
        <v>0</v>
      </c>
      <c r="AL59" s="85" t="s">
        <v>922</v>
      </c>
      <c r="AM59" s="79" t="s">
        <v>940</v>
      </c>
      <c r="AN59" s="79" t="b">
        <v>0</v>
      </c>
      <c r="AO59" s="85" t="s">
        <v>812</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232</v>
      </c>
      <c r="B60" s="64" t="s">
        <v>300</v>
      </c>
      <c r="C60" s="65" t="s">
        <v>2679</v>
      </c>
      <c r="D60" s="66">
        <v>3</v>
      </c>
      <c r="E60" s="67" t="s">
        <v>132</v>
      </c>
      <c r="F60" s="68">
        <v>35</v>
      </c>
      <c r="G60" s="65"/>
      <c r="H60" s="69"/>
      <c r="I60" s="70"/>
      <c r="J60" s="70"/>
      <c r="K60" s="34" t="s">
        <v>65</v>
      </c>
      <c r="L60" s="77">
        <v>60</v>
      </c>
      <c r="M60" s="77"/>
      <c r="N60" s="72"/>
      <c r="O60" s="79" t="s">
        <v>345</v>
      </c>
      <c r="P60" s="81">
        <v>43424.066608796296</v>
      </c>
      <c r="Q60" s="79" t="s">
        <v>367</v>
      </c>
      <c r="R60" s="83" t="s">
        <v>456</v>
      </c>
      <c r="S60" s="79" t="s">
        <v>510</v>
      </c>
      <c r="T60" s="79" t="s">
        <v>541</v>
      </c>
      <c r="U60" s="79"/>
      <c r="V60" s="83" t="s">
        <v>610</v>
      </c>
      <c r="W60" s="81">
        <v>43424.066608796296</v>
      </c>
      <c r="X60" s="83" t="s">
        <v>684</v>
      </c>
      <c r="Y60" s="79"/>
      <c r="Z60" s="79"/>
      <c r="AA60" s="85" t="s">
        <v>812</v>
      </c>
      <c r="AB60" s="79"/>
      <c r="AC60" s="79" t="b">
        <v>0</v>
      </c>
      <c r="AD60" s="79">
        <v>1</v>
      </c>
      <c r="AE60" s="85" t="s">
        <v>922</v>
      </c>
      <c r="AF60" s="79" t="b">
        <v>0</v>
      </c>
      <c r="AG60" s="79" t="s">
        <v>931</v>
      </c>
      <c r="AH60" s="79"/>
      <c r="AI60" s="85" t="s">
        <v>922</v>
      </c>
      <c r="AJ60" s="79" t="b">
        <v>0</v>
      </c>
      <c r="AK60" s="79">
        <v>0</v>
      </c>
      <c r="AL60" s="85" t="s">
        <v>922</v>
      </c>
      <c r="AM60" s="79" t="s">
        <v>940</v>
      </c>
      <c r="AN60" s="79" t="b">
        <v>0</v>
      </c>
      <c r="AO60" s="85" t="s">
        <v>812</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232</v>
      </c>
      <c r="B61" s="64" t="s">
        <v>301</v>
      </c>
      <c r="C61" s="65" t="s">
        <v>2679</v>
      </c>
      <c r="D61" s="66">
        <v>3</v>
      </c>
      <c r="E61" s="67" t="s">
        <v>132</v>
      </c>
      <c r="F61" s="68">
        <v>35</v>
      </c>
      <c r="G61" s="65"/>
      <c r="H61" s="69"/>
      <c r="I61" s="70"/>
      <c r="J61" s="70"/>
      <c r="K61" s="34" t="s">
        <v>65</v>
      </c>
      <c r="L61" s="77">
        <v>61</v>
      </c>
      <c r="M61" s="77"/>
      <c r="N61" s="72"/>
      <c r="O61" s="79" t="s">
        <v>345</v>
      </c>
      <c r="P61" s="81">
        <v>43424.066608796296</v>
      </c>
      <c r="Q61" s="79" t="s">
        <v>367</v>
      </c>
      <c r="R61" s="83" t="s">
        <v>456</v>
      </c>
      <c r="S61" s="79" t="s">
        <v>510</v>
      </c>
      <c r="T61" s="79" t="s">
        <v>541</v>
      </c>
      <c r="U61" s="79"/>
      <c r="V61" s="83" t="s">
        <v>610</v>
      </c>
      <c r="W61" s="81">
        <v>43424.066608796296</v>
      </c>
      <c r="X61" s="83" t="s">
        <v>684</v>
      </c>
      <c r="Y61" s="79"/>
      <c r="Z61" s="79"/>
      <c r="AA61" s="85" t="s">
        <v>812</v>
      </c>
      <c r="AB61" s="79"/>
      <c r="AC61" s="79" t="b">
        <v>0</v>
      </c>
      <c r="AD61" s="79">
        <v>1</v>
      </c>
      <c r="AE61" s="85" t="s">
        <v>922</v>
      </c>
      <c r="AF61" s="79" t="b">
        <v>0</v>
      </c>
      <c r="AG61" s="79" t="s">
        <v>931</v>
      </c>
      <c r="AH61" s="79"/>
      <c r="AI61" s="85" t="s">
        <v>922</v>
      </c>
      <c r="AJ61" s="79" t="b">
        <v>0</v>
      </c>
      <c r="AK61" s="79">
        <v>0</v>
      </c>
      <c r="AL61" s="85" t="s">
        <v>922</v>
      </c>
      <c r="AM61" s="79" t="s">
        <v>940</v>
      </c>
      <c r="AN61" s="79" t="b">
        <v>0</v>
      </c>
      <c r="AO61" s="85" t="s">
        <v>812</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c r="BE61" s="49"/>
      <c r="BF61" s="48"/>
      <c r="BG61" s="49"/>
      <c r="BH61" s="48"/>
      <c r="BI61" s="49"/>
      <c r="BJ61" s="48"/>
      <c r="BK61" s="49"/>
      <c r="BL61" s="48"/>
    </row>
    <row r="62" spans="1:64" ht="15">
      <c r="A62" s="64" t="s">
        <v>232</v>
      </c>
      <c r="B62" s="64" t="s">
        <v>302</v>
      </c>
      <c r="C62" s="65" t="s">
        <v>2679</v>
      </c>
      <c r="D62" s="66">
        <v>3</v>
      </c>
      <c r="E62" s="67" t="s">
        <v>132</v>
      </c>
      <c r="F62" s="68">
        <v>35</v>
      </c>
      <c r="G62" s="65"/>
      <c r="H62" s="69"/>
      <c r="I62" s="70"/>
      <c r="J62" s="70"/>
      <c r="K62" s="34" t="s">
        <v>65</v>
      </c>
      <c r="L62" s="77">
        <v>62</v>
      </c>
      <c r="M62" s="77"/>
      <c r="N62" s="72"/>
      <c r="O62" s="79" t="s">
        <v>345</v>
      </c>
      <c r="P62" s="81">
        <v>43424.066608796296</v>
      </c>
      <c r="Q62" s="79" t="s">
        <v>367</v>
      </c>
      <c r="R62" s="83" t="s">
        <v>456</v>
      </c>
      <c r="S62" s="79" t="s">
        <v>510</v>
      </c>
      <c r="T62" s="79" t="s">
        <v>541</v>
      </c>
      <c r="U62" s="79"/>
      <c r="V62" s="83" t="s">
        <v>610</v>
      </c>
      <c r="W62" s="81">
        <v>43424.066608796296</v>
      </c>
      <c r="X62" s="83" t="s">
        <v>684</v>
      </c>
      <c r="Y62" s="79"/>
      <c r="Z62" s="79"/>
      <c r="AA62" s="85" t="s">
        <v>812</v>
      </c>
      <c r="AB62" s="79"/>
      <c r="AC62" s="79" t="b">
        <v>0</v>
      </c>
      <c r="AD62" s="79">
        <v>1</v>
      </c>
      <c r="AE62" s="85" t="s">
        <v>922</v>
      </c>
      <c r="AF62" s="79" t="b">
        <v>0</v>
      </c>
      <c r="AG62" s="79" t="s">
        <v>931</v>
      </c>
      <c r="AH62" s="79"/>
      <c r="AI62" s="85" t="s">
        <v>922</v>
      </c>
      <c r="AJ62" s="79" t="b">
        <v>0</v>
      </c>
      <c r="AK62" s="79">
        <v>0</v>
      </c>
      <c r="AL62" s="85" t="s">
        <v>922</v>
      </c>
      <c r="AM62" s="79" t="s">
        <v>940</v>
      </c>
      <c r="AN62" s="79" t="b">
        <v>0</v>
      </c>
      <c r="AO62" s="85" t="s">
        <v>812</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c r="BE62" s="49"/>
      <c r="BF62" s="48"/>
      <c r="BG62" s="49"/>
      <c r="BH62" s="48"/>
      <c r="BI62" s="49"/>
      <c r="BJ62" s="48"/>
      <c r="BK62" s="49"/>
      <c r="BL62" s="48"/>
    </row>
    <row r="63" spans="1:64" ht="15">
      <c r="A63" s="64" t="s">
        <v>232</v>
      </c>
      <c r="B63" s="64" t="s">
        <v>267</v>
      </c>
      <c r="C63" s="65" t="s">
        <v>2679</v>
      </c>
      <c r="D63" s="66">
        <v>3</v>
      </c>
      <c r="E63" s="67" t="s">
        <v>132</v>
      </c>
      <c r="F63" s="68">
        <v>35</v>
      </c>
      <c r="G63" s="65"/>
      <c r="H63" s="69"/>
      <c r="I63" s="70"/>
      <c r="J63" s="70"/>
      <c r="K63" s="34" t="s">
        <v>65</v>
      </c>
      <c r="L63" s="77">
        <v>63</v>
      </c>
      <c r="M63" s="77"/>
      <c r="N63" s="72"/>
      <c r="O63" s="79" t="s">
        <v>345</v>
      </c>
      <c r="P63" s="81">
        <v>43424.066608796296</v>
      </c>
      <c r="Q63" s="79" t="s">
        <v>367</v>
      </c>
      <c r="R63" s="83" t="s">
        <v>456</v>
      </c>
      <c r="S63" s="79" t="s">
        <v>510</v>
      </c>
      <c r="T63" s="79" t="s">
        <v>541</v>
      </c>
      <c r="U63" s="79"/>
      <c r="V63" s="83" t="s">
        <v>610</v>
      </c>
      <c r="W63" s="81">
        <v>43424.066608796296</v>
      </c>
      <c r="X63" s="83" t="s">
        <v>684</v>
      </c>
      <c r="Y63" s="79"/>
      <c r="Z63" s="79"/>
      <c r="AA63" s="85" t="s">
        <v>812</v>
      </c>
      <c r="AB63" s="79"/>
      <c r="AC63" s="79" t="b">
        <v>0</v>
      </c>
      <c r="AD63" s="79">
        <v>1</v>
      </c>
      <c r="AE63" s="85" t="s">
        <v>922</v>
      </c>
      <c r="AF63" s="79" t="b">
        <v>0</v>
      </c>
      <c r="AG63" s="79" t="s">
        <v>931</v>
      </c>
      <c r="AH63" s="79"/>
      <c r="AI63" s="85" t="s">
        <v>922</v>
      </c>
      <c r="AJ63" s="79" t="b">
        <v>0</v>
      </c>
      <c r="AK63" s="79">
        <v>0</v>
      </c>
      <c r="AL63" s="85" t="s">
        <v>922</v>
      </c>
      <c r="AM63" s="79" t="s">
        <v>940</v>
      </c>
      <c r="AN63" s="79" t="b">
        <v>0</v>
      </c>
      <c r="AO63" s="85" t="s">
        <v>812</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1</v>
      </c>
      <c r="BD63" s="48">
        <v>1</v>
      </c>
      <c r="BE63" s="49">
        <v>5.882352941176471</v>
      </c>
      <c r="BF63" s="48">
        <v>0</v>
      </c>
      <c r="BG63" s="49">
        <v>0</v>
      </c>
      <c r="BH63" s="48">
        <v>0</v>
      </c>
      <c r="BI63" s="49">
        <v>0</v>
      </c>
      <c r="BJ63" s="48">
        <v>16</v>
      </c>
      <c r="BK63" s="49">
        <v>94.11764705882354</v>
      </c>
      <c r="BL63" s="48">
        <v>17</v>
      </c>
    </row>
    <row r="64" spans="1:64" ht="15">
      <c r="A64" s="64" t="s">
        <v>233</v>
      </c>
      <c r="B64" s="64" t="s">
        <v>267</v>
      </c>
      <c r="C64" s="65" t="s">
        <v>2679</v>
      </c>
      <c r="D64" s="66">
        <v>3</v>
      </c>
      <c r="E64" s="67" t="s">
        <v>132</v>
      </c>
      <c r="F64" s="68">
        <v>35</v>
      </c>
      <c r="G64" s="65"/>
      <c r="H64" s="69"/>
      <c r="I64" s="70"/>
      <c r="J64" s="70"/>
      <c r="K64" s="34" t="s">
        <v>65</v>
      </c>
      <c r="L64" s="77">
        <v>64</v>
      </c>
      <c r="M64" s="77"/>
      <c r="N64" s="72"/>
      <c r="O64" s="79" t="s">
        <v>345</v>
      </c>
      <c r="P64" s="81">
        <v>43424.95890046296</v>
      </c>
      <c r="Q64" s="79" t="s">
        <v>368</v>
      </c>
      <c r="R64" s="79"/>
      <c r="S64" s="79"/>
      <c r="T64" s="79" t="s">
        <v>542</v>
      </c>
      <c r="U64" s="79"/>
      <c r="V64" s="83" t="s">
        <v>611</v>
      </c>
      <c r="W64" s="81">
        <v>43424.95890046296</v>
      </c>
      <c r="X64" s="83" t="s">
        <v>685</v>
      </c>
      <c r="Y64" s="79"/>
      <c r="Z64" s="79"/>
      <c r="AA64" s="85" t="s">
        <v>813</v>
      </c>
      <c r="AB64" s="79"/>
      <c r="AC64" s="79" t="b">
        <v>0</v>
      </c>
      <c r="AD64" s="79">
        <v>0</v>
      </c>
      <c r="AE64" s="85" t="s">
        <v>922</v>
      </c>
      <c r="AF64" s="79" t="b">
        <v>0</v>
      </c>
      <c r="AG64" s="79" t="s">
        <v>931</v>
      </c>
      <c r="AH64" s="79"/>
      <c r="AI64" s="85" t="s">
        <v>922</v>
      </c>
      <c r="AJ64" s="79" t="b">
        <v>0</v>
      </c>
      <c r="AK64" s="79">
        <v>6</v>
      </c>
      <c r="AL64" s="85" t="s">
        <v>908</v>
      </c>
      <c r="AM64" s="79" t="s">
        <v>937</v>
      </c>
      <c r="AN64" s="79" t="b">
        <v>0</v>
      </c>
      <c r="AO64" s="85" t="s">
        <v>908</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24</v>
      </c>
      <c r="BK64" s="49">
        <v>100</v>
      </c>
      <c r="BL64" s="48">
        <v>24</v>
      </c>
    </row>
    <row r="65" spans="1:64" ht="15">
      <c r="A65" s="64" t="s">
        <v>234</v>
      </c>
      <c r="B65" s="64" t="s">
        <v>267</v>
      </c>
      <c r="C65" s="65" t="s">
        <v>2679</v>
      </c>
      <c r="D65" s="66">
        <v>3</v>
      </c>
      <c r="E65" s="67" t="s">
        <v>132</v>
      </c>
      <c r="F65" s="68">
        <v>35</v>
      </c>
      <c r="G65" s="65"/>
      <c r="H65" s="69"/>
      <c r="I65" s="70"/>
      <c r="J65" s="70"/>
      <c r="K65" s="34" t="s">
        <v>65</v>
      </c>
      <c r="L65" s="77">
        <v>65</v>
      </c>
      <c r="M65" s="77"/>
      <c r="N65" s="72"/>
      <c r="O65" s="79" t="s">
        <v>345</v>
      </c>
      <c r="P65" s="81">
        <v>43424.98546296296</v>
      </c>
      <c r="Q65" s="79" t="s">
        <v>368</v>
      </c>
      <c r="R65" s="79"/>
      <c r="S65" s="79"/>
      <c r="T65" s="79" t="s">
        <v>542</v>
      </c>
      <c r="U65" s="79"/>
      <c r="V65" s="83" t="s">
        <v>612</v>
      </c>
      <c r="W65" s="81">
        <v>43424.98546296296</v>
      </c>
      <c r="X65" s="83" t="s">
        <v>686</v>
      </c>
      <c r="Y65" s="79"/>
      <c r="Z65" s="79"/>
      <c r="AA65" s="85" t="s">
        <v>814</v>
      </c>
      <c r="AB65" s="79"/>
      <c r="AC65" s="79" t="b">
        <v>0</v>
      </c>
      <c r="AD65" s="79">
        <v>0</v>
      </c>
      <c r="AE65" s="85" t="s">
        <v>922</v>
      </c>
      <c r="AF65" s="79" t="b">
        <v>0</v>
      </c>
      <c r="AG65" s="79" t="s">
        <v>931</v>
      </c>
      <c r="AH65" s="79"/>
      <c r="AI65" s="85" t="s">
        <v>922</v>
      </c>
      <c r="AJ65" s="79" t="b">
        <v>0</v>
      </c>
      <c r="AK65" s="79">
        <v>6</v>
      </c>
      <c r="AL65" s="85" t="s">
        <v>908</v>
      </c>
      <c r="AM65" s="79" t="s">
        <v>940</v>
      </c>
      <c r="AN65" s="79" t="b">
        <v>0</v>
      </c>
      <c r="AO65" s="85" t="s">
        <v>908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24</v>
      </c>
      <c r="BK65" s="49">
        <v>100</v>
      </c>
      <c r="BL65" s="48">
        <v>24</v>
      </c>
    </row>
    <row r="66" spans="1:64" ht="15">
      <c r="A66" s="64" t="s">
        <v>235</v>
      </c>
      <c r="B66" s="64" t="s">
        <v>267</v>
      </c>
      <c r="C66" s="65" t="s">
        <v>2679</v>
      </c>
      <c r="D66" s="66">
        <v>3</v>
      </c>
      <c r="E66" s="67" t="s">
        <v>132</v>
      </c>
      <c r="F66" s="68">
        <v>35</v>
      </c>
      <c r="G66" s="65"/>
      <c r="H66" s="69"/>
      <c r="I66" s="70"/>
      <c r="J66" s="70"/>
      <c r="K66" s="34" t="s">
        <v>65</v>
      </c>
      <c r="L66" s="77">
        <v>66</v>
      </c>
      <c r="M66" s="77"/>
      <c r="N66" s="72"/>
      <c r="O66" s="79" t="s">
        <v>345</v>
      </c>
      <c r="P66" s="81">
        <v>43424.98810185185</v>
      </c>
      <c r="Q66" s="79" t="s">
        <v>368</v>
      </c>
      <c r="R66" s="79"/>
      <c r="S66" s="79"/>
      <c r="T66" s="79" t="s">
        <v>542</v>
      </c>
      <c r="U66" s="79"/>
      <c r="V66" s="83" t="s">
        <v>613</v>
      </c>
      <c r="W66" s="81">
        <v>43424.98810185185</v>
      </c>
      <c r="X66" s="83" t="s">
        <v>687</v>
      </c>
      <c r="Y66" s="79"/>
      <c r="Z66" s="79"/>
      <c r="AA66" s="85" t="s">
        <v>815</v>
      </c>
      <c r="AB66" s="79"/>
      <c r="AC66" s="79" t="b">
        <v>0</v>
      </c>
      <c r="AD66" s="79">
        <v>0</v>
      </c>
      <c r="AE66" s="85" t="s">
        <v>922</v>
      </c>
      <c r="AF66" s="79" t="b">
        <v>0</v>
      </c>
      <c r="AG66" s="79" t="s">
        <v>931</v>
      </c>
      <c r="AH66" s="79"/>
      <c r="AI66" s="85" t="s">
        <v>922</v>
      </c>
      <c r="AJ66" s="79" t="b">
        <v>0</v>
      </c>
      <c r="AK66" s="79">
        <v>6</v>
      </c>
      <c r="AL66" s="85" t="s">
        <v>908</v>
      </c>
      <c r="AM66" s="79" t="s">
        <v>940</v>
      </c>
      <c r="AN66" s="79" t="b">
        <v>0</v>
      </c>
      <c r="AO66" s="85" t="s">
        <v>908</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24</v>
      </c>
      <c r="BK66" s="49">
        <v>100</v>
      </c>
      <c r="BL66" s="48">
        <v>24</v>
      </c>
    </row>
    <row r="67" spans="1:64" ht="15">
      <c r="A67" s="64" t="s">
        <v>236</v>
      </c>
      <c r="B67" s="64" t="s">
        <v>267</v>
      </c>
      <c r="C67" s="65" t="s">
        <v>2680</v>
      </c>
      <c r="D67" s="66">
        <v>4.75</v>
      </c>
      <c r="E67" s="67" t="s">
        <v>136</v>
      </c>
      <c r="F67" s="68">
        <v>29.25</v>
      </c>
      <c r="G67" s="65"/>
      <c r="H67" s="69"/>
      <c r="I67" s="70"/>
      <c r="J67" s="70"/>
      <c r="K67" s="34" t="s">
        <v>65</v>
      </c>
      <c r="L67" s="77">
        <v>67</v>
      </c>
      <c r="M67" s="77"/>
      <c r="N67" s="72"/>
      <c r="O67" s="79" t="s">
        <v>345</v>
      </c>
      <c r="P67" s="81">
        <v>43412.02605324074</v>
      </c>
      <c r="Q67" s="79" t="s">
        <v>352</v>
      </c>
      <c r="R67" s="79"/>
      <c r="S67" s="79"/>
      <c r="T67" s="79" t="s">
        <v>537</v>
      </c>
      <c r="U67" s="79"/>
      <c r="V67" s="83" t="s">
        <v>614</v>
      </c>
      <c r="W67" s="81">
        <v>43412.02605324074</v>
      </c>
      <c r="X67" s="83" t="s">
        <v>688</v>
      </c>
      <c r="Y67" s="79"/>
      <c r="Z67" s="79"/>
      <c r="AA67" s="85" t="s">
        <v>816</v>
      </c>
      <c r="AB67" s="79"/>
      <c r="AC67" s="79" t="b">
        <v>0</v>
      </c>
      <c r="AD67" s="79">
        <v>0</v>
      </c>
      <c r="AE67" s="85" t="s">
        <v>922</v>
      </c>
      <c r="AF67" s="79" t="b">
        <v>0</v>
      </c>
      <c r="AG67" s="79" t="s">
        <v>931</v>
      </c>
      <c r="AH67" s="79"/>
      <c r="AI67" s="85" t="s">
        <v>922</v>
      </c>
      <c r="AJ67" s="79" t="b">
        <v>0</v>
      </c>
      <c r="AK67" s="79">
        <v>0</v>
      </c>
      <c r="AL67" s="85" t="s">
        <v>904</v>
      </c>
      <c r="AM67" s="79" t="s">
        <v>942</v>
      </c>
      <c r="AN67" s="79" t="b">
        <v>0</v>
      </c>
      <c r="AO67" s="85" t="s">
        <v>904</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1</v>
      </c>
      <c r="BE67" s="49">
        <v>6.666666666666667</v>
      </c>
      <c r="BF67" s="48">
        <v>0</v>
      </c>
      <c r="BG67" s="49">
        <v>0</v>
      </c>
      <c r="BH67" s="48">
        <v>0</v>
      </c>
      <c r="BI67" s="49">
        <v>0</v>
      </c>
      <c r="BJ67" s="48">
        <v>14</v>
      </c>
      <c r="BK67" s="49">
        <v>93.33333333333333</v>
      </c>
      <c r="BL67" s="48">
        <v>15</v>
      </c>
    </row>
    <row r="68" spans="1:64" ht="15">
      <c r="A68" s="64" t="s">
        <v>236</v>
      </c>
      <c r="B68" s="64" t="s">
        <v>267</v>
      </c>
      <c r="C68" s="65" t="s">
        <v>2680</v>
      </c>
      <c r="D68" s="66">
        <v>4.75</v>
      </c>
      <c r="E68" s="67" t="s">
        <v>136</v>
      </c>
      <c r="F68" s="68">
        <v>29.25</v>
      </c>
      <c r="G68" s="65"/>
      <c r="H68" s="69"/>
      <c r="I68" s="70"/>
      <c r="J68" s="70"/>
      <c r="K68" s="34" t="s">
        <v>65</v>
      </c>
      <c r="L68" s="77">
        <v>68</v>
      </c>
      <c r="M68" s="77"/>
      <c r="N68" s="72"/>
      <c r="O68" s="79" t="s">
        <v>345</v>
      </c>
      <c r="P68" s="81">
        <v>43425.01128472222</v>
      </c>
      <c r="Q68" s="79" t="s">
        <v>368</v>
      </c>
      <c r="R68" s="79"/>
      <c r="S68" s="79"/>
      <c r="T68" s="79" t="s">
        <v>542</v>
      </c>
      <c r="U68" s="79"/>
      <c r="V68" s="83" t="s">
        <v>614</v>
      </c>
      <c r="W68" s="81">
        <v>43425.01128472222</v>
      </c>
      <c r="X68" s="83" t="s">
        <v>689</v>
      </c>
      <c r="Y68" s="79"/>
      <c r="Z68" s="79"/>
      <c r="AA68" s="85" t="s">
        <v>817</v>
      </c>
      <c r="AB68" s="79"/>
      <c r="AC68" s="79" t="b">
        <v>0</v>
      </c>
      <c r="AD68" s="79">
        <v>0</v>
      </c>
      <c r="AE68" s="85" t="s">
        <v>922</v>
      </c>
      <c r="AF68" s="79" t="b">
        <v>0</v>
      </c>
      <c r="AG68" s="79" t="s">
        <v>931</v>
      </c>
      <c r="AH68" s="79"/>
      <c r="AI68" s="85" t="s">
        <v>922</v>
      </c>
      <c r="AJ68" s="79" t="b">
        <v>0</v>
      </c>
      <c r="AK68" s="79">
        <v>6</v>
      </c>
      <c r="AL68" s="85" t="s">
        <v>908</v>
      </c>
      <c r="AM68" s="79" t="s">
        <v>942</v>
      </c>
      <c r="AN68" s="79" t="b">
        <v>0</v>
      </c>
      <c r="AO68" s="85" t="s">
        <v>908</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24</v>
      </c>
      <c r="BK68" s="49">
        <v>100</v>
      </c>
      <c r="BL68" s="48">
        <v>24</v>
      </c>
    </row>
    <row r="69" spans="1:64" ht="15">
      <c r="A69" s="64" t="s">
        <v>237</v>
      </c>
      <c r="B69" s="64" t="s">
        <v>267</v>
      </c>
      <c r="C69" s="65" t="s">
        <v>2679</v>
      </c>
      <c r="D69" s="66">
        <v>3</v>
      </c>
      <c r="E69" s="67" t="s">
        <v>132</v>
      </c>
      <c r="F69" s="68">
        <v>35</v>
      </c>
      <c r="G69" s="65"/>
      <c r="H69" s="69"/>
      <c r="I69" s="70"/>
      <c r="J69" s="70"/>
      <c r="K69" s="34" t="s">
        <v>65</v>
      </c>
      <c r="L69" s="77">
        <v>69</v>
      </c>
      <c r="M69" s="77"/>
      <c r="N69" s="72"/>
      <c r="O69" s="79" t="s">
        <v>345</v>
      </c>
      <c r="P69" s="81">
        <v>43425.03423611111</v>
      </c>
      <c r="Q69" s="79" t="s">
        <v>368</v>
      </c>
      <c r="R69" s="79"/>
      <c r="S69" s="79"/>
      <c r="T69" s="79" t="s">
        <v>542</v>
      </c>
      <c r="U69" s="79"/>
      <c r="V69" s="83" t="s">
        <v>615</v>
      </c>
      <c r="W69" s="81">
        <v>43425.03423611111</v>
      </c>
      <c r="X69" s="83" t="s">
        <v>690</v>
      </c>
      <c r="Y69" s="79"/>
      <c r="Z69" s="79"/>
      <c r="AA69" s="85" t="s">
        <v>818</v>
      </c>
      <c r="AB69" s="79"/>
      <c r="AC69" s="79" t="b">
        <v>0</v>
      </c>
      <c r="AD69" s="79">
        <v>0</v>
      </c>
      <c r="AE69" s="85" t="s">
        <v>922</v>
      </c>
      <c r="AF69" s="79" t="b">
        <v>0</v>
      </c>
      <c r="AG69" s="79" t="s">
        <v>931</v>
      </c>
      <c r="AH69" s="79"/>
      <c r="AI69" s="85" t="s">
        <v>922</v>
      </c>
      <c r="AJ69" s="79" t="b">
        <v>0</v>
      </c>
      <c r="AK69" s="79">
        <v>6</v>
      </c>
      <c r="AL69" s="85" t="s">
        <v>908</v>
      </c>
      <c r="AM69" s="79" t="s">
        <v>937</v>
      </c>
      <c r="AN69" s="79" t="b">
        <v>0</v>
      </c>
      <c r="AO69" s="85" t="s">
        <v>908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24</v>
      </c>
      <c r="BK69" s="49">
        <v>100</v>
      </c>
      <c r="BL69" s="48">
        <v>24</v>
      </c>
    </row>
    <row r="70" spans="1:64" ht="15">
      <c r="A70" s="64" t="s">
        <v>238</v>
      </c>
      <c r="B70" s="64" t="s">
        <v>267</v>
      </c>
      <c r="C70" s="65" t="s">
        <v>2679</v>
      </c>
      <c r="D70" s="66">
        <v>3</v>
      </c>
      <c r="E70" s="67" t="s">
        <v>132</v>
      </c>
      <c r="F70" s="68">
        <v>35</v>
      </c>
      <c r="G70" s="65"/>
      <c r="H70" s="69"/>
      <c r="I70" s="70"/>
      <c r="J70" s="70"/>
      <c r="K70" s="34" t="s">
        <v>65</v>
      </c>
      <c r="L70" s="77">
        <v>70</v>
      </c>
      <c r="M70" s="77"/>
      <c r="N70" s="72"/>
      <c r="O70" s="79" t="s">
        <v>345</v>
      </c>
      <c r="P70" s="81">
        <v>43427.529710648145</v>
      </c>
      <c r="Q70" s="79" t="s">
        <v>368</v>
      </c>
      <c r="R70" s="79"/>
      <c r="S70" s="79"/>
      <c r="T70" s="79" t="s">
        <v>542</v>
      </c>
      <c r="U70" s="79"/>
      <c r="V70" s="83" t="s">
        <v>616</v>
      </c>
      <c r="W70" s="81">
        <v>43427.529710648145</v>
      </c>
      <c r="X70" s="83" t="s">
        <v>691</v>
      </c>
      <c r="Y70" s="79"/>
      <c r="Z70" s="79"/>
      <c r="AA70" s="85" t="s">
        <v>819</v>
      </c>
      <c r="AB70" s="79"/>
      <c r="AC70" s="79" t="b">
        <v>0</v>
      </c>
      <c r="AD70" s="79">
        <v>0</v>
      </c>
      <c r="AE70" s="85" t="s">
        <v>922</v>
      </c>
      <c r="AF70" s="79" t="b">
        <v>0</v>
      </c>
      <c r="AG70" s="79" t="s">
        <v>931</v>
      </c>
      <c r="AH70" s="79"/>
      <c r="AI70" s="85" t="s">
        <v>922</v>
      </c>
      <c r="AJ70" s="79" t="b">
        <v>0</v>
      </c>
      <c r="AK70" s="79">
        <v>0</v>
      </c>
      <c r="AL70" s="85" t="s">
        <v>908</v>
      </c>
      <c r="AM70" s="79" t="s">
        <v>940</v>
      </c>
      <c r="AN70" s="79" t="b">
        <v>0</v>
      </c>
      <c r="AO70" s="85" t="s">
        <v>908</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24</v>
      </c>
      <c r="BK70" s="49">
        <v>100</v>
      </c>
      <c r="BL70" s="48">
        <v>24</v>
      </c>
    </row>
    <row r="71" spans="1:64" ht="15">
      <c r="A71" s="64" t="s">
        <v>239</v>
      </c>
      <c r="B71" s="64" t="s">
        <v>267</v>
      </c>
      <c r="C71" s="65" t="s">
        <v>2680</v>
      </c>
      <c r="D71" s="66">
        <v>4.75</v>
      </c>
      <c r="E71" s="67" t="s">
        <v>136</v>
      </c>
      <c r="F71" s="68">
        <v>29.25</v>
      </c>
      <c r="G71" s="65"/>
      <c r="H71" s="69"/>
      <c r="I71" s="70"/>
      <c r="J71" s="70"/>
      <c r="K71" s="34" t="s">
        <v>65</v>
      </c>
      <c r="L71" s="77">
        <v>71</v>
      </c>
      <c r="M71" s="77"/>
      <c r="N71" s="72"/>
      <c r="O71" s="79" t="s">
        <v>345</v>
      </c>
      <c r="P71" s="81">
        <v>43419.708344907405</v>
      </c>
      <c r="Q71" s="79" t="s">
        <v>369</v>
      </c>
      <c r="R71" s="79"/>
      <c r="S71" s="79"/>
      <c r="T71" s="79"/>
      <c r="U71" s="83" t="s">
        <v>580</v>
      </c>
      <c r="V71" s="83" t="s">
        <v>580</v>
      </c>
      <c r="W71" s="81">
        <v>43419.708344907405</v>
      </c>
      <c r="X71" s="83" t="s">
        <v>692</v>
      </c>
      <c r="Y71" s="79"/>
      <c r="Z71" s="79"/>
      <c r="AA71" s="85" t="s">
        <v>820</v>
      </c>
      <c r="AB71" s="79"/>
      <c r="AC71" s="79" t="b">
        <v>0</v>
      </c>
      <c r="AD71" s="79">
        <v>1</v>
      </c>
      <c r="AE71" s="85" t="s">
        <v>922</v>
      </c>
      <c r="AF71" s="79" t="b">
        <v>0</v>
      </c>
      <c r="AG71" s="79" t="s">
        <v>931</v>
      </c>
      <c r="AH71" s="79"/>
      <c r="AI71" s="85" t="s">
        <v>922</v>
      </c>
      <c r="AJ71" s="79" t="b">
        <v>0</v>
      </c>
      <c r="AK71" s="79">
        <v>0</v>
      </c>
      <c r="AL71" s="85" t="s">
        <v>922</v>
      </c>
      <c r="AM71" s="79" t="s">
        <v>944</v>
      </c>
      <c r="AN71" s="79" t="b">
        <v>0</v>
      </c>
      <c r="AO71" s="85" t="s">
        <v>820</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1</v>
      </c>
      <c r="BD71" s="48">
        <v>1</v>
      </c>
      <c r="BE71" s="49">
        <v>7.142857142857143</v>
      </c>
      <c r="BF71" s="48">
        <v>0</v>
      </c>
      <c r="BG71" s="49">
        <v>0</v>
      </c>
      <c r="BH71" s="48">
        <v>0</v>
      </c>
      <c r="BI71" s="49">
        <v>0</v>
      </c>
      <c r="BJ71" s="48">
        <v>13</v>
      </c>
      <c r="BK71" s="49">
        <v>92.85714285714286</v>
      </c>
      <c r="BL71" s="48">
        <v>14</v>
      </c>
    </row>
    <row r="72" spans="1:64" ht="15">
      <c r="A72" s="64" t="s">
        <v>239</v>
      </c>
      <c r="B72" s="64" t="s">
        <v>267</v>
      </c>
      <c r="C72" s="65" t="s">
        <v>2680</v>
      </c>
      <c r="D72" s="66">
        <v>4.75</v>
      </c>
      <c r="E72" s="67" t="s">
        <v>136</v>
      </c>
      <c r="F72" s="68">
        <v>29.25</v>
      </c>
      <c r="G72" s="65"/>
      <c r="H72" s="69"/>
      <c r="I72" s="70"/>
      <c r="J72" s="70"/>
      <c r="K72" s="34" t="s">
        <v>65</v>
      </c>
      <c r="L72" s="77">
        <v>72</v>
      </c>
      <c r="M72" s="77"/>
      <c r="N72" s="72"/>
      <c r="O72" s="79" t="s">
        <v>345</v>
      </c>
      <c r="P72" s="81">
        <v>43428.54167824074</v>
      </c>
      <c r="Q72" s="79" t="s">
        <v>370</v>
      </c>
      <c r="R72" s="79"/>
      <c r="S72" s="79"/>
      <c r="T72" s="79"/>
      <c r="U72" s="83" t="s">
        <v>581</v>
      </c>
      <c r="V72" s="83" t="s">
        <v>581</v>
      </c>
      <c r="W72" s="81">
        <v>43428.54167824074</v>
      </c>
      <c r="X72" s="83" t="s">
        <v>693</v>
      </c>
      <c r="Y72" s="79"/>
      <c r="Z72" s="79"/>
      <c r="AA72" s="85" t="s">
        <v>821</v>
      </c>
      <c r="AB72" s="79"/>
      <c r="AC72" s="79" t="b">
        <v>0</v>
      </c>
      <c r="AD72" s="79">
        <v>1</v>
      </c>
      <c r="AE72" s="85" t="s">
        <v>922</v>
      </c>
      <c r="AF72" s="79" t="b">
        <v>0</v>
      </c>
      <c r="AG72" s="79" t="s">
        <v>931</v>
      </c>
      <c r="AH72" s="79"/>
      <c r="AI72" s="85" t="s">
        <v>922</v>
      </c>
      <c r="AJ72" s="79" t="b">
        <v>0</v>
      </c>
      <c r="AK72" s="79">
        <v>0</v>
      </c>
      <c r="AL72" s="85" t="s">
        <v>922</v>
      </c>
      <c r="AM72" s="79" t="s">
        <v>944</v>
      </c>
      <c r="AN72" s="79" t="b">
        <v>0</v>
      </c>
      <c r="AO72" s="85" t="s">
        <v>821</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8</v>
      </c>
      <c r="BK72" s="49">
        <v>100</v>
      </c>
      <c r="BL72" s="48">
        <v>8</v>
      </c>
    </row>
    <row r="73" spans="1:64" ht="15">
      <c r="A73" s="64" t="s">
        <v>240</v>
      </c>
      <c r="B73" s="64" t="s">
        <v>267</v>
      </c>
      <c r="C73" s="65" t="s">
        <v>2679</v>
      </c>
      <c r="D73" s="66">
        <v>3</v>
      </c>
      <c r="E73" s="67" t="s">
        <v>132</v>
      </c>
      <c r="F73" s="68">
        <v>35</v>
      </c>
      <c r="G73" s="65"/>
      <c r="H73" s="69"/>
      <c r="I73" s="70"/>
      <c r="J73" s="70"/>
      <c r="K73" s="34" t="s">
        <v>65</v>
      </c>
      <c r="L73" s="77">
        <v>73</v>
      </c>
      <c r="M73" s="77"/>
      <c r="N73" s="72"/>
      <c r="O73" s="79" t="s">
        <v>345</v>
      </c>
      <c r="P73" s="81">
        <v>43428.83671296296</v>
      </c>
      <c r="Q73" s="79" t="s">
        <v>368</v>
      </c>
      <c r="R73" s="79"/>
      <c r="S73" s="79"/>
      <c r="T73" s="79" t="s">
        <v>542</v>
      </c>
      <c r="U73" s="79"/>
      <c r="V73" s="83" t="s">
        <v>617</v>
      </c>
      <c r="W73" s="81">
        <v>43428.83671296296</v>
      </c>
      <c r="X73" s="83" t="s">
        <v>694</v>
      </c>
      <c r="Y73" s="79"/>
      <c r="Z73" s="79"/>
      <c r="AA73" s="85" t="s">
        <v>822</v>
      </c>
      <c r="AB73" s="79"/>
      <c r="AC73" s="79" t="b">
        <v>0</v>
      </c>
      <c r="AD73" s="79">
        <v>0</v>
      </c>
      <c r="AE73" s="85" t="s">
        <v>922</v>
      </c>
      <c r="AF73" s="79" t="b">
        <v>0</v>
      </c>
      <c r="AG73" s="79" t="s">
        <v>931</v>
      </c>
      <c r="AH73" s="79"/>
      <c r="AI73" s="85" t="s">
        <v>922</v>
      </c>
      <c r="AJ73" s="79" t="b">
        <v>0</v>
      </c>
      <c r="AK73" s="79">
        <v>10</v>
      </c>
      <c r="AL73" s="85" t="s">
        <v>908</v>
      </c>
      <c r="AM73" s="79" t="s">
        <v>940</v>
      </c>
      <c r="AN73" s="79" t="b">
        <v>0</v>
      </c>
      <c r="AO73" s="85" t="s">
        <v>908</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24</v>
      </c>
      <c r="BK73" s="49">
        <v>100</v>
      </c>
      <c r="BL73" s="48">
        <v>24</v>
      </c>
    </row>
    <row r="74" spans="1:64" ht="15">
      <c r="A74" s="64" t="s">
        <v>241</v>
      </c>
      <c r="B74" s="64" t="s">
        <v>267</v>
      </c>
      <c r="C74" s="65" t="s">
        <v>2679</v>
      </c>
      <c r="D74" s="66">
        <v>3</v>
      </c>
      <c r="E74" s="67" t="s">
        <v>132</v>
      </c>
      <c r="F74" s="68">
        <v>35</v>
      </c>
      <c r="G74" s="65"/>
      <c r="H74" s="69"/>
      <c r="I74" s="70"/>
      <c r="J74" s="70"/>
      <c r="K74" s="34" t="s">
        <v>65</v>
      </c>
      <c r="L74" s="77">
        <v>74</v>
      </c>
      <c r="M74" s="77"/>
      <c r="N74" s="72"/>
      <c r="O74" s="79" t="s">
        <v>345</v>
      </c>
      <c r="P74" s="81">
        <v>43430.51627314815</v>
      </c>
      <c r="Q74" s="79" t="s">
        <v>371</v>
      </c>
      <c r="R74" s="83" t="s">
        <v>457</v>
      </c>
      <c r="S74" s="79" t="s">
        <v>511</v>
      </c>
      <c r="T74" s="79" t="s">
        <v>543</v>
      </c>
      <c r="U74" s="79"/>
      <c r="V74" s="83" t="s">
        <v>618</v>
      </c>
      <c r="W74" s="81">
        <v>43430.51627314815</v>
      </c>
      <c r="X74" s="83" t="s">
        <v>695</v>
      </c>
      <c r="Y74" s="79"/>
      <c r="Z74" s="79"/>
      <c r="AA74" s="85" t="s">
        <v>823</v>
      </c>
      <c r="AB74" s="79"/>
      <c r="AC74" s="79" t="b">
        <v>0</v>
      </c>
      <c r="AD74" s="79">
        <v>0</v>
      </c>
      <c r="AE74" s="85" t="s">
        <v>922</v>
      </c>
      <c r="AF74" s="79" t="b">
        <v>0</v>
      </c>
      <c r="AG74" s="79" t="s">
        <v>931</v>
      </c>
      <c r="AH74" s="79"/>
      <c r="AI74" s="85" t="s">
        <v>922</v>
      </c>
      <c r="AJ74" s="79" t="b">
        <v>0</v>
      </c>
      <c r="AK74" s="79">
        <v>0</v>
      </c>
      <c r="AL74" s="85" t="s">
        <v>907</v>
      </c>
      <c r="AM74" s="79" t="s">
        <v>937</v>
      </c>
      <c r="AN74" s="79" t="b">
        <v>0</v>
      </c>
      <c r="AO74" s="85" t="s">
        <v>907</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13</v>
      </c>
      <c r="BK74" s="49">
        <v>100</v>
      </c>
      <c r="BL74" s="48">
        <v>13</v>
      </c>
    </row>
    <row r="75" spans="1:64" ht="15">
      <c r="A75" s="64" t="s">
        <v>242</v>
      </c>
      <c r="B75" s="64" t="s">
        <v>242</v>
      </c>
      <c r="C75" s="65" t="s">
        <v>2679</v>
      </c>
      <c r="D75" s="66">
        <v>3</v>
      </c>
      <c r="E75" s="67" t="s">
        <v>132</v>
      </c>
      <c r="F75" s="68">
        <v>35</v>
      </c>
      <c r="G75" s="65"/>
      <c r="H75" s="69"/>
      <c r="I75" s="70"/>
      <c r="J75" s="70"/>
      <c r="K75" s="34" t="s">
        <v>65</v>
      </c>
      <c r="L75" s="77">
        <v>75</v>
      </c>
      <c r="M75" s="77"/>
      <c r="N75" s="72"/>
      <c r="O75" s="79" t="s">
        <v>176</v>
      </c>
      <c r="P75" s="81">
        <v>43431.612222222226</v>
      </c>
      <c r="Q75" s="79" t="s">
        <v>372</v>
      </c>
      <c r="R75" s="83" t="s">
        <v>458</v>
      </c>
      <c r="S75" s="79" t="s">
        <v>502</v>
      </c>
      <c r="T75" s="79"/>
      <c r="U75" s="79"/>
      <c r="V75" s="83" t="s">
        <v>619</v>
      </c>
      <c r="W75" s="81">
        <v>43431.612222222226</v>
      </c>
      <c r="X75" s="83" t="s">
        <v>696</v>
      </c>
      <c r="Y75" s="79"/>
      <c r="Z75" s="79"/>
      <c r="AA75" s="85" t="s">
        <v>824</v>
      </c>
      <c r="AB75" s="79"/>
      <c r="AC75" s="79" t="b">
        <v>0</v>
      </c>
      <c r="AD75" s="79">
        <v>1</v>
      </c>
      <c r="AE75" s="85" t="s">
        <v>922</v>
      </c>
      <c r="AF75" s="79" t="b">
        <v>1</v>
      </c>
      <c r="AG75" s="79" t="s">
        <v>931</v>
      </c>
      <c r="AH75" s="79"/>
      <c r="AI75" s="85" t="s">
        <v>908</v>
      </c>
      <c r="AJ75" s="79" t="b">
        <v>0</v>
      </c>
      <c r="AK75" s="79">
        <v>0</v>
      </c>
      <c r="AL75" s="85" t="s">
        <v>922</v>
      </c>
      <c r="AM75" s="79" t="s">
        <v>940</v>
      </c>
      <c r="AN75" s="79" t="b">
        <v>0</v>
      </c>
      <c r="AO75" s="85" t="s">
        <v>824</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2</v>
      </c>
      <c r="BE75" s="49">
        <v>18.181818181818183</v>
      </c>
      <c r="BF75" s="48">
        <v>0</v>
      </c>
      <c r="BG75" s="49">
        <v>0</v>
      </c>
      <c r="BH75" s="48">
        <v>0</v>
      </c>
      <c r="BI75" s="49">
        <v>0</v>
      </c>
      <c r="BJ75" s="48">
        <v>9</v>
      </c>
      <c r="BK75" s="49">
        <v>81.81818181818181</v>
      </c>
      <c r="BL75" s="48">
        <v>11</v>
      </c>
    </row>
    <row r="76" spans="1:64" ht="15">
      <c r="A76" s="64" t="s">
        <v>243</v>
      </c>
      <c r="B76" s="64" t="s">
        <v>303</v>
      </c>
      <c r="C76" s="65" t="s">
        <v>2679</v>
      </c>
      <c r="D76" s="66">
        <v>3</v>
      </c>
      <c r="E76" s="67" t="s">
        <v>132</v>
      </c>
      <c r="F76" s="68">
        <v>35</v>
      </c>
      <c r="G76" s="65"/>
      <c r="H76" s="69"/>
      <c r="I76" s="70"/>
      <c r="J76" s="70"/>
      <c r="K76" s="34" t="s">
        <v>65</v>
      </c>
      <c r="L76" s="77">
        <v>76</v>
      </c>
      <c r="M76" s="77"/>
      <c r="N76" s="72"/>
      <c r="O76" s="79" t="s">
        <v>345</v>
      </c>
      <c r="P76" s="81">
        <v>43432.15053240741</v>
      </c>
      <c r="Q76" s="79" t="s">
        <v>373</v>
      </c>
      <c r="R76" s="83" t="s">
        <v>459</v>
      </c>
      <c r="S76" s="79" t="s">
        <v>512</v>
      </c>
      <c r="T76" s="79" t="s">
        <v>544</v>
      </c>
      <c r="U76" s="79"/>
      <c r="V76" s="83" t="s">
        <v>620</v>
      </c>
      <c r="W76" s="81">
        <v>43432.15053240741</v>
      </c>
      <c r="X76" s="83" t="s">
        <v>697</v>
      </c>
      <c r="Y76" s="79"/>
      <c r="Z76" s="79"/>
      <c r="AA76" s="85" t="s">
        <v>825</v>
      </c>
      <c r="AB76" s="79"/>
      <c r="AC76" s="79" t="b">
        <v>0</v>
      </c>
      <c r="AD76" s="79">
        <v>0</v>
      </c>
      <c r="AE76" s="85" t="s">
        <v>922</v>
      </c>
      <c r="AF76" s="79" t="b">
        <v>0</v>
      </c>
      <c r="AG76" s="79" t="s">
        <v>931</v>
      </c>
      <c r="AH76" s="79"/>
      <c r="AI76" s="85" t="s">
        <v>922</v>
      </c>
      <c r="AJ76" s="79" t="b">
        <v>0</v>
      </c>
      <c r="AK76" s="79">
        <v>0</v>
      </c>
      <c r="AL76" s="85" t="s">
        <v>866</v>
      </c>
      <c r="AM76" s="79" t="s">
        <v>941</v>
      </c>
      <c r="AN76" s="79" t="b">
        <v>0</v>
      </c>
      <c r="AO76" s="85" t="s">
        <v>866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11</v>
      </c>
      <c r="BK76" s="49">
        <v>100</v>
      </c>
      <c r="BL76" s="48">
        <v>11</v>
      </c>
    </row>
    <row r="77" spans="1:64" ht="15">
      <c r="A77" s="64" t="s">
        <v>243</v>
      </c>
      <c r="B77" s="64" t="s">
        <v>267</v>
      </c>
      <c r="C77" s="65" t="s">
        <v>2679</v>
      </c>
      <c r="D77" s="66">
        <v>3</v>
      </c>
      <c r="E77" s="67" t="s">
        <v>132</v>
      </c>
      <c r="F77" s="68">
        <v>35</v>
      </c>
      <c r="G77" s="65"/>
      <c r="H77" s="69"/>
      <c r="I77" s="70"/>
      <c r="J77" s="70"/>
      <c r="K77" s="34" t="s">
        <v>65</v>
      </c>
      <c r="L77" s="77">
        <v>77</v>
      </c>
      <c r="M77" s="77"/>
      <c r="N77" s="72"/>
      <c r="O77" s="79" t="s">
        <v>345</v>
      </c>
      <c r="P77" s="81">
        <v>43432.15053240741</v>
      </c>
      <c r="Q77" s="79" t="s">
        <v>373</v>
      </c>
      <c r="R77" s="83" t="s">
        <v>459</v>
      </c>
      <c r="S77" s="79" t="s">
        <v>512</v>
      </c>
      <c r="T77" s="79" t="s">
        <v>544</v>
      </c>
      <c r="U77" s="79"/>
      <c r="V77" s="83" t="s">
        <v>620</v>
      </c>
      <c r="W77" s="81">
        <v>43432.15053240741</v>
      </c>
      <c r="X77" s="83" t="s">
        <v>697</v>
      </c>
      <c r="Y77" s="79"/>
      <c r="Z77" s="79"/>
      <c r="AA77" s="85" t="s">
        <v>825</v>
      </c>
      <c r="AB77" s="79"/>
      <c r="AC77" s="79" t="b">
        <v>0</v>
      </c>
      <c r="AD77" s="79">
        <v>0</v>
      </c>
      <c r="AE77" s="85" t="s">
        <v>922</v>
      </c>
      <c r="AF77" s="79" t="b">
        <v>0</v>
      </c>
      <c r="AG77" s="79" t="s">
        <v>931</v>
      </c>
      <c r="AH77" s="79"/>
      <c r="AI77" s="85" t="s">
        <v>922</v>
      </c>
      <c r="AJ77" s="79" t="b">
        <v>0</v>
      </c>
      <c r="AK77" s="79">
        <v>0</v>
      </c>
      <c r="AL77" s="85" t="s">
        <v>866</v>
      </c>
      <c r="AM77" s="79" t="s">
        <v>941</v>
      </c>
      <c r="AN77" s="79" t="b">
        <v>0</v>
      </c>
      <c r="AO77" s="85" t="s">
        <v>866</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244</v>
      </c>
      <c r="B78" s="64" t="s">
        <v>304</v>
      </c>
      <c r="C78" s="65" t="s">
        <v>2679</v>
      </c>
      <c r="D78" s="66">
        <v>3</v>
      </c>
      <c r="E78" s="67" t="s">
        <v>132</v>
      </c>
      <c r="F78" s="68">
        <v>35</v>
      </c>
      <c r="G78" s="65"/>
      <c r="H78" s="69"/>
      <c r="I78" s="70"/>
      <c r="J78" s="70"/>
      <c r="K78" s="34" t="s">
        <v>65</v>
      </c>
      <c r="L78" s="77">
        <v>78</v>
      </c>
      <c r="M78" s="77"/>
      <c r="N78" s="72"/>
      <c r="O78" s="79" t="s">
        <v>345</v>
      </c>
      <c r="P78" s="81">
        <v>43432.91217592593</v>
      </c>
      <c r="Q78" s="79" t="s">
        <v>374</v>
      </c>
      <c r="R78" s="83" t="s">
        <v>460</v>
      </c>
      <c r="S78" s="79" t="s">
        <v>513</v>
      </c>
      <c r="T78" s="79" t="s">
        <v>545</v>
      </c>
      <c r="U78" s="79"/>
      <c r="V78" s="83" t="s">
        <v>621</v>
      </c>
      <c r="W78" s="81">
        <v>43432.91217592593</v>
      </c>
      <c r="X78" s="83" t="s">
        <v>698</v>
      </c>
      <c r="Y78" s="79"/>
      <c r="Z78" s="79"/>
      <c r="AA78" s="85" t="s">
        <v>826</v>
      </c>
      <c r="AB78" s="79"/>
      <c r="AC78" s="79" t="b">
        <v>0</v>
      </c>
      <c r="AD78" s="79">
        <v>0</v>
      </c>
      <c r="AE78" s="85" t="s">
        <v>922</v>
      </c>
      <c r="AF78" s="79" t="b">
        <v>0</v>
      </c>
      <c r="AG78" s="79" t="s">
        <v>931</v>
      </c>
      <c r="AH78" s="79"/>
      <c r="AI78" s="85" t="s">
        <v>922</v>
      </c>
      <c r="AJ78" s="79" t="b">
        <v>0</v>
      </c>
      <c r="AK78" s="79">
        <v>0</v>
      </c>
      <c r="AL78" s="85" t="s">
        <v>868</v>
      </c>
      <c r="AM78" s="79" t="s">
        <v>940</v>
      </c>
      <c r="AN78" s="79" t="b">
        <v>0</v>
      </c>
      <c r="AO78" s="85" t="s">
        <v>868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2</v>
      </c>
      <c r="BE78" s="49">
        <v>13.333333333333334</v>
      </c>
      <c r="BF78" s="48">
        <v>0</v>
      </c>
      <c r="BG78" s="49">
        <v>0</v>
      </c>
      <c r="BH78" s="48">
        <v>0</v>
      </c>
      <c r="BI78" s="49">
        <v>0</v>
      </c>
      <c r="BJ78" s="48">
        <v>13</v>
      </c>
      <c r="BK78" s="49">
        <v>86.66666666666667</v>
      </c>
      <c r="BL78" s="48">
        <v>15</v>
      </c>
    </row>
    <row r="79" spans="1:64" ht="15">
      <c r="A79" s="64" t="s">
        <v>244</v>
      </c>
      <c r="B79" s="64" t="s">
        <v>267</v>
      </c>
      <c r="C79" s="65" t="s">
        <v>2679</v>
      </c>
      <c r="D79" s="66">
        <v>3</v>
      </c>
      <c r="E79" s="67" t="s">
        <v>132</v>
      </c>
      <c r="F79" s="68">
        <v>35</v>
      </c>
      <c r="G79" s="65"/>
      <c r="H79" s="69"/>
      <c r="I79" s="70"/>
      <c r="J79" s="70"/>
      <c r="K79" s="34" t="s">
        <v>65</v>
      </c>
      <c r="L79" s="77">
        <v>79</v>
      </c>
      <c r="M79" s="77"/>
      <c r="N79" s="72"/>
      <c r="O79" s="79" t="s">
        <v>345</v>
      </c>
      <c r="P79" s="81">
        <v>43432.91217592593</v>
      </c>
      <c r="Q79" s="79" t="s">
        <v>374</v>
      </c>
      <c r="R79" s="83" t="s">
        <v>460</v>
      </c>
      <c r="S79" s="79" t="s">
        <v>513</v>
      </c>
      <c r="T79" s="79" t="s">
        <v>545</v>
      </c>
      <c r="U79" s="79"/>
      <c r="V79" s="83" t="s">
        <v>621</v>
      </c>
      <c r="W79" s="81">
        <v>43432.91217592593</v>
      </c>
      <c r="X79" s="83" t="s">
        <v>698</v>
      </c>
      <c r="Y79" s="79"/>
      <c r="Z79" s="79"/>
      <c r="AA79" s="85" t="s">
        <v>826</v>
      </c>
      <c r="AB79" s="79"/>
      <c r="AC79" s="79" t="b">
        <v>0</v>
      </c>
      <c r="AD79" s="79">
        <v>0</v>
      </c>
      <c r="AE79" s="85" t="s">
        <v>922</v>
      </c>
      <c r="AF79" s="79" t="b">
        <v>0</v>
      </c>
      <c r="AG79" s="79" t="s">
        <v>931</v>
      </c>
      <c r="AH79" s="79"/>
      <c r="AI79" s="85" t="s">
        <v>922</v>
      </c>
      <c r="AJ79" s="79" t="b">
        <v>0</v>
      </c>
      <c r="AK79" s="79">
        <v>0</v>
      </c>
      <c r="AL79" s="85" t="s">
        <v>868</v>
      </c>
      <c r="AM79" s="79" t="s">
        <v>940</v>
      </c>
      <c r="AN79" s="79" t="b">
        <v>0</v>
      </c>
      <c r="AO79" s="85" t="s">
        <v>868</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245</v>
      </c>
      <c r="B80" s="64" t="s">
        <v>303</v>
      </c>
      <c r="C80" s="65" t="s">
        <v>2679</v>
      </c>
      <c r="D80" s="66">
        <v>3</v>
      </c>
      <c r="E80" s="67" t="s">
        <v>132</v>
      </c>
      <c r="F80" s="68">
        <v>35</v>
      </c>
      <c r="G80" s="65"/>
      <c r="H80" s="69"/>
      <c r="I80" s="70"/>
      <c r="J80" s="70"/>
      <c r="K80" s="34" t="s">
        <v>65</v>
      </c>
      <c r="L80" s="77">
        <v>80</v>
      </c>
      <c r="M80" s="77"/>
      <c r="N80" s="72"/>
      <c r="O80" s="79" t="s">
        <v>345</v>
      </c>
      <c r="P80" s="81">
        <v>43434.595358796294</v>
      </c>
      <c r="Q80" s="79" t="s">
        <v>373</v>
      </c>
      <c r="R80" s="83" t="s">
        <v>459</v>
      </c>
      <c r="S80" s="79" t="s">
        <v>512</v>
      </c>
      <c r="T80" s="79" t="s">
        <v>544</v>
      </c>
      <c r="U80" s="79"/>
      <c r="V80" s="83" t="s">
        <v>622</v>
      </c>
      <c r="W80" s="81">
        <v>43434.595358796294</v>
      </c>
      <c r="X80" s="83" t="s">
        <v>699</v>
      </c>
      <c r="Y80" s="79"/>
      <c r="Z80" s="79"/>
      <c r="AA80" s="85" t="s">
        <v>827</v>
      </c>
      <c r="AB80" s="79"/>
      <c r="AC80" s="79" t="b">
        <v>0</v>
      </c>
      <c r="AD80" s="79">
        <v>0</v>
      </c>
      <c r="AE80" s="85" t="s">
        <v>922</v>
      </c>
      <c r="AF80" s="79" t="b">
        <v>0</v>
      </c>
      <c r="AG80" s="79" t="s">
        <v>931</v>
      </c>
      <c r="AH80" s="79"/>
      <c r="AI80" s="85" t="s">
        <v>922</v>
      </c>
      <c r="AJ80" s="79" t="b">
        <v>0</v>
      </c>
      <c r="AK80" s="79">
        <v>0</v>
      </c>
      <c r="AL80" s="85" t="s">
        <v>866</v>
      </c>
      <c r="AM80" s="79" t="s">
        <v>942</v>
      </c>
      <c r="AN80" s="79" t="b">
        <v>0</v>
      </c>
      <c r="AO80" s="85" t="s">
        <v>866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245</v>
      </c>
      <c r="B81" s="64" t="s">
        <v>267</v>
      </c>
      <c r="C81" s="65" t="s">
        <v>2680</v>
      </c>
      <c r="D81" s="66">
        <v>4.75</v>
      </c>
      <c r="E81" s="67" t="s">
        <v>136</v>
      </c>
      <c r="F81" s="68">
        <v>29.25</v>
      </c>
      <c r="G81" s="65"/>
      <c r="H81" s="69"/>
      <c r="I81" s="70"/>
      <c r="J81" s="70"/>
      <c r="K81" s="34" t="s">
        <v>65</v>
      </c>
      <c r="L81" s="77">
        <v>81</v>
      </c>
      <c r="M81" s="77"/>
      <c r="N81" s="72"/>
      <c r="O81" s="79" t="s">
        <v>345</v>
      </c>
      <c r="P81" s="81">
        <v>43434.595358796294</v>
      </c>
      <c r="Q81" s="79" t="s">
        <v>373</v>
      </c>
      <c r="R81" s="83" t="s">
        <v>459</v>
      </c>
      <c r="S81" s="79" t="s">
        <v>512</v>
      </c>
      <c r="T81" s="79" t="s">
        <v>544</v>
      </c>
      <c r="U81" s="79"/>
      <c r="V81" s="83" t="s">
        <v>622</v>
      </c>
      <c r="W81" s="81">
        <v>43434.595358796294</v>
      </c>
      <c r="X81" s="83" t="s">
        <v>699</v>
      </c>
      <c r="Y81" s="79"/>
      <c r="Z81" s="79"/>
      <c r="AA81" s="85" t="s">
        <v>827</v>
      </c>
      <c r="AB81" s="79"/>
      <c r="AC81" s="79" t="b">
        <v>0</v>
      </c>
      <c r="AD81" s="79">
        <v>0</v>
      </c>
      <c r="AE81" s="85" t="s">
        <v>922</v>
      </c>
      <c r="AF81" s="79" t="b">
        <v>0</v>
      </c>
      <c r="AG81" s="79" t="s">
        <v>931</v>
      </c>
      <c r="AH81" s="79"/>
      <c r="AI81" s="85" t="s">
        <v>922</v>
      </c>
      <c r="AJ81" s="79" t="b">
        <v>0</v>
      </c>
      <c r="AK81" s="79">
        <v>0</v>
      </c>
      <c r="AL81" s="85" t="s">
        <v>866</v>
      </c>
      <c r="AM81" s="79" t="s">
        <v>942</v>
      </c>
      <c r="AN81" s="79" t="b">
        <v>0</v>
      </c>
      <c r="AO81" s="85" t="s">
        <v>866</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11</v>
      </c>
      <c r="BK81" s="49">
        <v>100</v>
      </c>
      <c r="BL81" s="48">
        <v>11</v>
      </c>
    </row>
    <row r="82" spans="1:64" ht="15">
      <c r="A82" s="64" t="s">
        <v>245</v>
      </c>
      <c r="B82" s="64" t="s">
        <v>267</v>
      </c>
      <c r="C82" s="65" t="s">
        <v>2680</v>
      </c>
      <c r="D82" s="66">
        <v>4.75</v>
      </c>
      <c r="E82" s="67" t="s">
        <v>136</v>
      </c>
      <c r="F82" s="68">
        <v>29.25</v>
      </c>
      <c r="G82" s="65"/>
      <c r="H82" s="69"/>
      <c r="I82" s="70"/>
      <c r="J82" s="70"/>
      <c r="K82" s="34" t="s">
        <v>65</v>
      </c>
      <c r="L82" s="77">
        <v>82</v>
      </c>
      <c r="M82" s="77"/>
      <c r="N82" s="72"/>
      <c r="O82" s="79" t="s">
        <v>345</v>
      </c>
      <c r="P82" s="81">
        <v>43434.596967592595</v>
      </c>
      <c r="Q82" s="79" t="s">
        <v>371</v>
      </c>
      <c r="R82" s="83" t="s">
        <v>457</v>
      </c>
      <c r="S82" s="79" t="s">
        <v>511</v>
      </c>
      <c r="T82" s="79" t="s">
        <v>543</v>
      </c>
      <c r="U82" s="79"/>
      <c r="V82" s="83" t="s">
        <v>622</v>
      </c>
      <c r="W82" s="81">
        <v>43434.596967592595</v>
      </c>
      <c r="X82" s="83" t="s">
        <v>700</v>
      </c>
      <c r="Y82" s="79"/>
      <c r="Z82" s="79"/>
      <c r="AA82" s="85" t="s">
        <v>828</v>
      </c>
      <c r="AB82" s="79"/>
      <c r="AC82" s="79" t="b">
        <v>0</v>
      </c>
      <c r="AD82" s="79">
        <v>0</v>
      </c>
      <c r="AE82" s="85" t="s">
        <v>922</v>
      </c>
      <c r="AF82" s="79" t="b">
        <v>0</v>
      </c>
      <c r="AG82" s="79" t="s">
        <v>931</v>
      </c>
      <c r="AH82" s="79"/>
      <c r="AI82" s="85" t="s">
        <v>922</v>
      </c>
      <c r="AJ82" s="79" t="b">
        <v>0</v>
      </c>
      <c r="AK82" s="79">
        <v>0</v>
      </c>
      <c r="AL82" s="85" t="s">
        <v>907</v>
      </c>
      <c r="AM82" s="79" t="s">
        <v>942</v>
      </c>
      <c r="AN82" s="79" t="b">
        <v>0</v>
      </c>
      <c r="AO82" s="85" t="s">
        <v>907</v>
      </c>
      <c r="AP82" s="79" t="s">
        <v>176</v>
      </c>
      <c r="AQ82" s="79">
        <v>0</v>
      </c>
      <c r="AR82" s="79">
        <v>0</v>
      </c>
      <c r="AS82" s="79"/>
      <c r="AT82" s="79"/>
      <c r="AU82" s="79"/>
      <c r="AV82" s="79"/>
      <c r="AW82" s="79"/>
      <c r="AX82" s="79"/>
      <c r="AY82" s="79"/>
      <c r="AZ82" s="79"/>
      <c r="BA82">
        <v>2</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13</v>
      </c>
      <c r="BK82" s="49">
        <v>100</v>
      </c>
      <c r="BL82" s="48">
        <v>13</v>
      </c>
    </row>
    <row r="83" spans="1:64" ht="15">
      <c r="A83" s="64" t="s">
        <v>246</v>
      </c>
      <c r="B83" s="64" t="s">
        <v>256</v>
      </c>
      <c r="C83" s="65" t="s">
        <v>2679</v>
      </c>
      <c r="D83" s="66">
        <v>3</v>
      </c>
      <c r="E83" s="67" t="s">
        <v>132</v>
      </c>
      <c r="F83" s="68">
        <v>35</v>
      </c>
      <c r="G83" s="65"/>
      <c r="H83" s="69"/>
      <c r="I83" s="70"/>
      <c r="J83" s="70"/>
      <c r="K83" s="34" t="s">
        <v>65</v>
      </c>
      <c r="L83" s="77">
        <v>83</v>
      </c>
      <c r="M83" s="77"/>
      <c r="N83" s="72"/>
      <c r="O83" s="79" t="s">
        <v>345</v>
      </c>
      <c r="P83" s="81">
        <v>43434.990902777776</v>
      </c>
      <c r="Q83" s="79" t="s">
        <v>375</v>
      </c>
      <c r="R83" s="79"/>
      <c r="S83" s="79"/>
      <c r="T83" s="79"/>
      <c r="U83" s="79"/>
      <c r="V83" s="83" t="s">
        <v>623</v>
      </c>
      <c r="W83" s="81">
        <v>43434.990902777776</v>
      </c>
      <c r="X83" s="83" t="s">
        <v>701</v>
      </c>
      <c r="Y83" s="79"/>
      <c r="Z83" s="79"/>
      <c r="AA83" s="85" t="s">
        <v>829</v>
      </c>
      <c r="AB83" s="79"/>
      <c r="AC83" s="79" t="b">
        <v>0</v>
      </c>
      <c r="AD83" s="79">
        <v>0</v>
      </c>
      <c r="AE83" s="85" t="s">
        <v>922</v>
      </c>
      <c r="AF83" s="79" t="b">
        <v>0</v>
      </c>
      <c r="AG83" s="79" t="s">
        <v>931</v>
      </c>
      <c r="AH83" s="79"/>
      <c r="AI83" s="85" t="s">
        <v>922</v>
      </c>
      <c r="AJ83" s="79" t="b">
        <v>0</v>
      </c>
      <c r="AK83" s="79">
        <v>5</v>
      </c>
      <c r="AL83" s="85" t="s">
        <v>842</v>
      </c>
      <c r="AM83" s="79" t="s">
        <v>940</v>
      </c>
      <c r="AN83" s="79" t="b">
        <v>0</v>
      </c>
      <c r="AO83" s="85" t="s">
        <v>842</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2</v>
      </c>
      <c r="BG83" s="49">
        <v>8.333333333333334</v>
      </c>
      <c r="BH83" s="48">
        <v>0</v>
      </c>
      <c r="BI83" s="49">
        <v>0</v>
      </c>
      <c r="BJ83" s="48">
        <v>22</v>
      </c>
      <c r="BK83" s="49">
        <v>91.66666666666667</v>
      </c>
      <c r="BL83" s="48">
        <v>24</v>
      </c>
    </row>
    <row r="84" spans="1:64" ht="15">
      <c r="A84" s="64" t="s">
        <v>247</v>
      </c>
      <c r="B84" s="64" t="s">
        <v>256</v>
      </c>
      <c r="C84" s="65" t="s">
        <v>2679</v>
      </c>
      <c r="D84" s="66">
        <v>3</v>
      </c>
      <c r="E84" s="67" t="s">
        <v>132</v>
      </c>
      <c r="F84" s="68">
        <v>35</v>
      </c>
      <c r="G84" s="65"/>
      <c r="H84" s="69"/>
      <c r="I84" s="70"/>
      <c r="J84" s="70"/>
      <c r="K84" s="34" t="s">
        <v>65</v>
      </c>
      <c r="L84" s="77">
        <v>84</v>
      </c>
      <c r="M84" s="77"/>
      <c r="N84" s="72"/>
      <c r="O84" s="79" t="s">
        <v>345</v>
      </c>
      <c r="P84" s="81">
        <v>43435.00247685185</v>
      </c>
      <c r="Q84" s="79" t="s">
        <v>375</v>
      </c>
      <c r="R84" s="79"/>
      <c r="S84" s="79"/>
      <c r="T84" s="79"/>
      <c r="U84" s="79"/>
      <c r="V84" s="83" t="s">
        <v>624</v>
      </c>
      <c r="W84" s="81">
        <v>43435.00247685185</v>
      </c>
      <c r="X84" s="83" t="s">
        <v>702</v>
      </c>
      <c r="Y84" s="79"/>
      <c r="Z84" s="79"/>
      <c r="AA84" s="85" t="s">
        <v>830</v>
      </c>
      <c r="AB84" s="79"/>
      <c r="AC84" s="79" t="b">
        <v>0</v>
      </c>
      <c r="AD84" s="79">
        <v>0</v>
      </c>
      <c r="AE84" s="85" t="s">
        <v>922</v>
      </c>
      <c r="AF84" s="79" t="b">
        <v>0</v>
      </c>
      <c r="AG84" s="79" t="s">
        <v>931</v>
      </c>
      <c r="AH84" s="79"/>
      <c r="AI84" s="85" t="s">
        <v>922</v>
      </c>
      <c r="AJ84" s="79" t="b">
        <v>0</v>
      </c>
      <c r="AK84" s="79">
        <v>5</v>
      </c>
      <c r="AL84" s="85" t="s">
        <v>842</v>
      </c>
      <c r="AM84" s="79" t="s">
        <v>937</v>
      </c>
      <c r="AN84" s="79" t="b">
        <v>0</v>
      </c>
      <c r="AO84" s="85" t="s">
        <v>842</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0</v>
      </c>
      <c r="BE84" s="49">
        <v>0</v>
      </c>
      <c r="BF84" s="48">
        <v>2</v>
      </c>
      <c r="BG84" s="49">
        <v>8.333333333333334</v>
      </c>
      <c r="BH84" s="48">
        <v>0</v>
      </c>
      <c r="BI84" s="49">
        <v>0</v>
      </c>
      <c r="BJ84" s="48">
        <v>22</v>
      </c>
      <c r="BK84" s="49">
        <v>91.66666666666667</v>
      </c>
      <c r="BL84" s="48">
        <v>24</v>
      </c>
    </row>
    <row r="85" spans="1:64" ht="15">
      <c r="A85" s="64" t="s">
        <v>248</v>
      </c>
      <c r="B85" s="64" t="s">
        <v>267</v>
      </c>
      <c r="C85" s="65" t="s">
        <v>2679</v>
      </c>
      <c r="D85" s="66">
        <v>3</v>
      </c>
      <c r="E85" s="67" t="s">
        <v>132</v>
      </c>
      <c r="F85" s="68">
        <v>35</v>
      </c>
      <c r="G85" s="65"/>
      <c r="H85" s="69"/>
      <c r="I85" s="70"/>
      <c r="J85" s="70"/>
      <c r="K85" s="34" t="s">
        <v>65</v>
      </c>
      <c r="L85" s="77">
        <v>85</v>
      </c>
      <c r="M85" s="77"/>
      <c r="N85" s="72"/>
      <c r="O85" s="79" t="s">
        <v>345</v>
      </c>
      <c r="P85" s="81">
        <v>43435.01935185185</v>
      </c>
      <c r="Q85" s="79" t="s">
        <v>376</v>
      </c>
      <c r="R85" s="83" t="s">
        <v>461</v>
      </c>
      <c r="S85" s="79" t="s">
        <v>514</v>
      </c>
      <c r="T85" s="79"/>
      <c r="U85" s="79"/>
      <c r="V85" s="83" t="s">
        <v>625</v>
      </c>
      <c r="W85" s="81">
        <v>43435.01935185185</v>
      </c>
      <c r="X85" s="83" t="s">
        <v>703</v>
      </c>
      <c r="Y85" s="79"/>
      <c r="Z85" s="79"/>
      <c r="AA85" s="85" t="s">
        <v>831</v>
      </c>
      <c r="AB85" s="85" t="s">
        <v>842</v>
      </c>
      <c r="AC85" s="79" t="b">
        <v>0</v>
      </c>
      <c r="AD85" s="79">
        <v>0</v>
      </c>
      <c r="AE85" s="85" t="s">
        <v>925</v>
      </c>
      <c r="AF85" s="79" t="b">
        <v>0</v>
      </c>
      <c r="AG85" s="79" t="s">
        <v>931</v>
      </c>
      <c r="AH85" s="79"/>
      <c r="AI85" s="85" t="s">
        <v>922</v>
      </c>
      <c r="AJ85" s="79" t="b">
        <v>0</v>
      </c>
      <c r="AK85" s="79">
        <v>0</v>
      </c>
      <c r="AL85" s="85" t="s">
        <v>922</v>
      </c>
      <c r="AM85" s="79" t="s">
        <v>942</v>
      </c>
      <c r="AN85" s="79" t="b">
        <v>0</v>
      </c>
      <c r="AO85" s="85" t="s">
        <v>842</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1</v>
      </c>
      <c r="BD85" s="48"/>
      <c r="BE85" s="49"/>
      <c r="BF85" s="48"/>
      <c r="BG85" s="49"/>
      <c r="BH85" s="48"/>
      <c r="BI85" s="49"/>
      <c r="BJ85" s="48"/>
      <c r="BK85" s="49"/>
      <c r="BL85" s="48"/>
    </row>
    <row r="86" spans="1:64" ht="15">
      <c r="A86" s="64" t="s">
        <v>248</v>
      </c>
      <c r="B86" s="64" t="s">
        <v>256</v>
      </c>
      <c r="C86" s="65" t="s">
        <v>2679</v>
      </c>
      <c r="D86" s="66">
        <v>3</v>
      </c>
      <c r="E86" s="67" t="s">
        <v>132</v>
      </c>
      <c r="F86" s="68">
        <v>35</v>
      </c>
      <c r="G86" s="65"/>
      <c r="H86" s="69"/>
      <c r="I86" s="70"/>
      <c r="J86" s="70"/>
      <c r="K86" s="34" t="s">
        <v>65</v>
      </c>
      <c r="L86" s="77">
        <v>86</v>
      </c>
      <c r="M86" s="77"/>
      <c r="N86" s="72"/>
      <c r="O86" s="79" t="s">
        <v>346</v>
      </c>
      <c r="P86" s="81">
        <v>43435.01935185185</v>
      </c>
      <c r="Q86" s="79" t="s">
        <v>376</v>
      </c>
      <c r="R86" s="83" t="s">
        <v>461</v>
      </c>
      <c r="S86" s="79" t="s">
        <v>514</v>
      </c>
      <c r="T86" s="79"/>
      <c r="U86" s="79"/>
      <c r="V86" s="83" t="s">
        <v>625</v>
      </c>
      <c r="W86" s="81">
        <v>43435.01935185185</v>
      </c>
      <c r="X86" s="83" t="s">
        <v>703</v>
      </c>
      <c r="Y86" s="79"/>
      <c r="Z86" s="79"/>
      <c r="AA86" s="85" t="s">
        <v>831</v>
      </c>
      <c r="AB86" s="85" t="s">
        <v>842</v>
      </c>
      <c r="AC86" s="79" t="b">
        <v>0</v>
      </c>
      <c r="AD86" s="79">
        <v>0</v>
      </c>
      <c r="AE86" s="85" t="s">
        <v>925</v>
      </c>
      <c r="AF86" s="79" t="b">
        <v>0</v>
      </c>
      <c r="AG86" s="79" t="s">
        <v>931</v>
      </c>
      <c r="AH86" s="79"/>
      <c r="AI86" s="85" t="s">
        <v>922</v>
      </c>
      <c r="AJ86" s="79" t="b">
        <v>0</v>
      </c>
      <c r="AK86" s="79">
        <v>0</v>
      </c>
      <c r="AL86" s="85" t="s">
        <v>922</v>
      </c>
      <c r="AM86" s="79" t="s">
        <v>942</v>
      </c>
      <c r="AN86" s="79" t="b">
        <v>0</v>
      </c>
      <c r="AO86" s="85" t="s">
        <v>842</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2</v>
      </c>
      <c r="BE86" s="49">
        <v>22.22222222222222</v>
      </c>
      <c r="BF86" s="48">
        <v>0</v>
      </c>
      <c r="BG86" s="49">
        <v>0</v>
      </c>
      <c r="BH86" s="48">
        <v>0</v>
      </c>
      <c r="BI86" s="49">
        <v>0</v>
      </c>
      <c r="BJ86" s="48">
        <v>7</v>
      </c>
      <c r="BK86" s="49">
        <v>77.77777777777777</v>
      </c>
      <c r="BL86" s="48">
        <v>9</v>
      </c>
    </row>
    <row r="87" spans="1:64" ht="15">
      <c r="A87" s="64" t="s">
        <v>249</v>
      </c>
      <c r="B87" s="64" t="s">
        <v>256</v>
      </c>
      <c r="C87" s="65" t="s">
        <v>2679</v>
      </c>
      <c r="D87" s="66">
        <v>3</v>
      </c>
      <c r="E87" s="67" t="s">
        <v>132</v>
      </c>
      <c r="F87" s="68">
        <v>35</v>
      </c>
      <c r="G87" s="65"/>
      <c r="H87" s="69"/>
      <c r="I87" s="70"/>
      <c r="J87" s="70"/>
      <c r="K87" s="34" t="s">
        <v>65</v>
      </c>
      <c r="L87" s="77">
        <v>87</v>
      </c>
      <c r="M87" s="77"/>
      <c r="N87" s="72"/>
      <c r="O87" s="79" t="s">
        <v>345</v>
      </c>
      <c r="P87" s="81">
        <v>43435.03780092593</v>
      </c>
      <c r="Q87" s="79" t="s">
        <v>375</v>
      </c>
      <c r="R87" s="79"/>
      <c r="S87" s="79"/>
      <c r="T87" s="79"/>
      <c r="U87" s="79"/>
      <c r="V87" s="83" t="s">
        <v>626</v>
      </c>
      <c r="W87" s="81">
        <v>43435.03780092593</v>
      </c>
      <c r="X87" s="83" t="s">
        <v>704</v>
      </c>
      <c r="Y87" s="79"/>
      <c r="Z87" s="79"/>
      <c r="AA87" s="85" t="s">
        <v>832</v>
      </c>
      <c r="AB87" s="79"/>
      <c r="AC87" s="79" t="b">
        <v>0</v>
      </c>
      <c r="AD87" s="79">
        <v>0</v>
      </c>
      <c r="AE87" s="85" t="s">
        <v>922</v>
      </c>
      <c r="AF87" s="79" t="b">
        <v>0</v>
      </c>
      <c r="AG87" s="79" t="s">
        <v>931</v>
      </c>
      <c r="AH87" s="79"/>
      <c r="AI87" s="85" t="s">
        <v>922</v>
      </c>
      <c r="AJ87" s="79" t="b">
        <v>0</v>
      </c>
      <c r="AK87" s="79">
        <v>5</v>
      </c>
      <c r="AL87" s="85" t="s">
        <v>842</v>
      </c>
      <c r="AM87" s="79" t="s">
        <v>942</v>
      </c>
      <c r="AN87" s="79" t="b">
        <v>0</v>
      </c>
      <c r="AO87" s="85" t="s">
        <v>842</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0</v>
      </c>
      <c r="BE87" s="49">
        <v>0</v>
      </c>
      <c r="BF87" s="48">
        <v>2</v>
      </c>
      <c r="BG87" s="49">
        <v>8.333333333333334</v>
      </c>
      <c r="BH87" s="48">
        <v>0</v>
      </c>
      <c r="BI87" s="49">
        <v>0</v>
      </c>
      <c r="BJ87" s="48">
        <v>22</v>
      </c>
      <c r="BK87" s="49">
        <v>91.66666666666667</v>
      </c>
      <c r="BL87" s="48">
        <v>24</v>
      </c>
    </row>
    <row r="88" spans="1:64" ht="15">
      <c r="A88" s="64" t="s">
        <v>250</v>
      </c>
      <c r="B88" s="64" t="s">
        <v>256</v>
      </c>
      <c r="C88" s="65" t="s">
        <v>2679</v>
      </c>
      <c r="D88" s="66">
        <v>3</v>
      </c>
      <c r="E88" s="67" t="s">
        <v>132</v>
      </c>
      <c r="F88" s="68">
        <v>35</v>
      </c>
      <c r="G88" s="65"/>
      <c r="H88" s="69"/>
      <c r="I88" s="70"/>
      <c r="J88" s="70"/>
      <c r="K88" s="34" t="s">
        <v>65</v>
      </c>
      <c r="L88" s="77">
        <v>88</v>
      </c>
      <c r="M88" s="77"/>
      <c r="N88" s="72"/>
      <c r="O88" s="79" t="s">
        <v>345</v>
      </c>
      <c r="P88" s="81">
        <v>43435.06358796296</v>
      </c>
      <c r="Q88" s="79" t="s">
        <v>375</v>
      </c>
      <c r="R88" s="79"/>
      <c r="S88" s="79"/>
      <c r="T88" s="79"/>
      <c r="U88" s="79"/>
      <c r="V88" s="83" t="s">
        <v>627</v>
      </c>
      <c r="W88" s="81">
        <v>43435.06358796296</v>
      </c>
      <c r="X88" s="83" t="s">
        <v>705</v>
      </c>
      <c r="Y88" s="79"/>
      <c r="Z88" s="79"/>
      <c r="AA88" s="85" t="s">
        <v>833</v>
      </c>
      <c r="AB88" s="79"/>
      <c r="AC88" s="79" t="b">
        <v>0</v>
      </c>
      <c r="AD88" s="79">
        <v>0</v>
      </c>
      <c r="AE88" s="85" t="s">
        <v>922</v>
      </c>
      <c r="AF88" s="79" t="b">
        <v>0</v>
      </c>
      <c r="AG88" s="79" t="s">
        <v>931</v>
      </c>
      <c r="AH88" s="79"/>
      <c r="AI88" s="85" t="s">
        <v>922</v>
      </c>
      <c r="AJ88" s="79" t="b">
        <v>0</v>
      </c>
      <c r="AK88" s="79">
        <v>5</v>
      </c>
      <c r="AL88" s="85" t="s">
        <v>842</v>
      </c>
      <c r="AM88" s="79" t="s">
        <v>942</v>
      </c>
      <c r="AN88" s="79" t="b">
        <v>0</v>
      </c>
      <c r="AO88" s="85" t="s">
        <v>842</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0</v>
      </c>
      <c r="BE88" s="49">
        <v>0</v>
      </c>
      <c r="BF88" s="48">
        <v>2</v>
      </c>
      <c r="BG88" s="49">
        <v>8.333333333333334</v>
      </c>
      <c r="BH88" s="48">
        <v>0</v>
      </c>
      <c r="BI88" s="49">
        <v>0</v>
      </c>
      <c r="BJ88" s="48">
        <v>22</v>
      </c>
      <c r="BK88" s="49">
        <v>91.66666666666667</v>
      </c>
      <c r="BL88" s="48">
        <v>24</v>
      </c>
    </row>
    <row r="89" spans="1:64" ht="15">
      <c r="A89" s="64" t="s">
        <v>251</v>
      </c>
      <c r="B89" s="64" t="s">
        <v>256</v>
      </c>
      <c r="C89" s="65" t="s">
        <v>2679</v>
      </c>
      <c r="D89" s="66">
        <v>3</v>
      </c>
      <c r="E89" s="67" t="s">
        <v>132</v>
      </c>
      <c r="F89" s="68">
        <v>35</v>
      </c>
      <c r="G89" s="65"/>
      <c r="H89" s="69"/>
      <c r="I89" s="70"/>
      <c r="J89" s="70"/>
      <c r="K89" s="34" t="s">
        <v>65</v>
      </c>
      <c r="L89" s="77">
        <v>89</v>
      </c>
      <c r="M89" s="77"/>
      <c r="N89" s="72"/>
      <c r="O89" s="79" t="s">
        <v>345</v>
      </c>
      <c r="P89" s="81">
        <v>43435.786770833336</v>
      </c>
      <c r="Q89" s="79" t="s">
        <v>375</v>
      </c>
      <c r="R89" s="79"/>
      <c r="S89" s="79"/>
      <c r="T89" s="79"/>
      <c r="U89" s="79"/>
      <c r="V89" s="83" t="s">
        <v>628</v>
      </c>
      <c r="W89" s="81">
        <v>43435.786770833336</v>
      </c>
      <c r="X89" s="83" t="s">
        <v>706</v>
      </c>
      <c r="Y89" s="79"/>
      <c r="Z89" s="79"/>
      <c r="AA89" s="85" t="s">
        <v>834</v>
      </c>
      <c r="AB89" s="79"/>
      <c r="AC89" s="79" t="b">
        <v>0</v>
      </c>
      <c r="AD89" s="79">
        <v>0</v>
      </c>
      <c r="AE89" s="85" t="s">
        <v>922</v>
      </c>
      <c r="AF89" s="79" t="b">
        <v>0</v>
      </c>
      <c r="AG89" s="79" t="s">
        <v>931</v>
      </c>
      <c r="AH89" s="79"/>
      <c r="AI89" s="85" t="s">
        <v>922</v>
      </c>
      <c r="AJ89" s="79" t="b">
        <v>0</v>
      </c>
      <c r="AK89" s="79">
        <v>10</v>
      </c>
      <c r="AL89" s="85" t="s">
        <v>842</v>
      </c>
      <c r="AM89" s="79" t="s">
        <v>940</v>
      </c>
      <c r="AN89" s="79" t="b">
        <v>0</v>
      </c>
      <c r="AO89" s="85" t="s">
        <v>842</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2</v>
      </c>
      <c r="BG89" s="49">
        <v>8.333333333333334</v>
      </c>
      <c r="BH89" s="48">
        <v>0</v>
      </c>
      <c r="BI89" s="49">
        <v>0</v>
      </c>
      <c r="BJ89" s="48">
        <v>22</v>
      </c>
      <c r="BK89" s="49">
        <v>91.66666666666667</v>
      </c>
      <c r="BL89" s="48">
        <v>24</v>
      </c>
    </row>
    <row r="90" spans="1:64" ht="15">
      <c r="A90" s="64" t="s">
        <v>252</v>
      </c>
      <c r="B90" s="64" t="s">
        <v>267</v>
      </c>
      <c r="C90" s="65" t="s">
        <v>2681</v>
      </c>
      <c r="D90" s="66">
        <v>6.5</v>
      </c>
      <c r="E90" s="67" t="s">
        <v>136</v>
      </c>
      <c r="F90" s="68">
        <v>23.5</v>
      </c>
      <c r="G90" s="65"/>
      <c r="H90" s="69"/>
      <c r="I90" s="70"/>
      <c r="J90" s="70"/>
      <c r="K90" s="34" t="s">
        <v>65</v>
      </c>
      <c r="L90" s="77">
        <v>90</v>
      </c>
      <c r="M90" s="77"/>
      <c r="N90" s="72"/>
      <c r="O90" s="79" t="s">
        <v>345</v>
      </c>
      <c r="P90" s="81">
        <v>43426.29287037037</v>
      </c>
      <c r="Q90" s="79" t="s">
        <v>368</v>
      </c>
      <c r="R90" s="79"/>
      <c r="S90" s="79"/>
      <c r="T90" s="79" t="s">
        <v>542</v>
      </c>
      <c r="U90" s="79"/>
      <c r="V90" s="83" t="s">
        <v>629</v>
      </c>
      <c r="W90" s="81">
        <v>43426.29287037037</v>
      </c>
      <c r="X90" s="83" t="s">
        <v>707</v>
      </c>
      <c r="Y90" s="79"/>
      <c r="Z90" s="79"/>
      <c r="AA90" s="85" t="s">
        <v>835</v>
      </c>
      <c r="AB90" s="79"/>
      <c r="AC90" s="79" t="b">
        <v>0</v>
      </c>
      <c r="AD90" s="79">
        <v>0</v>
      </c>
      <c r="AE90" s="85" t="s">
        <v>922</v>
      </c>
      <c r="AF90" s="79" t="b">
        <v>0</v>
      </c>
      <c r="AG90" s="79" t="s">
        <v>931</v>
      </c>
      <c r="AH90" s="79"/>
      <c r="AI90" s="85" t="s">
        <v>922</v>
      </c>
      <c r="AJ90" s="79" t="b">
        <v>0</v>
      </c>
      <c r="AK90" s="79">
        <v>7</v>
      </c>
      <c r="AL90" s="85" t="s">
        <v>908</v>
      </c>
      <c r="AM90" s="79" t="s">
        <v>940</v>
      </c>
      <c r="AN90" s="79" t="b">
        <v>0</v>
      </c>
      <c r="AO90" s="85" t="s">
        <v>908</v>
      </c>
      <c r="AP90" s="79" t="s">
        <v>176</v>
      </c>
      <c r="AQ90" s="79">
        <v>0</v>
      </c>
      <c r="AR90" s="79">
        <v>0</v>
      </c>
      <c r="AS90" s="79"/>
      <c r="AT90" s="79"/>
      <c r="AU90" s="79"/>
      <c r="AV90" s="79"/>
      <c r="AW90" s="79"/>
      <c r="AX90" s="79"/>
      <c r="AY90" s="79"/>
      <c r="AZ90" s="79"/>
      <c r="BA90">
        <v>3</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24</v>
      </c>
      <c r="BK90" s="49">
        <v>100</v>
      </c>
      <c r="BL90" s="48">
        <v>24</v>
      </c>
    </row>
    <row r="91" spans="1:64" ht="15">
      <c r="A91" s="64" t="s">
        <v>252</v>
      </c>
      <c r="B91" s="64" t="s">
        <v>267</v>
      </c>
      <c r="C91" s="65" t="s">
        <v>2681</v>
      </c>
      <c r="D91" s="66">
        <v>6.5</v>
      </c>
      <c r="E91" s="67" t="s">
        <v>136</v>
      </c>
      <c r="F91" s="68">
        <v>23.5</v>
      </c>
      <c r="G91" s="65"/>
      <c r="H91" s="69"/>
      <c r="I91" s="70"/>
      <c r="J91" s="70"/>
      <c r="K91" s="34" t="s">
        <v>65</v>
      </c>
      <c r="L91" s="77">
        <v>91</v>
      </c>
      <c r="M91" s="77"/>
      <c r="N91" s="72"/>
      <c r="O91" s="79" t="s">
        <v>345</v>
      </c>
      <c r="P91" s="81">
        <v>43429.03753472222</v>
      </c>
      <c r="Q91" s="79" t="s">
        <v>368</v>
      </c>
      <c r="R91" s="79"/>
      <c r="S91" s="79"/>
      <c r="T91" s="79" t="s">
        <v>542</v>
      </c>
      <c r="U91" s="79"/>
      <c r="V91" s="83" t="s">
        <v>629</v>
      </c>
      <c r="W91" s="81">
        <v>43429.03753472222</v>
      </c>
      <c r="X91" s="83" t="s">
        <v>708</v>
      </c>
      <c r="Y91" s="79"/>
      <c r="Z91" s="79"/>
      <c r="AA91" s="85" t="s">
        <v>836</v>
      </c>
      <c r="AB91" s="79"/>
      <c r="AC91" s="79" t="b">
        <v>0</v>
      </c>
      <c r="AD91" s="79">
        <v>0</v>
      </c>
      <c r="AE91" s="85" t="s">
        <v>922</v>
      </c>
      <c r="AF91" s="79" t="b">
        <v>0</v>
      </c>
      <c r="AG91" s="79" t="s">
        <v>931</v>
      </c>
      <c r="AH91" s="79"/>
      <c r="AI91" s="85" t="s">
        <v>922</v>
      </c>
      <c r="AJ91" s="79" t="b">
        <v>0</v>
      </c>
      <c r="AK91" s="79">
        <v>10</v>
      </c>
      <c r="AL91" s="85" t="s">
        <v>908</v>
      </c>
      <c r="AM91" s="79" t="s">
        <v>940</v>
      </c>
      <c r="AN91" s="79" t="b">
        <v>0</v>
      </c>
      <c r="AO91" s="85" t="s">
        <v>908</v>
      </c>
      <c r="AP91" s="79" t="s">
        <v>176</v>
      </c>
      <c r="AQ91" s="79">
        <v>0</v>
      </c>
      <c r="AR91" s="79">
        <v>0</v>
      </c>
      <c r="AS91" s="79"/>
      <c r="AT91" s="79"/>
      <c r="AU91" s="79"/>
      <c r="AV91" s="79"/>
      <c r="AW91" s="79"/>
      <c r="AX91" s="79"/>
      <c r="AY91" s="79"/>
      <c r="AZ91" s="79"/>
      <c r="BA91">
        <v>3</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24</v>
      </c>
      <c r="BK91" s="49">
        <v>100</v>
      </c>
      <c r="BL91" s="48">
        <v>24</v>
      </c>
    </row>
    <row r="92" spans="1:64" ht="15">
      <c r="A92" s="64" t="s">
        <v>252</v>
      </c>
      <c r="B92" s="64" t="s">
        <v>267</v>
      </c>
      <c r="C92" s="65" t="s">
        <v>2681</v>
      </c>
      <c r="D92" s="66">
        <v>6.5</v>
      </c>
      <c r="E92" s="67" t="s">
        <v>136</v>
      </c>
      <c r="F92" s="68">
        <v>23.5</v>
      </c>
      <c r="G92" s="65"/>
      <c r="H92" s="69"/>
      <c r="I92" s="70"/>
      <c r="J92" s="70"/>
      <c r="K92" s="34" t="s">
        <v>65</v>
      </c>
      <c r="L92" s="77">
        <v>92</v>
      </c>
      <c r="M92" s="77"/>
      <c r="N92" s="72"/>
      <c r="O92" s="79" t="s">
        <v>345</v>
      </c>
      <c r="P92" s="81">
        <v>43435.81217592592</v>
      </c>
      <c r="Q92" s="79" t="s">
        <v>377</v>
      </c>
      <c r="R92" s="79"/>
      <c r="S92" s="79"/>
      <c r="T92" s="79"/>
      <c r="U92" s="79"/>
      <c r="V92" s="83" t="s">
        <v>629</v>
      </c>
      <c r="W92" s="81">
        <v>43435.81217592592</v>
      </c>
      <c r="X92" s="83" t="s">
        <v>709</v>
      </c>
      <c r="Y92" s="79"/>
      <c r="Z92" s="79"/>
      <c r="AA92" s="85" t="s">
        <v>837</v>
      </c>
      <c r="AB92" s="79"/>
      <c r="AC92" s="79" t="b">
        <v>0</v>
      </c>
      <c r="AD92" s="79">
        <v>0</v>
      </c>
      <c r="AE92" s="85" t="s">
        <v>922</v>
      </c>
      <c r="AF92" s="79" t="b">
        <v>0</v>
      </c>
      <c r="AG92" s="79" t="s">
        <v>931</v>
      </c>
      <c r="AH92" s="79"/>
      <c r="AI92" s="85" t="s">
        <v>922</v>
      </c>
      <c r="AJ92" s="79" t="b">
        <v>0</v>
      </c>
      <c r="AK92" s="79">
        <v>1</v>
      </c>
      <c r="AL92" s="85" t="s">
        <v>910</v>
      </c>
      <c r="AM92" s="79" t="s">
        <v>940</v>
      </c>
      <c r="AN92" s="79" t="b">
        <v>0</v>
      </c>
      <c r="AO92" s="85" t="s">
        <v>910</v>
      </c>
      <c r="AP92" s="79" t="s">
        <v>176</v>
      </c>
      <c r="AQ92" s="79">
        <v>0</v>
      </c>
      <c r="AR92" s="79">
        <v>0</v>
      </c>
      <c r="AS92" s="79"/>
      <c r="AT92" s="79"/>
      <c r="AU92" s="79"/>
      <c r="AV92" s="79"/>
      <c r="AW92" s="79"/>
      <c r="AX92" s="79"/>
      <c r="AY92" s="79"/>
      <c r="AZ92" s="79"/>
      <c r="BA92">
        <v>3</v>
      </c>
      <c r="BB92" s="78" t="str">
        <f>REPLACE(INDEX(GroupVertices[Group],MATCH(Edges[[#This Row],[Vertex 1]],GroupVertices[Vertex],0)),1,1,"")</f>
        <v>1</v>
      </c>
      <c r="BC92" s="78" t="str">
        <f>REPLACE(INDEX(GroupVertices[Group],MATCH(Edges[[#This Row],[Vertex 2]],GroupVertices[Vertex],0)),1,1,"")</f>
        <v>1</v>
      </c>
      <c r="BD92" s="48">
        <v>1</v>
      </c>
      <c r="BE92" s="49">
        <v>4.166666666666667</v>
      </c>
      <c r="BF92" s="48">
        <v>0</v>
      </c>
      <c r="BG92" s="49">
        <v>0</v>
      </c>
      <c r="BH92" s="48">
        <v>0</v>
      </c>
      <c r="BI92" s="49">
        <v>0</v>
      </c>
      <c r="BJ92" s="48">
        <v>23</v>
      </c>
      <c r="BK92" s="49">
        <v>95.83333333333333</v>
      </c>
      <c r="BL92" s="48">
        <v>24</v>
      </c>
    </row>
    <row r="93" spans="1:64" ht="15">
      <c r="A93" s="64" t="s">
        <v>252</v>
      </c>
      <c r="B93" s="64" t="s">
        <v>252</v>
      </c>
      <c r="C93" s="65" t="s">
        <v>2679</v>
      </c>
      <c r="D93" s="66">
        <v>3</v>
      </c>
      <c r="E93" s="67" t="s">
        <v>132</v>
      </c>
      <c r="F93" s="68">
        <v>35</v>
      </c>
      <c r="G93" s="65"/>
      <c r="H93" s="69"/>
      <c r="I93" s="70"/>
      <c r="J93" s="70"/>
      <c r="K93" s="34" t="s">
        <v>65</v>
      </c>
      <c r="L93" s="77">
        <v>93</v>
      </c>
      <c r="M93" s="77"/>
      <c r="N93" s="72"/>
      <c r="O93" s="79" t="s">
        <v>176</v>
      </c>
      <c r="P93" s="81">
        <v>43435.812569444446</v>
      </c>
      <c r="Q93" s="79" t="s">
        <v>378</v>
      </c>
      <c r="R93" s="83" t="s">
        <v>462</v>
      </c>
      <c r="S93" s="79" t="s">
        <v>502</v>
      </c>
      <c r="T93" s="79"/>
      <c r="U93" s="79"/>
      <c r="V93" s="83" t="s">
        <v>629</v>
      </c>
      <c r="W93" s="81">
        <v>43435.812569444446</v>
      </c>
      <c r="X93" s="83" t="s">
        <v>710</v>
      </c>
      <c r="Y93" s="79"/>
      <c r="Z93" s="79"/>
      <c r="AA93" s="85" t="s">
        <v>838</v>
      </c>
      <c r="AB93" s="79"/>
      <c r="AC93" s="79" t="b">
        <v>0</v>
      </c>
      <c r="AD93" s="79">
        <v>0</v>
      </c>
      <c r="AE93" s="85" t="s">
        <v>922</v>
      </c>
      <c r="AF93" s="79" t="b">
        <v>1</v>
      </c>
      <c r="AG93" s="79" t="s">
        <v>931</v>
      </c>
      <c r="AH93" s="79"/>
      <c r="AI93" s="85" t="s">
        <v>909</v>
      </c>
      <c r="AJ93" s="79" t="b">
        <v>0</v>
      </c>
      <c r="AK93" s="79">
        <v>0</v>
      </c>
      <c r="AL93" s="85" t="s">
        <v>922</v>
      </c>
      <c r="AM93" s="79" t="s">
        <v>940</v>
      </c>
      <c r="AN93" s="79" t="b">
        <v>0</v>
      </c>
      <c r="AO93" s="85" t="s">
        <v>838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5</v>
      </c>
      <c r="BK93" s="49">
        <v>100</v>
      </c>
      <c r="BL93" s="48">
        <v>5</v>
      </c>
    </row>
    <row r="94" spans="1:64" ht="15">
      <c r="A94" s="64" t="s">
        <v>253</v>
      </c>
      <c r="B94" s="64" t="s">
        <v>267</v>
      </c>
      <c r="C94" s="65" t="s">
        <v>2679</v>
      </c>
      <c r="D94" s="66">
        <v>3</v>
      </c>
      <c r="E94" s="67" t="s">
        <v>132</v>
      </c>
      <c r="F94" s="68">
        <v>35</v>
      </c>
      <c r="G94" s="65"/>
      <c r="H94" s="69"/>
      <c r="I94" s="70"/>
      <c r="J94" s="70"/>
      <c r="K94" s="34" t="s">
        <v>65</v>
      </c>
      <c r="L94" s="77">
        <v>94</v>
      </c>
      <c r="M94" s="77"/>
      <c r="N94" s="72"/>
      <c r="O94" s="79" t="s">
        <v>345</v>
      </c>
      <c r="P94" s="81">
        <v>43435.83094907407</v>
      </c>
      <c r="Q94" s="79" t="s">
        <v>379</v>
      </c>
      <c r="R94" s="79"/>
      <c r="S94" s="79"/>
      <c r="T94" s="79"/>
      <c r="U94" s="79"/>
      <c r="V94" s="83" t="s">
        <v>630</v>
      </c>
      <c r="W94" s="81">
        <v>43435.83094907407</v>
      </c>
      <c r="X94" s="83" t="s">
        <v>711</v>
      </c>
      <c r="Y94" s="79"/>
      <c r="Z94" s="79"/>
      <c r="AA94" s="85" t="s">
        <v>839</v>
      </c>
      <c r="AB94" s="85" t="s">
        <v>842</v>
      </c>
      <c r="AC94" s="79" t="b">
        <v>0</v>
      </c>
      <c r="AD94" s="79">
        <v>1</v>
      </c>
      <c r="AE94" s="85" t="s">
        <v>925</v>
      </c>
      <c r="AF94" s="79" t="b">
        <v>0</v>
      </c>
      <c r="AG94" s="79" t="s">
        <v>931</v>
      </c>
      <c r="AH94" s="79"/>
      <c r="AI94" s="85" t="s">
        <v>922</v>
      </c>
      <c r="AJ94" s="79" t="b">
        <v>0</v>
      </c>
      <c r="AK94" s="79">
        <v>0</v>
      </c>
      <c r="AL94" s="85" t="s">
        <v>922</v>
      </c>
      <c r="AM94" s="79" t="s">
        <v>940</v>
      </c>
      <c r="AN94" s="79" t="b">
        <v>0</v>
      </c>
      <c r="AO94" s="85" t="s">
        <v>842</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1</v>
      </c>
      <c r="BD94" s="48"/>
      <c r="BE94" s="49"/>
      <c r="BF94" s="48"/>
      <c r="BG94" s="49"/>
      <c r="BH94" s="48"/>
      <c r="BI94" s="49"/>
      <c r="BJ94" s="48"/>
      <c r="BK94" s="49"/>
      <c r="BL94" s="48"/>
    </row>
    <row r="95" spans="1:64" ht="15">
      <c r="A95" s="64" t="s">
        <v>253</v>
      </c>
      <c r="B95" s="64" t="s">
        <v>256</v>
      </c>
      <c r="C95" s="65" t="s">
        <v>2679</v>
      </c>
      <c r="D95" s="66">
        <v>3</v>
      </c>
      <c r="E95" s="67" t="s">
        <v>132</v>
      </c>
      <c r="F95" s="68">
        <v>35</v>
      </c>
      <c r="G95" s="65"/>
      <c r="H95" s="69"/>
      <c r="I95" s="70"/>
      <c r="J95" s="70"/>
      <c r="K95" s="34" t="s">
        <v>65</v>
      </c>
      <c r="L95" s="77">
        <v>95</v>
      </c>
      <c r="M95" s="77"/>
      <c r="N95" s="72"/>
      <c r="O95" s="79" t="s">
        <v>346</v>
      </c>
      <c r="P95" s="81">
        <v>43435.83094907407</v>
      </c>
      <c r="Q95" s="79" t="s">
        <v>379</v>
      </c>
      <c r="R95" s="79"/>
      <c r="S95" s="79"/>
      <c r="T95" s="79"/>
      <c r="U95" s="79"/>
      <c r="V95" s="83" t="s">
        <v>630</v>
      </c>
      <c r="W95" s="81">
        <v>43435.83094907407</v>
      </c>
      <c r="X95" s="83" t="s">
        <v>711</v>
      </c>
      <c r="Y95" s="79"/>
      <c r="Z95" s="79"/>
      <c r="AA95" s="85" t="s">
        <v>839</v>
      </c>
      <c r="AB95" s="85" t="s">
        <v>842</v>
      </c>
      <c r="AC95" s="79" t="b">
        <v>0</v>
      </c>
      <c r="AD95" s="79">
        <v>1</v>
      </c>
      <c r="AE95" s="85" t="s">
        <v>925</v>
      </c>
      <c r="AF95" s="79" t="b">
        <v>0</v>
      </c>
      <c r="AG95" s="79" t="s">
        <v>931</v>
      </c>
      <c r="AH95" s="79"/>
      <c r="AI95" s="85" t="s">
        <v>922</v>
      </c>
      <c r="AJ95" s="79" t="b">
        <v>0</v>
      </c>
      <c r="AK95" s="79">
        <v>0</v>
      </c>
      <c r="AL95" s="85" t="s">
        <v>922</v>
      </c>
      <c r="AM95" s="79" t="s">
        <v>940</v>
      </c>
      <c r="AN95" s="79" t="b">
        <v>0</v>
      </c>
      <c r="AO95" s="85" t="s">
        <v>842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21</v>
      </c>
      <c r="BK95" s="49">
        <v>100</v>
      </c>
      <c r="BL95" s="48">
        <v>21</v>
      </c>
    </row>
    <row r="96" spans="1:64" ht="15">
      <c r="A96" s="64" t="s">
        <v>254</v>
      </c>
      <c r="B96" s="64" t="s">
        <v>256</v>
      </c>
      <c r="C96" s="65" t="s">
        <v>2679</v>
      </c>
      <c r="D96" s="66">
        <v>3</v>
      </c>
      <c r="E96" s="67" t="s">
        <v>132</v>
      </c>
      <c r="F96" s="68">
        <v>35</v>
      </c>
      <c r="G96" s="65"/>
      <c r="H96" s="69"/>
      <c r="I96" s="70"/>
      <c r="J96" s="70"/>
      <c r="K96" s="34" t="s">
        <v>65</v>
      </c>
      <c r="L96" s="77">
        <v>96</v>
      </c>
      <c r="M96" s="77"/>
      <c r="N96" s="72"/>
      <c r="O96" s="79" t="s">
        <v>345</v>
      </c>
      <c r="P96" s="81">
        <v>43435.86145833333</v>
      </c>
      <c r="Q96" s="79" t="s">
        <v>375</v>
      </c>
      <c r="R96" s="79"/>
      <c r="S96" s="79"/>
      <c r="T96" s="79"/>
      <c r="U96" s="79"/>
      <c r="V96" s="83" t="s">
        <v>631</v>
      </c>
      <c r="W96" s="81">
        <v>43435.86145833333</v>
      </c>
      <c r="X96" s="83" t="s">
        <v>712</v>
      </c>
      <c r="Y96" s="79"/>
      <c r="Z96" s="79"/>
      <c r="AA96" s="85" t="s">
        <v>840</v>
      </c>
      <c r="AB96" s="79"/>
      <c r="AC96" s="79" t="b">
        <v>0</v>
      </c>
      <c r="AD96" s="79">
        <v>0</v>
      </c>
      <c r="AE96" s="85" t="s">
        <v>922</v>
      </c>
      <c r="AF96" s="79" t="b">
        <v>0</v>
      </c>
      <c r="AG96" s="79" t="s">
        <v>931</v>
      </c>
      <c r="AH96" s="79"/>
      <c r="AI96" s="85" t="s">
        <v>922</v>
      </c>
      <c r="AJ96" s="79" t="b">
        <v>0</v>
      </c>
      <c r="AK96" s="79">
        <v>10</v>
      </c>
      <c r="AL96" s="85" t="s">
        <v>842</v>
      </c>
      <c r="AM96" s="79" t="s">
        <v>941</v>
      </c>
      <c r="AN96" s="79" t="b">
        <v>0</v>
      </c>
      <c r="AO96" s="85" t="s">
        <v>842</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2</v>
      </c>
      <c r="BG96" s="49">
        <v>8.333333333333334</v>
      </c>
      <c r="BH96" s="48">
        <v>0</v>
      </c>
      <c r="BI96" s="49">
        <v>0</v>
      </c>
      <c r="BJ96" s="48">
        <v>22</v>
      </c>
      <c r="BK96" s="49">
        <v>91.66666666666667</v>
      </c>
      <c r="BL96" s="48">
        <v>24</v>
      </c>
    </row>
    <row r="97" spans="1:64" ht="15">
      <c r="A97" s="64" t="s">
        <v>255</v>
      </c>
      <c r="B97" s="64" t="s">
        <v>256</v>
      </c>
      <c r="C97" s="65" t="s">
        <v>2679</v>
      </c>
      <c r="D97" s="66">
        <v>3</v>
      </c>
      <c r="E97" s="67" t="s">
        <v>132</v>
      </c>
      <c r="F97" s="68">
        <v>35</v>
      </c>
      <c r="G97" s="65"/>
      <c r="H97" s="69"/>
      <c r="I97" s="70"/>
      <c r="J97" s="70"/>
      <c r="K97" s="34" t="s">
        <v>65</v>
      </c>
      <c r="L97" s="77">
        <v>97</v>
      </c>
      <c r="M97" s="77"/>
      <c r="N97" s="72"/>
      <c r="O97" s="79" t="s">
        <v>345</v>
      </c>
      <c r="P97" s="81">
        <v>43436.03864583333</v>
      </c>
      <c r="Q97" s="79" t="s">
        <v>375</v>
      </c>
      <c r="R97" s="79"/>
      <c r="S97" s="79"/>
      <c r="T97" s="79"/>
      <c r="U97" s="79"/>
      <c r="V97" s="83" t="s">
        <v>632</v>
      </c>
      <c r="W97" s="81">
        <v>43436.03864583333</v>
      </c>
      <c r="X97" s="83" t="s">
        <v>713</v>
      </c>
      <c r="Y97" s="79"/>
      <c r="Z97" s="79"/>
      <c r="AA97" s="85" t="s">
        <v>841</v>
      </c>
      <c r="AB97" s="79"/>
      <c r="AC97" s="79" t="b">
        <v>0</v>
      </c>
      <c r="AD97" s="79">
        <v>0</v>
      </c>
      <c r="AE97" s="85" t="s">
        <v>922</v>
      </c>
      <c r="AF97" s="79" t="b">
        <v>0</v>
      </c>
      <c r="AG97" s="79" t="s">
        <v>931</v>
      </c>
      <c r="AH97" s="79"/>
      <c r="AI97" s="85" t="s">
        <v>922</v>
      </c>
      <c r="AJ97" s="79" t="b">
        <v>0</v>
      </c>
      <c r="AK97" s="79">
        <v>10</v>
      </c>
      <c r="AL97" s="85" t="s">
        <v>842</v>
      </c>
      <c r="AM97" s="79" t="s">
        <v>945</v>
      </c>
      <c r="AN97" s="79" t="b">
        <v>0</v>
      </c>
      <c r="AO97" s="85" t="s">
        <v>842</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2</v>
      </c>
      <c r="BG97" s="49">
        <v>8.333333333333334</v>
      </c>
      <c r="BH97" s="48">
        <v>0</v>
      </c>
      <c r="BI97" s="49">
        <v>0</v>
      </c>
      <c r="BJ97" s="48">
        <v>22</v>
      </c>
      <c r="BK97" s="49">
        <v>91.66666666666667</v>
      </c>
      <c r="BL97" s="48">
        <v>24</v>
      </c>
    </row>
    <row r="98" spans="1:64" ht="15">
      <c r="A98" s="64" t="s">
        <v>256</v>
      </c>
      <c r="B98" s="64" t="s">
        <v>256</v>
      </c>
      <c r="C98" s="65" t="s">
        <v>2679</v>
      </c>
      <c r="D98" s="66">
        <v>3</v>
      </c>
      <c r="E98" s="67" t="s">
        <v>132</v>
      </c>
      <c r="F98" s="68">
        <v>35</v>
      </c>
      <c r="G98" s="65"/>
      <c r="H98" s="69"/>
      <c r="I98" s="70"/>
      <c r="J98" s="70"/>
      <c r="K98" s="34" t="s">
        <v>65</v>
      </c>
      <c r="L98" s="77">
        <v>98</v>
      </c>
      <c r="M98" s="77"/>
      <c r="N98" s="72"/>
      <c r="O98" s="79" t="s">
        <v>176</v>
      </c>
      <c r="P98" s="81">
        <v>43434.98960648148</v>
      </c>
      <c r="Q98" s="79" t="s">
        <v>380</v>
      </c>
      <c r="R98" s="83" t="s">
        <v>463</v>
      </c>
      <c r="S98" s="79" t="s">
        <v>502</v>
      </c>
      <c r="T98" s="79"/>
      <c r="U98" s="79"/>
      <c r="V98" s="83" t="s">
        <v>633</v>
      </c>
      <c r="W98" s="81">
        <v>43434.98960648148</v>
      </c>
      <c r="X98" s="83" t="s">
        <v>714</v>
      </c>
      <c r="Y98" s="79"/>
      <c r="Z98" s="79"/>
      <c r="AA98" s="85" t="s">
        <v>842</v>
      </c>
      <c r="AB98" s="79"/>
      <c r="AC98" s="79" t="b">
        <v>0</v>
      </c>
      <c r="AD98" s="79">
        <v>0</v>
      </c>
      <c r="AE98" s="85" t="s">
        <v>922</v>
      </c>
      <c r="AF98" s="79" t="b">
        <v>0</v>
      </c>
      <c r="AG98" s="79" t="s">
        <v>931</v>
      </c>
      <c r="AH98" s="79"/>
      <c r="AI98" s="85" t="s">
        <v>922</v>
      </c>
      <c r="AJ98" s="79" t="b">
        <v>0</v>
      </c>
      <c r="AK98" s="79">
        <v>0</v>
      </c>
      <c r="AL98" s="85" t="s">
        <v>922</v>
      </c>
      <c r="AM98" s="79" t="s">
        <v>946</v>
      </c>
      <c r="AN98" s="79" t="b">
        <v>1</v>
      </c>
      <c r="AO98" s="85" t="s">
        <v>842</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2</v>
      </c>
      <c r="BG98" s="49">
        <v>9.523809523809524</v>
      </c>
      <c r="BH98" s="48">
        <v>0</v>
      </c>
      <c r="BI98" s="49">
        <v>0</v>
      </c>
      <c r="BJ98" s="48">
        <v>19</v>
      </c>
      <c r="BK98" s="49">
        <v>90.47619047619048</v>
      </c>
      <c r="BL98" s="48">
        <v>21</v>
      </c>
    </row>
    <row r="99" spans="1:64" ht="15">
      <c r="A99" s="64" t="s">
        <v>257</v>
      </c>
      <c r="B99" s="64" t="s">
        <v>256</v>
      </c>
      <c r="C99" s="65" t="s">
        <v>2679</v>
      </c>
      <c r="D99" s="66">
        <v>3</v>
      </c>
      <c r="E99" s="67" t="s">
        <v>132</v>
      </c>
      <c r="F99" s="68">
        <v>35</v>
      </c>
      <c r="G99" s="65"/>
      <c r="H99" s="69"/>
      <c r="I99" s="70"/>
      <c r="J99" s="70"/>
      <c r="K99" s="34" t="s">
        <v>65</v>
      </c>
      <c r="L99" s="77">
        <v>99</v>
      </c>
      <c r="M99" s="77"/>
      <c r="N99" s="72"/>
      <c r="O99" s="79" t="s">
        <v>345</v>
      </c>
      <c r="P99" s="81">
        <v>43436.08603009259</v>
      </c>
      <c r="Q99" s="79" t="s">
        <v>375</v>
      </c>
      <c r="R99" s="79"/>
      <c r="S99" s="79"/>
      <c r="T99" s="79"/>
      <c r="U99" s="79"/>
      <c r="V99" s="83" t="s">
        <v>634</v>
      </c>
      <c r="W99" s="81">
        <v>43436.08603009259</v>
      </c>
      <c r="X99" s="83" t="s">
        <v>715</v>
      </c>
      <c r="Y99" s="79"/>
      <c r="Z99" s="79"/>
      <c r="AA99" s="85" t="s">
        <v>843</v>
      </c>
      <c r="AB99" s="79"/>
      <c r="AC99" s="79" t="b">
        <v>0</v>
      </c>
      <c r="AD99" s="79">
        <v>0</v>
      </c>
      <c r="AE99" s="85" t="s">
        <v>922</v>
      </c>
      <c r="AF99" s="79" t="b">
        <v>0</v>
      </c>
      <c r="AG99" s="79" t="s">
        <v>931</v>
      </c>
      <c r="AH99" s="79"/>
      <c r="AI99" s="85" t="s">
        <v>922</v>
      </c>
      <c r="AJ99" s="79" t="b">
        <v>0</v>
      </c>
      <c r="AK99" s="79">
        <v>10</v>
      </c>
      <c r="AL99" s="85" t="s">
        <v>842</v>
      </c>
      <c r="AM99" s="79" t="s">
        <v>937</v>
      </c>
      <c r="AN99" s="79" t="b">
        <v>0</v>
      </c>
      <c r="AO99" s="85" t="s">
        <v>842</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2</v>
      </c>
      <c r="BG99" s="49">
        <v>8.333333333333334</v>
      </c>
      <c r="BH99" s="48">
        <v>0</v>
      </c>
      <c r="BI99" s="49">
        <v>0</v>
      </c>
      <c r="BJ99" s="48">
        <v>22</v>
      </c>
      <c r="BK99" s="49">
        <v>91.66666666666667</v>
      </c>
      <c r="BL99" s="48">
        <v>24</v>
      </c>
    </row>
    <row r="100" spans="1:64" ht="15">
      <c r="A100" s="64" t="s">
        <v>258</v>
      </c>
      <c r="B100" s="64" t="s">
        <v>267</v>
      </c>
      <c r="C100" s="65" t="s">
        <v>2679</v>
      </c>
      <c r="D100" s="66">
        <v>3</v>
      </c>
      <c r="E100" s="67" t="s">
        <v>132</v>
      </c>
      <c r="F100" s="68">
        <v>35</v>
      </c>
      <c r="G100" s="65"/>
      <c r="H100" s="69"/>
      <c r="I100" s="70"/>
      <c r="J100" s="70"/>
      <c r="K100" s="34" t="s">
        <v>65</v>
      </c>
      <c r="L100" s="77">
        <v>100</v>
      </c>
      <c r="M100" s="77"/>
      <c r="N100" s="72"/>
      <c r="O100" s="79" t="s">
        <v>345</v>
      </c>
      <c r="P100" s="81">
        <v>43437.35579861111</v>
      </c>
      <c r="Q100" s="79" t="s">
        <v>381</v>
      </c>
      <c r="R100" s="83" t="s">
        <v>464</v>
      </c>
      <c r="S100" s="79" t="s">
        <v>510</v>
      </c>
      <c r="T100" s="79" t="s">
        <v>546</v>
      </c>
      <c r="U100" s="79"/>
      <c r="V100" s="83" t="s">
        <v>635</v>
      </c>
      <c r="W100" s="81">
        <v>43437.35579861111</v>
      </c>
      <c r="X100" s="83" t="s">
        <v>716</v>
      </c>
      <c r="Y100" s="79"/>
      <c r="Z100" s="79"/>
      <c r="AA100" s="85" t="s">
        <v>844</v>
      </c>
      <c r="AB100" s="79"/>
      <c r="AC100" s="79" t="b">
        <v>0</v>
      </c>
      <c r="AD100" s="79">
        <v>0</v>
      </c>
      <c r="AE100" s="85" t="s">
        <v>922</v>
      </c>
      <c r="AF100" s="79" t="b">
        <v>0</v>
      </c>
      <c r="AG100" s="79" t="s">
        <v>931</v>
      </c>
      <c r="AH100" s="79"/>
      <c r="AI100" s="85" t="s">
        <v>922</v>
      </c>
      <c r="AJ100" s="79" t="b">
        <v>0</v>
      </c>
      <c r="AK100" s="79">
        <v>4</v>
      </c>
      <c r="AL100" s="85" t="s">
        <v>872</v>
      </c>
      <c r="AM100" s="79" t="s">
        <v>947</v>
      </c>
      <c r="AN100" s="79" t="b">
        <v>0</v>
      </c>
      <c r="AO100" s="85" t="s">
        <v>872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258</v>
      </c>
      <c r="B101" s="64" t="s">
        <v>269</v>
      </c>
      <c r="C101" s="65" t="s">
        <v>2679</v>
      </c>
      <c r="D101" s="66">
        <v>3</v>
      </c>
      <c r="E101" s="67" t="s">
        <v>132</v>
      </c>
      <c r="F101" s="68">
        <v>35</v>
      </c>
      <c r="G101" s="65"/>
      <c r="H101" s="69"/>
      <c r="I101" s="70"/>
      <c r="J101" s="70"/>
      <c r="K101" s="34" t="s">
        <v>65</v>
      </c>
      <c r="L101" s="77">
        <v>101</v>
      </c>
      <c r="M101" s="77"/>
      <c r="N101" s="72"/>
      <c r="O101" s="79" t="s">
        <v>345</v>
      </c>
      <c r="P101" s="81">
        <v>43437.35579861111</v>
      </c>
      <c r="Q101" s="79" t="s">
        <v>381</v>
      </c>
      <c r="R101" s="83" t="s">
        <v>464</v>
      </c>
      <c r="S101" s="79" t="s">
        <v>510</v>
      </c>
      <c r="T101" s="79" t="s">
        <v>546</v>
      </c>
      <c r="U101" s="79"/>
      <c r="V101" s="83" t="s">
        <v>635</v>
      </c>
      <c r="W101" s="81">
        <v>43437.35579861111</v>
      </c>
      <c r="X101" s="83" t="s">
        <v>716</v>
      </c>
      <c r="Y101" s="79"/>
      <c r="Z101" s="79"/>
      <c r="AA101" s="85" t="s">
        <v>844</v>
      </c>
      <c r="AB101" s="79"/>
      <c r="AC101" s="79" t="b">
        <v>0</v>
      </c>
      <c r="AD101" s="79">
        <v>0</v>
      </c>
      <c r="AE101" s="85" t="s">
        <v>922</v>
      </c>
      <c r="AF101" s="79" t="b">
        <v>0</v>
      </c>
      <c r="AG101" s="79" t="s">
        <v>931</v>
      </c>
      <c r="AH101" s="79"/>
      <c r="AI101" s="85" t="s">
        <v>922</v>
      </c>
      <c r="AJ101" s="79" t="b">
        <v>0</v>
      </c>
      <c r="AK101" s="79">
        <v>4</v>
      </c>
      <c r="AL101" s="85" t="s">
        <v>872</v>
      </c>
      <c r="AM101" s="79" t="s">
        <v>947</v>
      </c>
      <c r="AN101" s="79" t="b">
        <v>0</v>
      </c>
      <c r="AO101" s="85" t="s">
        <v>872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18</v>
      </c>
      <c r="BK101" s="49">
        <v>100</v>
      </c>
      <c r="BL101" s="48">
        <v>18</v>
      </c>
    </row>
    <row r="102" spans="1:64" ht="15">
      <c r="A102" s="64" t="s">
        <v>259</v>
      </c>
      <c r="B102" s="64" t="s">
        <v>267</v>
      </c>
      <c r="C102" s="65" t="s">
        <v>2679</v>
      </c>
      <c r="D102" s="66">
        <v>3</v>
      </c>
      <c r="E102" s="67" t="s">
        <v>132</v>
      </c>
      <c r="F102" s="68">
        <v>35</v>
      </c>
      <c r="G102" s="65"/>
      <c r="H102" s="69"/>
      <c r="I102" s="70"/>
      <c r="J102" s="70"/>
      <c r="K102" s="34" t="s">
        <v>65</v>
      </c>
      <c r="L102" s="77">
        <v>102</v>
      </c>
      <c r="M102" s="77"/>
      <c r="N102" s="72"/>
      <c r="O102" s="79" t="s">
        <v>345</v>
      </c>
      <c r="P102" s="81">
        <v>43437.41119212963</v>
      </c>
      <c r="Q102" s="79" t="s">
        <v>381</v>
      </c>
      <c r="R102" s="83" t="s">
        <v>464</v>
      </c>
      <c r="S102" s="79" t="s">
        <v>510</v>
      </c>
      <c r="T102" s="79" t="s">
        <v>546</v>
      </c>
      <c r="U102" s="79"/>
      <c r="V102" s="83" t="s">
        <v>636</v>
      </c>
      <c r="W102" s="81">
        <v>43437.41119212963</v>
      </c>
      <c r="X102" s="83" t="s">
        <v>717</v>
      </c>
      <c r="Y102" s="79"/>
      <c r="Z102" s="79"/>
      <c r="AA102" s="85" t="s">
        <v>845</v>
      </c>
      <c r="AB102" s="79"/>
      <c r="AC102" s="79" t="b">
        <v>0</v>
      </c>
      <c r="AD102" s="79">
        <v>0</v>
      </c>
      <c r="AE102" s="85" t="s">
        <v>922</v>
      </c>
      <c r="AF102" s="79" t="b">
        <v>0</v>
      </c>
      <c r="AG102" s="79" t="s">
        <v>931</v>
      </c>
      <c r="AH102" s="79"/>
      <c r="AI102" s="85" t="s">
        <v>922</v>
      </c>
      <c r="AJ102" s="79" t="b">
        <v>0</v>
      </c>
      <c r="AK102" s="79">
        <v>4</v>
      </c>
      <c r="AL102" s="85" t="s">
        <v>872</v>
      </c>
      <c r="AM102" s="79" t="s">
        <v>937</v>
      </c>
      <c r="AN102" s="79" t="b">
        <v>0</v>
      </c>
      <c r="AO102" s="85" t="s">
        <v>872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259</v>
      </c>
      <c r="B103" s="64" t="s">
        <v>269</v>
      </c>
      <c r="C103" s="65" t="s">
        <v>2679</v>
      </c>
      <c r="D103" s="66">
        <v>3</v>
      </c>
      <c r="E103" s="67" t="s">
        <v>132</v>
      </c>
      <c r="F103" s="68">
        <v>35</v>
      </c>
      <c r="G103" s="65"/>
      <c r="H103" s="69"/>
      <c r="I103" s="70"/>
      <c r="J103" s="70"/>
      <c r="K103" s="34" t="s">
        <v>65</v>
      </c>
      <c r="L103" s="77">
        <v>103</v>
      </c>
      <c r="M103" s="77"/>
      <c r="N103" s="72"/>
      <c r="O103" s="79" t="s">
        <v>345</v>
      </c>
      <c r="P103" s="81">
        <v>43437.41119212963</v>
      </c>
      <c r="Q103" s="79" t="s">
        <v>381</v>
      </c>
      <c r="R103" s="83" t="s">
        <v>464</v>
      </c>
      <c r="S103" s="79" t="s">
        <v>510</v>
      </c>
      <c r="T103" s="79" t="s">
        <v>546</v>
      </c>
      <c r="U103" s="79"/>
      <c r="V103" s="83" t="s">
        <v>636</v>
      </c>
      <c r="W103" s="81">
        <v>43437.41119212963</v>
      </c>
      <c r="X103" s="83" t="s">
        <v>717</v>
      </c>
      <c r="Y103" s="79"/>
      <c r="Z103" s="79"/>
      <c r="AA103" s="85" t="s">
        <v>845</v>
      </c>
      <c r="AB103" s="79"/>
      <c r="AC103" s="79" t="b">
        <v>0</v>
      </c>
      <c r="AD103" s="79">
        <v>0</v>
      </c>
      <c r="AE103" s="85" t="s">
        <v>922</v>
      </c>
      <c r="AF103" s="79" t="b">
        <v>0</v>
      </c>
      <c r="AG103" s="79" t="s">
        <v>931</v>
      </c>
      <c r="AH103" s="79"/>
      <c r="AI103" s="85" t="s">
        <v>922</v>
      </c>
      <c r="AJ103" s="79" t="b">
        <v>0</v>
      </c>
      <c r="AK103" s="79">
        <v>4</v>
      </c>
      <c r="AL103" s="85" t="s">
        <v>872</v>
      </c>
      <c r="AM103" s="79" t="s">
        <v>937</v>
      </c>
      <c r="AN103" s="79" t="b">
        <v>0</v>
      </c>
      <c r="AO103" s="85" t="s">
        <v>872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18</v>
      </c>
      <c r="BK103" s="49">
        <v>100</v>
      </c>
      <c r="BL103" s="48">
        <v>18</v>
      </c>
    </row>
    <row r="104" spans="1:64" ht="15">
      <c r="A104" s="64" t="s">
        <v>260</v>
      </c>
      <c r="B104" s="64" t="s">
        <v>305</v>
      </c>
      <c r="C104" s="65" t="s">
        <v>2679</v>
      </c>
      <c r="D104" s="66">
        <v>3</v>
      </c>
      <c r="E104" s="67" t="s">
        <v>132</v>
      </c>
      <c r="F104" s="68">
        <v>35</v>
      </c>
      <c r="G104" s="65"/>
      <c r="H104" s="69"/>
      <c r="I104" s="70"/>
      <c r="J104" s="70"/>
      <c r="K104" s="34" t="s">
        <v>65</v>
      </c>
      <c r="L104" s="77">
        <v>104</v>
      </c>
      <c r="M104" s="77"/>
      <c r="N104" s="72"/>
      <c r="O104" s="79" t="s">
        <v>345</v>
      </c>
      <c r="P104" s="81">
        <v>43440.73703703703</v>
      </c>
      <c r="Q104" s="79" t="s">
        <v>382</v>
      </c>
      <c r="R104" s="79"/>
      <c r="S104" s="79"/>
      <c r="T104" s="79"/>
      <c r="U104" s="79"/>
      <c r="V104" s="83" t="s">
        <v>637</v>
      </c>
      <c r="W104" s="81">
        <v>43440.73703703703</v>
      </c>
      <c r="X104" s="83" t="s">
        <v>718</v>
      </c>
      <c r="Y104" s="79"/>
      <c r="Z104" s="79"/>
      <c r="AA104" s="85" t="s">
        <v>846</v>
      </c>
      <c r="AB104" s="79"/>
      <c r="AC104" s="79" t="b">
        <v>0</v>
      </c>
      <c r="AD104" s="79">
        <v>0</v>
      </c>
      <c r="AE104" s="85" t="s">
        <v>922</v>
      </c>
      <c r="AF104" s="79" t="b">
        <v>1</v>
      </c>
      <c r="AG104" s="79" t="s">
        <v>935</v>
      </c>
      <c r="AH104" s="79"/>
      <c r="AI104" s="85" t="s">
        <v>936</v>
      </c>
      <c r="AJ104" s="79" t="b">
        <v>0</v>
      </c>
      <c r="AK104" s="79">
        <v>1</v>
      </c>
      <c r="AL104" s="85" t="s">
        <v>847</v>
      </c>
      <c r="AM104" s="79" t="s">
        <v>937</v>
      </c>
      <c r="AN104" s="79" t="b">
        <v>0</v>
      </c>
      <c r="AO104" s="85" t="s">
        <v>847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261</v>
      </c>
      <c r="B105" s="64" t="s">
        <v>306</v>
      </c>
      <c r="C105" s="65" t="s">
        <v>2679</v>
      </c>
      <c r="D105" s="66">
        <v>3</v>
      </c>
      <c r="E105" s="67" t="s">
        <v>132</v>
      </c>
      <c r="F105" s="68">
        <v>35</v>
      </c>
      <c r="G105" s="65"/>
      <c r="H105" s="69"/>
      <c r="I105" s="70"/>
      <c r="J105" s="70"/>
      <c r="K105" s="34" t="s">
        <v>65</v>
      </c>
      <c r="L105" s="77">
        <v>105</v>
      </c>
      <c r="M105" s="77"/>
      <c r="N105" s="72"/>
      <c r="O105" s="79" t="s">
        <v>345</v>
      </c>
      <c r="P105" s="81">
        <v>43440.72961805556</v>
      </c>
      <c r="Q105" s="79" t="s">
        <v>383</v>
      </c>
      <c r="R105" s="83" t="s">
        <v>465</v>
      </c>
      <c r="S105" s="79" t="s">
        <v>502</v>
      </c>
      <c r="T105" s="79"/>
      <c r="U105" s="79"/>
      <c r="V105" s="83" t="s">
        <v>638</v>
      </c>
      <c r="W105" s="81">
        <v>43440.72961805556</v>
      </c>
      <c r="X105" s="83" t="s">
        <v>719</v>
      </c>
      <c r="Y105" s="79"/>
      <c r="Z105" s="79"/>
      <c r="AA105" s="85" t="s">
        <v>847</v>
      </c>
      <c r="AB105" s="79"/>
      <c r="AC105" s="79" t="b">
        <v>0</v>
      </c>
      <c r="AD105" s="79">
        <v>0</v>
      </c>
      <c r="AE105" s="85" t="s">
        <v>922</v>
      </c>
      <c r="AF105" s="79" t="b">
        <v>1</v>
      </c>
      <c r="AG105" s="79" t="s">
        <v>935</v>
      </c>
      <c r="AH105" s="79"/>
      <c r="AI105" s="85" t="s">
        <v>936</v>
      </c>
      <c r="AJ105" s="79" t="b">
        <v>0</v>
      </c>
      <c r="AK105" s="79">
        <v>0</v>
      </c>
      <c r="AL105" s="85" t="s">
        <v>922</v>
      </c>
      <c r="AM105" s="79" t="s">
        <v>940</v>
      </c>
      <c r="AN105" s="79" t="b">
        <v>1</v>
      </c>
      <c r="AO105" s="85" t="s">
        <v>847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260</v>
      </c>
      <c r="B106" s="64" t="s">
        <v>306</v>
      </c>
      <c r="C106" s="65" t="s">
        <v>2679</v>
      </c>
      <c r="D106" s="66">
        <v>3</v>
      </c>
      <c r="E106" s="67" t="s">
        <v>132</v>
      </c>
      <c r="F106" s="68">
        <v>35</v>
      </c>
      <c r="G106" s="65"/>
      <c r="H106" s="69"/>
      <c r="I106" s="70"/>
      <c r="J106" s="70"/>
      <c r="K106" s="34" t="s">
        <v>65</v>
      </c>
      <c r="L106" s="77">
        <v>106</v>
      </c>
      <c r="M106" s="77"/>
      <c r="N106" s="72"/>
      <c r="O106" s="79" t="s">
        <v>345</v>
      </c>
      <c r="P106" s="81">
        <v>43440.73703703703</v>
      </c>
      <c r="Q106" s="79" t="s">
        <v>382</v>
      </c>
      <c r="R106" s="79"/>
      <c r="S106" s="79"/>
      <c r="T106" s="79"/>
      <c r="U106" s="79"/>
      <c r="V106" s="83" t="s">
        <v>637</v>
      </c>
      <c r="W106" s="81">
        <v>43440.73703703703</v>
      </c>
      <c r="X106" s="83" t="s">
        <v>718</v>
      </c>
      <c r="Y106" s="79"/>
      <c r="Z106" s="79"/>
      <c r="AA106" s="85" t="s">
        <v>846</v>
      </c>
      <c r="AB106" s="79"/>
      <c r="AC106" s="79" t="b">
        <v>0</v>
      </c>
      <c r="AD106" s="79">
        <v>0</v>
      </c>
      <c r="AE106" s="85" t="s">
        <v>922</v>
      </c>
      <c r="AF106" s="79" t="b">
        <v>1</v>
      </c>
      <c r="AG106" s="79" t="s">
        <v>935</v>
      </c>
      <c r="AH106" s="79"/>
      <c r="AI106" s="85" t="s">
        <v>936</v>
      </c>
      <c r="AJ106" s="79" t="b">
        <v>0</v>
      </c>
      <c r="AK106" s="79">
        <v>1</v>
      </c>
      <c r="AL106" s="85" t="s">
        <v>847</v>
      </c>
      <c r="AM106" s="79" t="s">
        <v>937</v>
      </c>
      <c r="AN106" s="79" t="b">
        <v>0</v>
      </c>
      <c r="AO106" s="85" t="s">
        <v>847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261</v>
      </c>
      <c r="B107" s="64" t="s">
        <v>307</v>
      </c>
      <c r="C107" s="65" t="s">
        <v>2679</v>
      </c>
      <c r="D107" s="66">
        <v>3</v>
      </c>
      <c r="E107" s="67" t="s">
        <v>132</v>
      </c>
      <c r="F107" s="68">
        <v>35</v>
      </c>
      <c r="G107" s="65"/>
      <c r="H107" s="69"/>
      <c r="I107" s="70"/>
      <c r="J107" s="70"/>
      <c r="K107" s="34" t="s">
        <v>65</v>
      </c>
      <c r="L107" s="77">
        <v>107</v>
      </c>
      <c r="M107" s="77"/>
      <c r="N107" s="72"/>
      <c r="O107" s="79" t="s">
        <v>345</v>
      </c>
      <c r="P107" s="81">
        <v>43440.72961805556</v>
      </c>
      <c r="Q107" s="79" t="s">
        <v>383</v>
      </c>
      <c r="R107" s="83" t="s">
        <v>465</v>
      </c>
      <c r="S107" s="79" t="s">
        <v>502</v>
      </c>
      <c r="T107" s="79"/>
      <c r="U107" s="79"/>
      <c r="V107" s="83" t="s">
        <v>638</v>
      </c>
      <c r="W107" s="81">
        <v>43440.72961805556</v>
      </c>
      <c r="X107" s="83" t="s">
        <v>719</v>
      </c>
      <c r="Y107" s="79"/>
      <c r="Z107" s="79"/>
      <c r="AA107" s="85" t="s">
        <v>847</v>
      </c>
      <c r="AB107" s="79"/>
      <c r="AC107" s="79" t="b">
        <v>0</v>
      </c>
      <c r="AD107" s="79">
        <v>0</v>
      </c>
      <c r="AE107" s="85" t="s">
        <v>922</v>
      </c>
      <c r="AF107" s="79" t="b">
        <v>1</v>
      </c>
      <c r="AG107" s="79" t="s">
        <v>935</v>
      </c>
      <c r="AH107" s="79"/>
      <c r="AI107" s="85" t="s">
        <v>936</v>
      </c>
      <c r="AJ107" s="79" t="b">
        <v>0</v>
      </c>
      <c r="AK107" s="79">
        <v>0</v>
      </c>
      <c r="AL107" s="85" t="s">
        <v>922</v>
      </c>
      <c r="AM107" s="79" t="s">
        <v>940</v>
      </c>
      <c r="AN107" s="79" t="b">
        <v>1</v>
      </c>
      <c r="AO107" s="85" t="s">
        <v>847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c r="BE107" s="49"/>
      <c r="BF107" s="48"/>
      <c r="BG107" s="49"/>
      <c r="BH107" s="48"/>
      <c r="BI107" s="49"/>
      <c r="BJ107" s="48"/>
      <c r="BK107" s="49"/>
      <c r="BL107" s="48"/>
    </row>
    <row r="108" spans="1:64" ht="15">
      <c r="A108" s="64" t="s">
        <v>260</v>
      </c>
      <c r="B108" s="64" t="s">
        <v>307</v>
      </c>
      <c r="C108" s="65" t="s">
        <v>2679</v>
      </c>
      <c r="D108" s="66">
        <v>3</v>
      </c>
      <c r="E108" s="67" t="s">
        <v>132</v>
      </c>
      <c r="F108" s="68">
        <v>35</v>
      </c>
      <c r="G108" s="65"/>
      <c r="H108" s="69"/>
      <c r="I108" s="70"/>
      <c r="J108" s="70"/>
      <c r="K108" s="34" t="s">
        <v>65</v>
      </c>
      <c r="L108" s="77">
        <v>108</v>
      </c>
      <c r="M108" s="77"/>
      <c r="N108" s="72"/>
      <c r="O108" s="79" t="s">
        <v>345</v>
      </c>
      <c r="P108" s="81">
        <v>43440.73703703703</v>
      </c>
      <c r="Q108" s="79" t="s">
        <v>382</v>
      </c>
      <c r="R108" s="79"/>
      <c r="S108" s="79"/>
      <c r="T108" s="79"/>
      <c r="U108" s="79"/>
      <c r="V108" s="83" t="s">
        <v>637</v>
      </c>
      <c r="W108" s="81">
        <v>43440.73703703703</v>
      </c>
      <c r="X108" s="83" t="s">
        <v>718</v>
      </c>
      <c r="Y108" s="79"/>
      <c r="Z108" s="79"/>
      <c r="AA108" s="85" t="s">
        <v>846</v>
      </c>
      <c r="AB108" s="79"/>
      <c r="AC108" s="79" t="b">
        <v>0</v>
      </c>
      <c r="AD108" s="79">
        <v>0</v>
      </c>
      <c r="AE108" s="85" t="s">
        <v>922</v>
      </c>
      <c r="AF108" s="79" t="b">
        <v>1</v>
      </c>
      <c r="AG108" s="79" t="s">
        <v>935</v>
      </c>
      <c r="AH108" s="79"/>
      <c r="AI108" s="85" t="s">
        <v>936</v>
      </c>
      <c r="AJ108" s="79" t="b">
        <v>0</v>
      </c>
      <c r="AK108" s="79">
        <v>1</v>
      </c>
      <c r="AL108" s="85" t="s">
        <v>847</v>
      </c>
      <c r="AM108" s="79" t="s">
        <v>937</v>
      </c>
      <c r="AN108" s="79" t="b">
        <v>0</v>
      </c>
      <c r="AO108" s="85" t="s">
        <v>847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5</v>
      </c>
      <c r="BD108" s="48"/>
      <c r="BE108" s="49"/>
      <c r="BF108" s="48"/>
      <c r="BG108" s="49"/>
      <c r="BH108" s="48"/>
      <c r="BI108" s="49"/>
      <c r="BJ108" s="48"/>
      <c r="BK108" s="49"/>
      <c r="BL108" s="48"/>
    </row>
    <row r="109" spans="1:64" ht="15">
      <c r="A109" s="64" t="s">
        <v>261</v>
      </c>
      <c r="B109" s="64" t="s">
        <v>308</v>
      </c>
      <c r="C109" s="65" t="s">
        <v>2679</v>
      </c>
      <c r="D109" s="66">
        <v>3</v>
      </c>
      <c r="E109" s="67" t="s">
        <v>132</v>
      </c>
      <c r="F109" s="68">
        <v>35</v>
      </c>
      <c r="G109" s="65"/>
      <c r="H109" s="69"/>
      <c r="I109" s="70"/>
      <c r="J109" s="70"/>
      <c r="K109" s="34" t="s">
        <v>65</v>
      </c>
      <c r="L109" s="77">
        <v>109</v>
      </c>
      <c r="M109" s="77"/>
      <c r="N109" s="72"/>
      <c r="O109" s="79" t="s">
        <v>345</v>
      </c>
      <c r="P109" s="81">
        <v>43440.72961805556</v>
      </c>
      <c r="Q109" s="79" t="s">
        <v>383</v>
      </c>
      <c r="R109" s="83" t="s">
        <v>465</v>
      </c>
      <c r="S109" s="79" t="s">
        <v>502</v>
      </c>
      <c r="T109" s="79"/>
      <c r="U109" s="79"/>
      <c r="V109" s="83" t="s">
        <v>638</v>
      </c>
      <c r="W109" s="81">
        <v>43440.72961805556</v>
      </c>
      <c r="X109" s="83" t="s">
        <v>719</v>
      </c>
      <c r="Y109" s="79"/>
      <c r="Z109" s="79"/>
      <c r="AA109" s="85" t="s">
        <v>847</v>
      </c>
      <c r="AB109" s="79"/>
      <c r="AC109" s="79" t="b">
        <v>0</v>
      </c>
      <c r="AD109" s="79">
        <v>0</v>
      </c>
      <c r="AE109" s="85" t="s">
        <v>922</v>
      </c>
      <c r="AF109" s="79" t="b">
        <v>1</v>
      </c>
      <c r="AG109" s="79" t="s">
        <v>935</v>
      </c>
      <c r="AH109" s="79"/>
      <c r="AI109" s="85" t="s">
        <v>936</v>
      </c>
      <c r="AJ109" s="79" t="b">
        <v>0</v>
      </c>
      <c r="AK109" s="79">
        <v>0</v>
      </c>
      <c r="AL109" s="85" t="s">
        <v>922</v>
      </c>
      <c r="AM109" s="79" t="s">
        <v>940</v>
      </c>
      <c r="AN109" s="79" t="b">
        <v>1</v>
      </c>
      <c r="AO109" s="85" t="s">
        <v>847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260</v>
      </c>
      <c r="B110" s="64" t="s">
        <v>308</v>
      </c>
      <c r="C110" s="65" t="s">
        <v>2679</v>
      </c>
      <c r="D110" s="66">
        <v>3</v>
      </c>
      <c r="E110" s="67" t="s">
        <v>132</v>
      </c>
      <c r="F110" s="68">
        <v>35</v>
      </c>
      <c r="G110" s="65"/>
      <c r="H110" s="69"/>
      <c r="I110" s="70"/>
      <c r="J110" s="70"/>
      <c r="K110" s="34" t="s">
        <v>65</v>
      </c>
      <c r="L110" s="77">
        <v>110</v>
      </c>
      <c r="M110" s="77"/>
      <c r="N110" s="72"/>
      <c r="O110" s="79" t="s">
        <v>345</v>
      </c>
      <c r="P110" s="81">
        <v>43440.73703703703</v>
      </c>
      <c r="Q110" s="79" t="s">
        <v>382</v>
      </c>
      <c r="R110" s="79"/>
      <c r="S110" s="79"/>
      <c r="T110" s="79"/>
      <c r="U110" s="79"/>
      <c r="V110" s="83" t="s">
        <v>637</v>
      </c>
      <c r="W110" s="81">
        <v>43440.73703703703</v>
      </c>
      <c r="X110" s="83" t="s">
        <v>718</v>
      </c>
      <c r="Y110" s="79"/>
      <c r="Z110" s="79"/>
      <c r="AA110" s="85" t="s">
        <v>846</v>
      </c>
      <c r="AB110" s="79"/>
      <c r="AC110" s="79" t="b">
        <v>0</v>
      </c>
      <c r="AD110" s="79">
        <v>0</v>
      </c>
      <c r="AE110" s="85" t="s">
        <v>922</v>
      </c>
      <c r="AF110" s="79" t="b">
        <v>1</v>
      </c>
      <c r="AG110" s="79" t="s">
        <v>935</v>
      </c>
      <c r="AH110" s="79"/>
      <c r="AI110" s="85" t="s">
        <v>936</v>
      </c>
      <c r="AJ110" s="79" t="b">
        <v>0</v>
      </c>
      <c r="AK110" s="79">
        <v>1</v>
      </c>
      <c r="AL110" s="85" t="s">
        <v>847</v>
      </c>
      <c r="AM110" s="79" t="s">
        <v>937</v>
      </c>
      <c r="AN110" s="79" t="b">
        <v>0</v>
      </c>
      <c r="AO110" s="85" t="s">
        <v>847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261</v>
      </c>
      <c r="B111" s="64" t="s">
        <v>309</v>
      </c>
      <c r="C111" s="65" t="s">
        <v>2679</v>
      </c>
      <c r="D111" s="66">
        <v>3</v>
      </c>
      <c r="E111" s="67" t="s">
        <v>132</v>
      </c>
      <c r="F111" s="68">
        <v>35</v>
      </c>
      <c r="G111" s="65"/>
      <c r="H111" s="69"/>
      <c r="I111" s="70"/>
      <c r="J111" s="70"/>
      <c r="K111" s="34" t="s">
        <v>65</v>
      </c>
      <c r="L111" s="77">
        <v>111</v>
      </c>
      <c r="M111" s="77"/>
      <c r="N111" s="72"/>
      <c r="O111" s="79" t="s">
        <v>345</v>
      </c>
      <c r="P111" s="81">
        <v>43440.72961805556</v>
      </c>
      <c r="Q111" s="79" t="s">
        <v>383</v>
      </c>
      <c r="R111" s="83" t="s">
        <v>465</v>
      </c>
      <c r="S111" s="79" t="s">
        <v>502</v>
      </c>
      <c r="T111" s="79"/>
      <c r="U111" s="79"/>
      <c r="V111" s="83" t="s">
        <v>638</v>
      </c>
      <c r="W111" s="81">
        <v>43440.72961805556</v>
      </c>
      <c r="X111" s="83" t="s">
        <v>719</v>
      </c>
      <c r="Y111" s="79"/>
      <c r="Z111" s="79"/>
      <c r="AA111" s="85" t="s">
        <v>847</v>
      </c>
      <c r="AB111" s="79"/>
      <c r="AC111" s="79" t="b">
        <v>0</v>
      </c>
      <c r="AD111" s="79">
        <v>0</v>
      </c>
      <c r="AE111" s="85" t="s">
        <v>922</v>
      </c>
      <c r="AF111" s="79" t="b">
        <v>1</v>
      </c>
      <c r="AG111" s="79" t="s">
        <v>935</v>
      </c>
      <c r="AH111" s="79"/>
      <c r="AI111" s="85" t="s">
        <v>936</v>
      </c>
      <c r="AJ111" s="79" t="b">
        <v>0</v>
      </c>
      <c r="AK111" s="79">
        <v>0</v>
      </c>
      <c r="AL111" s="85" t="s">
        <v>922</v>
      </c>
      <c r="AM111" s="79" t="s">
        <v>940</v>
      </c>
      <c r="AN111" s="79" t="b">
        <v>1</v>
      </c>
      <c r="AO111" s="85" t="s">
        <v>847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c r="BE111" s="49"/>
      <c r="BF111" s="48"/>
      <c r="BG111" s="49"/>
      <c r="BH111" s="48"/>
      <c r="BI111" s="49"/>
      <c r="BJ111" s="48"/>
      <c r="BK111" s="49"/>
      <c r="BL111" s="48"/>
    </row>
    <row r="112" spans="1:64" ht="15">
      <c r="A112" s="64" t="s">
        <v>260</v>
      </c>
      <c r="B112" s="64" t="s">
        <v>309</v>
      </c>
      <c r="C112" s="65" t="s">
        <v>2679</v>
      </c>
      <c r="D112" s="66">
        <v>3</v>
      </c>
      <c r="E112" s="67" t="s">
        <v>132</v>
      </c>
      <c r="F112" s="68">
        <v>35</v>
      </c>
      <c r="G112" s="65"/>
      <c r="H112" s="69"/>
      <c r="I112" s="70"/>
      <c r="J112" s="70"/>
      <c r="K112" s="34" t="s">
        <v>65</v>
      </c>
      <c r="L112" s="77">
        <v>112</v>
      </c>
      <c r="M112" s="77"/>
      <c r="N112" s="72"/>
      <c r="O112" s="79" t="s">
        <v>345</v>
      </c>
      <c r="P112" s="81">
        <v>43440.73703703703</v>
      </c>
      <c r="Q112" s="79" t="s">
        <v>382</v>
      </c>
      <c r="R112" s="79"/>
      <c r="S112" s="79"/>
      <c r="T112" s="79"/>
      <c r="U112" s="79"/>
      <c r="V112" s="83" t="s">
        <v>637</v>
      </c>
      <c r="W112" s="81">
        <v>43440.73703703703</v>
      </c>
      <c r="X112" s="83" t="s">
        <v>718</v>
      </c>
      <c r="Y112" s="79"/>
      <c r="Z112" s="79"/>
      <c r="AA112" s="85" t="s">
        <v>846</v>
      </c>
      <c r="AB112" s="79"/>
      <c r="AC112" s="79" t="b">
        <v>0</v>
      </c>
      <c r="AD112" s="79">
        <v>0</v>
      </c>
      <c r="AE112" s="85" t="s">
        <v>922</v>
      </c>
      <c r="AF112" s="79" t="b">
        <v>1</v>
      </c>
      <c r="AG112" s="79" t="s">
        <v>935</v>
      </c>
      <c r="AH112" s="79"/>
      <c r="AI112" s="85" t="s">
        <v>936</v>
      </c>
      <c r="AJ112" s="79" t="b">
        <v>0</v>
      </c>
      <c r="AK112" s="79">
        <v>1</v>
      </c>
      <c r="AL112" s="85" t="s">
        <v>847</v>
      </c>
      <c r="AM112" s="79" t="s">
        <v>937</v>
      </c>
      <c r="AN112" s="79" t="b">
        <v>0</v>
      </c>
      <c r="AO112" s="85" t="s">
        <v>847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261</v>
      </c>
      <c r="B113" s="64" t="s">
        <v>310</v>
      </c>
      <c r="C113" s="65" t="s">
        <v>2679</v>
      </c>
      <c r="D113" s="66">
        <v>3</v>
      </c>
      <c r="E113" s="67" t="s">
        <v>132</v>
      </c>
      <c r="F113" s="68">
        <v>35</v>
      </c>
      <c r="G113" s="65"/>
      <c r="H113" s="69"/>
      <c r="I113" s="70"/>
      <c r="J113" s="70"/>
      <c r="K113" s="34" t="s">
        <v>65</v>
      </c>
      <c r="L113" s="77">
        <v>113</v>
      </c>
      <c r="M113" s="77"/>
      <c r="N113" s="72"/>
      <c r="O113" s="79" t="s">
        <v>345</v>
      </c>
      <c r="P113" s="81">
        <v>43440.72961805556</v>
      </c>
      <c r="Q113" s="79" t="s">
        <v>383</v>
      </c>
      <c r="R113" s="83" t="s">
        <v>465</v>
      </c>
      <c r="S113" s="79" t="s">
        <v>502</v>
      </c>
      <c r="T113" s="79"/>
      <c r="U113" s="79"/>
      <c r="V113" s="83" t="s">
        <v>638</v>
      </c>
      <c r="W113" s="81">
        <v>43440.72961805556</v>
      </c>
      <c r="X113" s="83" t="s">
        <v>719</v>
      </c>
      <c r="Y113" s="79"/>
      <c r="Z113" s="79"/>
      <c r="AA113" s="85" t="s">
        <v>847</v>
      </c>
      <c r="AB113" s="79"/>
      <c r="AC113" s="79" t="b">
        <v>0</v>
      </c>
      <c r="AD113" s="79">
        <v>0</v>
      </c>
      <c r="AE113" s="85" t="s">
        <v>922</v>
      </c>
      <c r="AF113" s="79" t="b">
        <v>1</v>
      </c>
      <c r="AG113" s="79" t="s">
        <v>935</v>
      </c>
      <c r="AH113" s="79"/>
      <c r="AI113" s="85" t="s">
        <v>936</v>
      </c>
      <c r="AJ113" s="79" t="b">
        <v>0</v>
      </c>
      <c r="AK113" s="79">
        <v>0</v>
      </c>
      <c r="AL113" s="85" t="s">
        <v>922</v>
      </c>
      <c r="AM113" s="79" t="s">
        <v>940</v>
      </c>
      <c r="AN113" s="79" t="b">
        <v>1</v>
      </c>
      <c r="AO113" s="85" t="s">
        <v>847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260</v>
      </c>
      <c r="B114" s="64" t="s">
        <v>310</v>
      </c>
      <c r="C114" s="65" t="s">
        <v>2679</v>
      </c>
      <c r="D114" s="66">
        <v>3</v>
      </c>
      <c r="E114" s="67" t="s">
        <v>132</v>
      </c>
      <c r="F114" s="68">
        <v>35</v>
      </c>
      <c r="G114" s="65"/>
      <c r="H114" s="69"/>
      <c r="I114" s="70"/>
      <c r="J114" s="70"/>
      <c r="K114" s="34" t="s">
        <v>65</v>
      </c>
      <c r="L114" s="77">
        <v>114</v>
      </c>
      <c r="M114" s="77"/>
      <c r="N114" s="72"/>
      <c r="O114" s="79" t="s">
        <v>345</v>
      </c>
      <c r="P114" s="81">
        <v>43440.73703703703</v>
      </c>
      <c r="Q114" s="79" t="s">
        <v>382</v>
      </c>
      <c r="R114" s="79"/>
      <c r="S114" s="79"/>
      <c r="T114" s="79"/>
      <c r="U114" s="79"/>
      <c r="V114" s="83" t="s">
        <v>637</v>
      </c>
      <c r="W114" s="81">
        <v>43440.73703703703</v>
      </c>
      <c r="X114" s="83" t="s">
        <v>718</v>
      </c>
      <c r="Y114" s="79"/>
      <c r="Z114" s="79"/>
      <c r="AA114" s="85" t="s">
        <v>846</v>
      </c>
      <c r="AB114" s="79"/>
      <c r="AC114" s="79" t="b">
        <v>0</v>
      </c>
      <c r="AD114" s="79">
        <v>0</v>
      </c>
      <c r="AE114" s="85" t="s">
        <v>922</v>
      </c>
      <c r="AF114" s="79" t="b">
        <v>1</v>
      </c>
      <c r="AG114" s="79" t="s">
        <v>935</v>
      </c>
      <c r="AH114" s="79"/>
      <c r="AI114" s="85" t="s">
        <v>936</v>
      </c>
      <c r="AJ114" s="79" t="b">
        <v>0</v>
      </c>
      <c r="AK114" s="79">
        <v>1</v>
      </c>
      <c r="AL114" s="85" t="s">
        <v>847</v>
      </c>
      <c r="AM114" s="79" t="s">
        <v>937</v>
      </c>
      <c r="AN114" s="79" t="b">
        <v>0</v>
      </c>
      <c r="AO114" s="85" t="s">
        <v>847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261</v>
      </c>
      <c r="B115" s="64" t="s">
        <v>311</v>
      </c>
      <c r="C115" s="65" t="s">
        <v>2679</v>
      </c>
      <c r="D115" s="66">
        <v>3</v>
      </c>
      <c r="E115" s="67" t="s">
        <v>132</v>
      </c>
      <c r="F115" s="68">
        <v>35</v>
      </c>
      <c r="G115" s="65"/>
      <c r="H115" s="69"/>
      <c r="I115" s="70"/>
      <c r="J115" s="70"/>
      <c r="K115" s="34" t="s">
        <v>65</v>
      </c>
      <c r="L115" s="77">
        <v>115</v>
      </c>
      <c r="M115" s="77"/>
      <c r="N115" s="72"/>
      <c r="O115" s="79" t="s">
        <v>345</v>
      </c>
      <c r="P115" s="81">
        <v>43440.72961805556</v>
      </c>
      <c r="Q115" s="79" t="s">
        <v>383</v>
      </c>
      <c r="R115" s="83" t="s">
        <v>465</v>
      </c>
      <c r="S115" s="79" t="s">
        <v>502</v>
      </c>
      <c r="T115" s="79"/>
      <c r="U115" s="79"/>
      <c r="V115" s="83" t="s">
        <v>638</v>
      </c>
      <c r="W115" s="81">
        <v>43440.72961805556</v>
      </c>
      <c r="X115" s="83" t="s">
        <v>719</v>
      </c>
      <c r="Y115" s="79"/>
      <c r="Z115" s="79"/>
      <c r="AA115" s="85" t="s">
        <v>847</v>
      </c>
      <c r="AB115" s="79"/>
      <c r="AC115" s="79" t="b">
        <v>0</v>
      </c>
      <c r="AD115" s="79">
        <v>0</v>
      </c>
      <c r="AE115" s="85" t="s">
        <v>922</v>
      </c>
      <c r="AF115" s="79" t="b">
        <v>1</v>
      </c>
      <c r="AG115" s="79" t="s">
        <v>935</v>
      </c>
      <c r="AH115" s="79"/>
      <c r="AI115" s="85" t="s">
        <v>936</v>
      </c>
      <c r="AJ115" s="79" t="b">
        <v>0</v>
      </c>
      <c r="AK115" s="79">
        <v>0</v>
      </c>
      <c r="AL115" s="85" t="s">
        <v>922</v>
      </c>
      <c r="AM115" s="79" t="s">
        <v>940</v>
      </c>
      <c r="AN115" s="79" t="b">
        <v>1</v>
      </c>
      <c r="AO115" s="85" t="s">
        <v>847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260</v>
      </c>
      <c r="B116" s="64" t="s">
        <v>311</v>
      </c>
      <c r="C116" s="65" t="s">
        <v>2679</v>
      </c>
      <c r="D116" s="66">
        <v>3</v>
      </c>
      <c r="E116" s="67" t="s">
        <v>132</v>
      </c>
      <c r="F116" s="68">
        <v>35</v>
      </c>
      <c r="G116" s="65"/>
      <c r="H116" s="69"/>
      <c r="I116" s="70"/>
      <c r="J116" s="70"/>
      <c r="K116" s="34" t="s">
        <v>65</v>
      </c>
      <c r="L116" s="77">
        <v>116</v>
      </c>
      <c r="M116" s="77"/>
      <c r="N116" s="72"/>
      <c r="O116" s="79" t="s">
        <v>345</v>
      </c>
      <c r="P116" s="81">
        <v>43440.73703703703</v>
      </c>
      <c r="Q116" s="79" t="s">
        <v>382</v>
      </c>
      <c r="R116" s="79"/>
      <c r="S116" s="79"/>
      <c r="T116" s="79"/>
      <c r="U116" s="79"/>
      <c r="V116" s="83" t="s">
        <v>637</v>
      </c>
      <c r="W116" s="81">
        <v>43440.73703703703</v>
      </c>
      <c r="X116" s="83" t="s">
        <v>718</v>
      </c>
      <c r="Y116" s="79"/>
      <c r="Z116" s="79"/>
      <c r="AA116" s="85" t="s">
        <v>846</v>
      </c>
      <c r="AB116" s="79"/>
      <c r="AC116" s="79" t="b">
        <v>0</v>
      </c>
      <c r="AD116" s="79">
        <v>0</v>
      </c>
      <c r="AE116" s="85" t="s">
        <v>922</v>
      </c>
      <c r="AF116" s="79" t="b">
        <v>1</v>
      </c>
      <c r="AG116" s="79" t="s">
        <v>935</v>
      </c>
      <c r="AH116" s="79"/>
      <c r="AI116" s="85" t="s">
        <v>936</v>
      </c>
      <c r="AJ116" s="79" t="b">
        <v>0</v>
      </c>
      <c r="AK116" s="79">
        <v>1</v>
      </c>
      <c r="AL116" s="85" t="s">
        <v>847</v>
      </c>
      <c r="AM116" s="79" t="s">
        <v>937</v>
      </c>
      <c r="AN116" s="79" t="b">
        <v>0</v>
      </c>
      <c r="AO116" s="85" t="s">
        <v>847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c r="BE116" s="49"/>
      <c r="BF116" s="48"/>
      <c r="BG116" s="49"/>
      <c r="BH116" s="48"/>
      <c r="BI116" s="49"/>
      <c r="BJ116" s="48"/>
      <c r="BK116" s="49"/>
      <c r="BL116" s="48"/>
    </row>
    <row r="117" spans="1:64" ht="15">
      <c r="A117" s="64" t="s">
        <v>261</v>
      </c>
      <c r="B117" s="64" t="s">
        <v>312</v>
      </c>
      <c r="C117" s="65" t="s">
        <v>2679</v>
      </c>
      <c r="D117" s="66">
        <v>3</v>
      </c>
      <c r="E117" s="67" t="s">
        <v>132</v>
      </c>
      <c r="F117" s="68">
        <v>35</v>
      </c>
      <c r="G117" s="65"/>
      <c r="H117" s="69"/>
      <c r="I117" s="70"/>
      <c r="J117" s="70"/>
      <c r="K117" s="34" t="s">
        <v>65</v>
      </c>
      <c r="L117" s="77">
        <v>117</v>
      </c>
      <c r="M117" s="77"/>
      <c r="N117" s="72"/>
      <c r="O117" s="79" t="s">
        <v>345</v>
      </c>
      <c r="P117" s="81">
        <v>43440.72961805556</v>
      </c>
      <c r="Q117" s="79" t="s">
        <v>383</v>
      </c>
      <c r="R117" s="83" t="s">
        <v>465</v>
      </c>
      <c r="S117" s="79" t="s">
        <v>502</v>
      </c>
      <c r="T117" s="79"/>
      <c r="U117" s="79"/>
      <c r="V117" s="83" t="s">
        <v>638</v>
      </c>
      <c r="W117" s="81">
        <v>43440.72961805556</v>
      </c>
      <c r="X117" s="83" t="s">
        <v>719</v>
      </c>
      <c r="Y117" s="79"/>
      <c r="Z117" s="79"/>
      <c r="AA117" s="85" t="s">
        <v>847</v>
      </c>
      <c r="AB117" s="79"/>
      <c r="AC117" s="79" t="b">
        <v>0</v>
      </c>
      <c r="AD117" s="79">
        <v>0</v>
      </c>
      <c r="AE117" s="85" t="s">
        <v>922</v>
      </c>
      <c r="AF117" s="79" t="b">
        <v>1</v>
      </c>
      <c r="AG117" s="79" t="s">
        <v>935</v>
      </c>
      <c r="AH117" s="79"/>
      <c r="AI117" s="85" t="s">
        <v>936</v>
      </c>
      <c r="AJ117" s="79" t="b">
        <v>0</v>
      </c>
      <c r="AK117" s="79">
        <v>0</v>
      </c>
      <c r="AL117" s="85" t="s">
        <v>922</v>
      </c>
      <c r="AM117" s="79" t="s">
        <v>940</v>
      </c>
      <c r="AN117" s="79" t="b">
        <v>1</v>
      </c>
      <c r="AO117" s="85" t="s">
        <v>847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5</v>
      </c>
      <c r="BD117" s="48">
        <v>1</v>
      </c>
      <c r="BE117" s="49">
        <v>10</v>
      </c>
      <c r="BF117" s="48">
        <v>0</v>
      </c>
      <c r="BG117" s="49">
        <v>0</v>
      </c>
      <c r="BH117" s="48">
        <v>0</v>
      </c>
      <c r="BI117" s="49">
        <v>0</v>
      </c>
      <c r="BJ117" s="48">
        <v>9</v>
      </c>
      <c r="BK117" s="49">
        <v>90</v>
      </c>
      <c r="BL117" s="48">
        <v>10</v>
      </c>
    </row>
    <row r="118" spans="1:64" ht="15">
      <c r="A118" s="64" t="s">
        <v>260</v>
      </c>
      <c r="B118" s="64" t="s">
        <v>312</v>
      </c>
      <c r="C118" s="65" t="s">
        <v>2679</v>
      </c>
      <c r="D118" s="66">
        <v>3</v>
      </c>
      <c r="E118" s="67" t="s">
        <v>132</v>
      </c>
      <c r="F118" s="68">
        <v>35</v>
      </c>
      <c r="G118" s="65"/>
      <c r="H118" s="69"/>
      <c r="I118" s="70"/>
      <c r="J118" s="70"/>
      <c r="K118" s="34" t="s">
        <v>65</v>
      </c>
      <c r="L118" s="77">
        <v>118</v>
      </c>
      <c r="M118" s="77"/>
      <c r="N118" s="72"/>
      <c r="O118" s="79" t="s">
        <v>345</v>
      </c>
      <c r="P118" s="81">
        <v>43440.73703703703</v>
      </c>
      <c r="Q118" s="79" t="s">
        <v>382</v>
      </c>
      <c r="R118" s="79"/>
      <c r="S118" s="79"/>
      <c r="T118" s="79"/>
      <c r="U118" s="79"/>
      <c r="V118" s="83" t="s">
        <v>637</v>
      </c>
      <c r="W118" s="81">
        <v>43440.73703703703</v>
      </c>
      <c r="X118" s="83" t="s">
        <v>718</v>
      </c>
      <c r="Y118" s="79"/>
      <c r="Z118" s="79"/>
      <c r="AA118" s="85" t="s">
        <v>846</v>
      </c>
      <c r="AB118" s="79"/>
      <c r="AC118" s="79" t="b">
        <v>0</v>
      </c>
      <c r="AD118" s="79">
        <v>0</v>
      </c>
      <c r="AE118" s="85" t="s">
        <v>922</v>
      </c>
      <c r="AF118" s="79" t="b">
        <v>1</v>
      </c>
      <c r="AG118" s="79" t="s">
        <v>935</v>
      </c>
      <c r="AH118" s="79"/>
      <c r="AI118" s="85" t="s">
        <v>936</v>
      </c>
      <c r="AJ118" s="79" t="b">
        <v>0</v>
      </c>
      <c r="AK118" s="79">
        <v>1</v>
      </c>
      <c r="AL118" s="85" t="s">
        <v>847</v>
      </c>
      <c r="AM118" s="79" t="s">
        <v>937</v>
      </c>
      <c r="AN118" s="79" t="b">
        <v>0</v>
      </c>
      <c r="AO118" s="85" t="s">
        <v>847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v>1</v>
      </c>
      <c r="BE118" s="49">
        <v>7.6923076923076925</v>
      </c>
      <c r="BF118" s="48">
        <v>0</v>
      </c>
      <c r="BG118" s="49">
        <v>0</v>
      </c>
      <c r="BH118" s="48">
        <v>0</v>
      </c>
      <c r="BI118" s="49">
        <v>0</v>
      </c>
      <c r="BJ118" s="48">
        <v>12</v>
      </c>
      <c r="BK118" s="49">
        <v>92.3076923076923</v>
      </c>
      <c r="BL118" s="48">
        <v>13</v>
      </c>
    </row>
    <row r="119" spans="1:64" ht="15">
      <c r="A119" s="64" t="s">
        <v>261</v>
      </c>
      <c r="B119" s="64" t="s">
        <v>260</v>
      </c>
      <c r="C119" s="65" t="s">
        <v>2679</v>
      </c>
      <c r="D119" s="66">
        <v>3</v>
      </c>
      <c r="E119" s="67" t="s">
        <v>132</v>
      </c>
      <c r="F119" s="68">
        <v>35</v>
      </c>
      <c r="G119" s="65"/>
      <c r="H119" s="69"/>
      <c r="I119" s="70"/>
      <c r="J119" s="70"/>
      <c r="K119" s="34" t="s">
        <v>66</v>
      </c>
      <c r="L119" s="77">
        <v>119</v>
      </c>
      <c r="M119" s="77"/>
      <c r="N119" s="72"/>
      <c r="O119" s="79" t="s">
        <v>345</v>
      </c>
      <c r="P119" s="81">
        <v>43440.72961805556</v>
      </c>
      <c r="Q119" s="79" t="s">
        <v>383</v>
      </c>
      <c r="R119" s="83" t="s">
        <v>465</v>
      </c>
      <c r="S119" s="79" t="s">
        <v>502</v>
      </c>
      <c r="T119" s="79"/>
      <c r="U119" s="79"/>
      <c r="V119" s="83" t="s">
        <v>638</v>
      </c>
      <c r="W119" s="81">
        <v>43440.72961805556</v>
      </c>
      <c r="X119" s="83" t="s">
        <v>719</v>
      </c>
      <c r="Y119" s="79"/>
      <c r="Z119" s="79"/>
      <c r="AA119" s="85" t="s">
        <v>847</v>
      </c>
      <c r="AB119" s="79"/>
      <c r="AC119" s="79" t="b">
        <v>0</v>
      </c>
      <c r="AD119" s="79">
        <v>0</v>
      </c>
      <c r="AE119" s="85" t="s">
        <v>922</v>
      </c>
      <c r="AF119" s="79" t="b">
        <v>1</v>
      </c>
      <c r="AG119" s="79" t="s">
        <v>935</v>
      </c>
      <c r="AH119" s="79"/>
      <c r="AI119" s="85" t="s">
        <v>936</v>
      </c>
      <c r="AJ119" s="79" t="b">
        <v>0</v>
      </c>
      <c r="AK119" s="79">
        <v>0</v>
      </c>
      <c r="AL119" s="85" t="s">
        <v>922</v>
      </c>
      <c r="AM119" s="79" t="s">
        <v>940</v>
      </c>
      <c r="AN119" s="79" t="b">
        <v>1</v>
      </c>
      <c r="AO119" s="85" t="s">
        <v>847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c r="BE119" s="49"/>
      <c r="BF119" s="48"/>
      <c r="BG119" s="49"/>
      <c r="BH119" s="48"/>
      <c r="BI119" s="49"/>
      <c r="BJ119" s="48"/>
      <c r="BK119" s="49"/>
      <c r="BL119" s="48"/>
    </row>
    <row r="120" spans="1:64" ht="15">
      <c r="A120" s="64" t="s">
        <v>260</v>
      </c>
      <c r="B120" s="64" t="s">
        <v>261</v>
      </c>
      <c r="C120" s="65" t="s">
        <v>2679</v>
      </c>
      <c r="D120" s="66">
        <v>3</v>
      </c>
      <c r="E120" s="67" t="s">
        <v>132</v>
      </c>
      <c r="F120" s="68">
        <v>35</v>
      </c>
      <c r="G120" s="65"/>
      <c r="H120" s="69"/>
      <c r="I120" s="70"/>
      <c r="J120" s="70"/>
      <c r="K120" s="34" t="s">
        <v>66</v>
      </c>
      <c r="L120" s="77">
        <v>120</v>
      </c>
      <c r="M120" s="77"/>
      <c r="N120" s="72"/>
      <c r="O120" s="79" t="s">
        <v>345</v>
      </c>
      <c r="P120" s="81">
        <v>43440.73703703703</v>
      </c>
      <c r="Q120" s="79" t="s">
        <v>382</v>
      </c>
      <c r="R120" s="79"/>
      <c r="S120" s="79"/>
      <c r="T120" s="79"/>
      <c r="U120" s="79"/>
      <c r="V120" s="83" t="s">
        <v>637</v>
      </c>
      <c r="W120" s="81">
        <v>43440.73703703703</v>
      </c>
      <c r="X120" s="83" t="s">
        <v>718</v>
      </c>
      <c r="Y120" s="79"/>
      <c r="Z120" s="79"/>
      <c r="AA120" s="85" t="s">
        <v>846</v>
      </c>
      <c r="AB120" s="79"/>
      <c r="AC120" s="79" t="b">
        <v>0</v>
      </c>
      <c r="AD120" s="79">
        <v>0</v>
      </c>
      <c r="AE120" s="85" t="s">
        <v>922</v>
      </c>
      <c r="AF120" s="79" t="b">
        <v>1</v>
      </c>
      <c r="AG120" s="79" t="s">
        <v>935</v>
      </c>
      <c r="AH120" s="79"/>
      <c r="AI120" s="85" t="s">
        <v>936</v>
      </c>
      <c r="AJ120" s="79" t="b">
        <v>0</v>
      </c>
      <c r="AK120" s="79">
        <v>1</v>
      </c>
      <c r="AL120" s="85" t="s">
        <v>847</v>
      </c>
      <c r="AM120" s="79" t="s">
        <v>937</v>
      </c>
      <c r="AN120" s="79" t="b">
        <v>0</v>
      </c>
      <c r="AO120" s="85" t="s">
        <v>847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c r="BE120" s="49"/>
      <c r="BF120" s="48"/>
      <c r="BG120" s="49"/>
      <c r="BH120" s="48"/>
      <c r="BI120" s="49"/>
      <c r="BJ120" s="48"/>
      <c r="BK120" s="49"/>
      <c r="BL120" s="48"/>
    </row>
    <row r="121" spans="1:64" ht="15">
      <c r="A121" s="64" t="s">
        <v>260</v>
      </c>
      <c r="B121" s="64" t="s">
        <v>267</v>
      </c>
      <c r="C121" s="65" t="s">
        <v>2679</v>
      </c>
      <c r="D121" s="66">
        <v>3</v>
      </c>
      <c r="E121" s="67" t="s">
        <v>132</v>
      </c>
      <c r="F121" s="68">
        <v>35</v>
      </c>
      <c r="G121" s="65"/>
      <c r="H121" s="69"/>
      <c r="I121" s="70"/>
      <c r="J121" s="70"/>
      <c r="K121" s="34" t="s">
        <v>65</v>
      </c>
      <c r="L121" s="77">
        <v>121</v>
      </c>
      <c r="M121" s="77"/>
      <c r="N121" s="72"/>
      <c r="O121" s="79" t="s">
        <v>345</v>
      </c>
      <c r="P121" s="81">
        <v>43424.95240740741</v>
      </c>
      <c r="Q121" s="79" t="s">
        <v>368</v>
      </c>
      <c r="R121" s="79"/>
      <c r="S121" s="79"/>
      <c r="T121" s="79" t="s">
        <v>542</v>
      </c>
      <c r="U121" s="79"/>
      <c r="V121" s="83" t="s">
        <v>637</v>
      </c>
      <c r="W121" s="81">
        <v>43424.95240740741</v>
      </c>
      <c r="X121" s="83" t="s">
        <v>720</v>
      </c>
      <c r="Y121" s="79"/>
      <c r="Z121" s="79"/>
      <c r="AA121" s="85" t="s">
        <v>848</v>
      </c>
      <c r="AB121" s="79"/>
      <c r="AC121" s="79" t="b">
        <v>0</v>
      </c>
      <c r="AD121" s="79">
        <v>0</v>
      </c>
      <c r="AE121" s="85" t="s">
        <v>922</v>
      </c>
      <c r="AF121" s="79" t="b">
        <v>0</v>
      </c>
      <c r="AG121" s="79" t="s">
        <v>931</v>
      </c>
      <c r="AH121" s="79"/>
      <c r="AI121" s="85" t="s">
        <v>922</v>
      </c>
      <c r="AJ121" s="79" t="b">
        <v>0</v>
      </c>
      <c r="AK121" s="79">
        <v>6</v>
      </c>
      <c r="AL121" s="85" t="s">
        <v>908</v>
      </c>
      <c r="AM121" s="79" t="s">
        <v>937</v>
      </c>
      <c r="AN121" s="79" t="b">
        <v>0</v>
      </c>
      <c r="AO121" s="85" t="s">
        <v>908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1</v>
      </c>
      <c r="BD121" s="48">
        <v>0</v>
      </c>
      <c r="BE121" s="49">
        <v>0</v>
      </c>
      <c r="BF121" s="48">
        <v>0</v>
      </c>
      <c r="BG121" s="49">
        <v>0</v>
      </c>
      <c r="BH121" s="48">
        <v>0</v>
      </c>
      <c r="BI121" s="49">
        <v>0</v>
      </c>
      <c r="BJ121" s="48">
        <v>24</v>
      </c>
      <c r="BK121" s="49">
        <v>100</v>
      </c>
      <c r="BL121" s="48">
        <v>24</v>
      </c>
    </row>
    <row r="122" spans="1:64" ht="15">
      <c r="A122" s="64" t="s">
        <v>262</v>
      </c>
      <c r="B122" s="64" t="s">
        <v>267</v>
      </c>
      <c r="C122" s="65" t="s">
        <v>2679</v>
      </c>
      <c r="D122" s="66">
        <v>3</v>
      </c>
      <c r="E122" s="67" t="s">
        <v>132</v>
      </c>
      <c r="F122" s="68">
        <v>35</v>
      </c>
      <c r="G122" s="65"/>
      <c r="H122" s="69"/>
      <c r="I122" s="70"/>
      <c r="J122" s="70"/>
      <c r="K122" s="34" t="s">
        <v>65</v>
      </c>
      <c r="L122" s="77">
        <v>122</v>
      </c>
      <c r="M122" s="77"/>
      <c r="N122" s="72"/>
      <c r="O122" s="79" t="s">
        <v>345</v>
      </c>
      <c r="P122" s="81">
        <v>43443.36143518519</v>
      </c>
      <c r="Q122" s="79" t="s">
        <v>381</v>
      </c>
      <c r="R122" s="83" t="s">
        <v>464</v>
      </c>
      <c r="S122" s="79" t="s">
        <v>510</v>
      </c>
      <c r="T122" s="79" t="s">
        <v>546</v>
      </c>
      <c r="U122" s="79"/>
      <c r="V122" s="83" t="s">
        <v>639</v>
      </c>
      <c r="W122" s="81">
        <v>43443.36143518519</v>
      </c>
      <c r="X122" s="83" t="s">
        <v>721</v>
      </c>
      <c r="Y122" s="79"/>
      <c r="Z122" s="79"/>
      <c r="AA122" s="85" t="s">
        <v>849</v>
      </c>
      <c r="AB122" s="79"/>
      <c r="AC122" s="79" t="b">
        <v>0</v>
      </c>
      <c r="AD122" s="79">
        <v>0</v>
      </c>
      <c r="AE122" s="85" t="s">
        <v>922</v>
      </c>
      <c r="AF122" s="79" t="b">
        <v>0</v>
      </c>
      <c r="AG122" s="79" t="s">
        <v>931</v>
      </c>
      <c r="AH122" s="79"/>
      <c r="AI122" s="85" t="s">
        <v>922</v>
      </c>
      <c r="AJ122" s="79" t="b">
        <v>0</v>
      </c>
      <c r="AK122" s="79">
        <v>6</v>
      </c>
      <c r="AL122" s="85" t="s">
        <v>872</v>
      </c>
      <c r="AM122" s="79" t="s">
        <v>947</v>
      </c>
      <c r="AN122" s="79" t="b">
        <v>0</v>
      </c>
      <c r="AO122" s="85" t="s">
        <v>872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262</v>
      </c>
      <c r="B123" s="64" t="s">
        <v>269</v>
      </c>
      <c r="C123" s="65" t="s">
        <v>2679</v>
      </c>
      <c r="D123" s="66">
        <v>3</v>
      </c>
      <c r="E123" s="67" t="s">
        <v>132</v>
      </c>
      <c r="F123" s="68">
        <v>35</v>
      </c>
      <c r="G123" s="65"/>
      <c r="H123" s="69"/>
      <c r="I123" s="70"/>
      <c r="J123" s="70"/>
      <c r="K123" s="34" t="s">
        <v>65</v>
      </c>
      <c r="L123" s="77">
        <v>123</v>
      </c>
      <c r="M123" s="77"/>
      <c r="N123" s="72"/>
      <c r="O123" s="79" t="s">
        <v>345</v>
      </c>
      <c r="P123" s="81">
        <v>43443.36143518519</v>
      </c>
      <c r="Q123" s="79" t="s">
        <v>381</v>
      </c>
      <c r="R123" s="83" t="s">
        <v>464</v>
      </c>
      <c r="S123" s="79" t="s">
        <v>510</v>
      </c>
      <c r="T123" s="79" t="s">
        <v>546</v>
      </c>
      <c r="U123" s="79"/>
      <c r="V123" s="83" t="s">
        <v>639</v>
      </c>
      <c r="W123" s="81">
        <v>43443.36143518519</v>
      </c>
      <c r="X123" s="83" t="s">
        <v>721</v>
      </c>
      <c r="Y123" s="79"/>
      <c r="Z123" s="79"/>
      <c r="AA123" s="85" t="s">
        <v>849</v>
      </c>
      <c r="AB123" s="79"/>
      <c r="AC123" s="79" t="b">
        <v>0</v>
      </c>
      <c r="AD123" s="79">
        <v>0</v>
      </c>
      <c r="AE123" s="85" t="s">
        <v>922</v>
      </c>
      <c r="AF123" s="79" t="b">
        <v>0</v>
      </c>
      <c r="AG123" s="79" t="s">
        <v>931</v>
      </c>
      <c r="AH123" s="79"/>
      <c r="AI123" s="85" t="s">
        <v>922</v>
      </c>
      <c r="AJ123" s="79" t="b">
        <v>0</v>
      </c>
      <c r="AK123" s="79">
        <v>6</v>
      </c>
      <c r="AL123" s="85" t="s">
        <v>872</v>
      </c>
      <c r="AM123" s="79" t="s">
        <v>947</v>
      </c>
      <c r="AN123" s="79" t="b">
        <v>0</v>
      </c>
      <c r="AO123" s="85" t="s">
        <v>872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18</v>
      </c>
      <c r="BK123" s="49">
        <v>100</v>
      </c>
      <c r="BL123" s="48">
        <v>18</v>
      </c>
    </row>
    <row r="124" spans="1:64" ht="15">
      <c r="A124" s="64" t="s">
        <v>263</v>
      </c>
      <c r="B124" s="64" t="s">
        <v>267</v>
      </c>
      <c r="C124" s="65" t="s">
        <v>2680</v>
      </c>
      <c r="D124" s="66">
        <v>4.75</v>
      </c>
      <c r="E124" s="67" t="s">
        <v>136</v>
      </c>
      <c r="F124" s="68">
        <v>29.25</v>
      </c>
      <c r="G124" s="65"/>
      <c r="H124" s="69"/>
      <c r="I124" s="70"/>
      <c r="J124" s="70"/>
      <c r="K124" s="34" t="s">
        <v>65</v>
      </c>
      <c r="L124" s="77">
        <v>124</v>
      </c>
      <c r="M124" s="77"/>
      <c r="N124" s="72"/>
      <c r="O124" s="79" t="s">
        <v>345</v>
      </c>
      <c r="P124" s="81">
        <v>43437.41670138889</v>
      </c>
      <c r="Q124" s="79" t="s">
        <v>381</v>
      </c>
      <c r="R124" s="83" t="s">
        <v>464</v>
      </c>
      <c r="S124" s="79" t="s">
        <v>510</v>
      </c>
      <c r="T124" s="79" t="s">
        <v>546</v>
      </c>
      <c r="U124" s="79"/>
      <c r="V124" s="83" t="s">
        <v>640</v>
      </c>
      <c r="W124" s="81">
        <v>43437.41670138889</v>
      </c>
      <c r="X124" s="83" t="s">
        <v>722</v>
      </c>
      <c r="Y124" s="79"/>
      <c r="Z124" s="79"/>
      <c r="AA124" s="85" t="s">
        <v>850</v>
      </c>
      <c r="AB124" s="79"/>
      <c r="AC124" s="79" t="b">
        <v>0</v>
      </c>
      <c r="AD124" s="79">
        <v>0</v>
      </c>
      <c r="AE124" s="85" t="s">
        <v>922</v>
      </c>
      <c r="AF124" s="79" t="b">
        <v>0</v>
      </c>
      <c r="AG124" s="79" t="s">
        <v>931</v>
      </c>
      <c r="AH124" s="79"/>
      <c r="AI124" s="85" t="s">
        <v>922</v>
      </c>
      <c r="AJ124" s="79" t="b">
        <v>0</v>
      </c>
      <c r="AK124" s="79">
        <v>4</v>
      </c>
      <c r="AL124" s="85" t="s">
        <v>872</v>
      </c>
      <c r="AM124" s="79" t="s">
        <v>948</v>
      </c>
      <c r="AN124" s="79" t="b">
        <v>0</v>
      </c>
      <c r="AO124" s="85" t="s">
        <v>872</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263</v>
      </c>
      <c r="B125" s="64" t="s">
        <v>269</v>
      </c>
      <c r="C125" s="65" t="s">
        <v>2680</v>
      </c>
      <c r="D125" s="66">
        <v>4.75</v>
      </c>
      <c r="E125" s="67" t="s">
        <v>136</v>
      </c>
      <c r="F125" s="68">
        <v>29.25</v>
      </c>
      <c r="G125" s="65"/>
      <c r="H125" s="69"/>
      <c r="I125" s="70"/>
      <c r="J125" s="70"/>
      <c r="K125" s="34" t="s">
        <v>65</v>
      </c>
      <c r="L125" s="77">
        <v>125</v>
      </c>
      <c r="M125" s="77"/>
      <c r="N125" s="72"/>
      <c r="O125" s="79" t="s">
        <v>345</v>
      </c>
      <c r="P125" s="81">
        <v>43437.41670138889</v>
      </c>
      <c r="Q125" s="79" t="s">
        <v>381</v>
      </c>
      <c r="R125" s="83" t="s">
        <v>464</v>
      </c>
      <c r="S125" s="79" t="s">
        <v>510</v>
      </c>
      <c r="T125" s="79" t="s">
        <v>546</v>
      </c>
      <c r="U125" s="79"/>
      <c r="V125" s="83" t="s">
        <v>640</v>
      </c>
      <c r="W125" s="81">
        <v>43437.41670138889</v>
      </c>
      <c r="X125" s="83" t="s">
        <v>722</v>
      </c>
      <c r="Y125" s="79"/>
      <c r="Z125" s="79"/>
      <c r="AA125" s="85" t="s">
        <v>850</v>
      </c>
      <c r="AB125" s="79"/>
      <c r="AC125" s="79" t="b">
        <v>0</v>
      </c>
      <c r="AD125" s="79">
        <v>0</v>
      </c>
      <c r="AE125" s="85" t="s">
        <v>922</v>
      </c>
      <c r="AF125" s="79" t="b">
        <v>0</v>
      </c>
      <c r="AG125" s="79" t="s">
        <v>931</v>
      </c>
      <c r="AH125" s="79"/>
      <c r="AI125" s="85" t="s">
        <v>922</v>
      </c>
      <c r="AJ125" s="79" t="b">
        <v>0</v>
      </c>
      <c r="AK125" s="79">
        <v>4</v>
      </c>
      <c r="AL125" s="85" t="s">
        <v>872</v>
      </c>
      <c r="AM125" s="79" t="s">
        <v>948</v>
      </c>
      <c r="AN125" s="79" t="b">
        <v>0</v>
      </c>
      <c r="AO125" s="85" t="s">
        <v>872</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18</v>
      </c>
      <c r="BK125" s="49">
        <v>100</v>
      </c>
      <c r="BL125" s="48">
        <v>18</v>
      </c>
    </row>
    <row r="126" spans="1:64" ht="15">
      <c r="A126" s="64" t="s">
        <v>263</v>
      </c>
      <c r="B126" s="64" t="s">
        <v>267</v>
      </c>
      <c r="C126" s="65" t="s">
        <v>2680</v>
      </c>
      <c r="D126" s="66">
        <v>4.75</v>
      </c>
      <c r="E126" s="67" t="s">
        <v>136</v>
      </c>
      <c r="F126" s="68">
        <v>29.25</v>
      </c>
      <c r="G126" s="65"/>
      <c r="H126" s="69"/>
      <c r="I126" s="70"/>
      <c r="J126" s="70"/>
      <c r="K126" s="34" t="s">
        <v>65</v>
      </c>
      <c r="L126" s="77">
        <v>126</v>
      </c>
      <c r="M126" s="77"/>
      <c r="N126" s="72"/>
      <c r="O126" s="79" t="s">
        <v>345</v>
      </c>
      <c r="P126" s="81">
        <v>43443.37503472222</v>
      </c>
      <c r="Q126" s="79" t="s">
        <v>381</v>
      </c>
      <c r="R126" s="83" t="s">
        <v>464</v>
      </c>
      <c r="S126" s="79" t="s">
        <v>510</v>
      </c>
      <c r="T126" s="79" t="s">
        <v>546</v>
      </c>
      <c r="U126" s="79"/>
      <c r="V126" s="83" t="s">
        <v>640</v>
      </c>
      <c r="W126" s="81">
        <v>43443.37503472222</v>
      </c>
      <c r="X126" s="83" t="s">
        <v>723</v>
      </c>
      <c r="Y126" s="79"/>
      <c r="Z126" s="79"/>
      <c r="AA126" s="85" t="s">
        <v>851</v>
      </c>
      <c r="AB126" s="79"/>
      <c r="AC126" s="79" t="b">
        <v>0</v>
      </c>
      <c r="AD126" s="79">
        <v>0</v>
      </c>
      <c r="AE126" s="85" t="s">
        <v>922</v>
      </c>
      <c r="AF126" s="79" t="b">
        <v>0</v>
      </c>
      <c r="AG126" s="79" t="s">
        <v>931</v>
      </c>
      <c r="AH126" s="79"/>
      <c r="AI126" s="85" t="s">
        <v>922</v>
      </c>
      <c r="AJ126" s="79" t="b">
        <v>0</v>
      </c>
      <c r="AK126" s="79">
        <v>6</v>
      </c>
      <c r="AL126" s="85" t="s">
        <v>872</v>
      </c>
      <c r="AM126" s="79" t="s">
        <v>948</v>
      </c>
      <c r="AN126" s="79" t="b">
        <v>0</v>
      </c>
      <c r="AO126" s="85" t="s">
        <v>872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263</v>
      </c>
      <c r="B127" s="64" t="s">
        <v>269</v>
      </c>
      <c r="C127" s="65" t="s">
        <v>2680</v>
      </c>
      <c r="D127" s="66">
        <v>4.75</v>
      </c>
      <c r="E127" s="67" t="s">
        <v>136</v>
      </c>
      <c r="F127" s="68">
        <v>29.25</v>
      </c>
      <c r="G127" s="65"/>
      <c r="H127" s="69"/>
      <c r="I127" s="70"/>
      <c r="J127" s="70"/>
      <c r="K127" s="34" t="s">
        <v>65</v>
      </c>
      <c r="L127" s="77">
        <v>127</v>
      </c>
      <c r="M127" s="77"/>
      <c r="N127" s="72"/>
      <c r="O127" s="79" t="s">
        <v>345</v>
      </c>
      <c r="P127" s="81">
        <v>43443.37503472222</v>
      </c>
      <c r="Q127" s="79" t="s">
        <v>381</v>
      </c>
      <c r="R127" s="83" t="s">
        <v>464</v>
      </c>
      <c r="S127" s="79" t="s">
        <v>510</v>
      </c>
      <c r="T127" s="79" t="s">
        <v>546</v>
      </c>
      <c r="U127" s="79"/>
      <c r="V127" s="83" t="s">
        <v>640</v>
      </c>
      <c r="W127" s="81">
        <v>43443.37503472222</v>
      </c>
      <c r="X127" s="83" t="s">
        <v>723</v>
      </c>
      <c r="Y127" s="79"/>
      <c r="Z127" s="79"/>
      <c r="AA127" s="85" t="s">
        <v>851</v>
      </c>
      <c r="AB127" s="79"/>
      <c r="AC127" s="79" t="b">
        <v>0</v>
      </c>
      <c r="AD127" s="79">
        <v>0</v>
      </c>
      <c r="AE127" s="85" t="s">
        <v>922</v>
      </c>
      <c r="AF127" s="79" t="b">
        <v>0</v>
      </c>
      <c r="AG127" s="79" t="s">
        <v>931</v>
      </c>
      <c r="AH127" s="79"/>
      <c r="AI127" s="85" t="s">
        <v>922</v>
      </c>
      <c r="AJ127" s="79" t="b">
        <v>0</v>
      </c>
      <c r="AK127" s="79">
        <v>6</v>
      </c>
      <c r="AL127" s="85" t="s">
        <v>872</v>
      </c>
      <c r="AM127" s="79" t="s">
        <v>948</v>
      </c>
      <c r="AN127" s="79" t="b">
        <v>0</v>
      </c>
      <c r="AO127" s="85" t="s">
        <v>872</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18</v>
      </c>
      <c r="BK127" s="49">
        <v>100</v>
      </c>
      <c r="BL127" s="48">
        <v>18</v>
      </c>
    </row>
    <row r="128" spans="1:64" ht="15">
      <c r="A128" s="64" t="s">
        <v>264</v>
      </c>
      <c r="B128" s="64" t="s">
        <v>267</v>
      </c>
      <c r="C128" s="65" t="s">
        <v>2679</v>
      </c>
      <c r="D128" s="66">
        <v>3</v>
      </c>
      <c r="E128" s="67" t="s">
        <v>132</v>
      </c>
      <c r="F128" s="68">
        <v>35</v>
      </c>
      <c r="G128" s="65"/>
      <c r="H128" s="69"/>
      <c r="I128" s="70"/>
      <c r="J128" s="70"/>
      <c r="K128" s="34" t="s">
        <v>65</v>
      </c>
      <c r="L128" s="77">
        <v>128</v>
      </c>
      <c r="M128" s="77"/>
      <c r="N128" s="72"/>
      <c r="O128" s="79" t="s">
        <v>345</v>
      </c>
      <c r="P128" s="81">
        <v>43445.93987268519</v>
      </c>
      <c r="Q128" s="79" t="s">
        <v>384</v>
      </c>
      <c r="R128" s="79"/>
      <c r="S128" s="79"/>
      <c r="T128" s="79"/>
      <c r="U128" s="79"/>
      <c r="V128" s="83" t="s">
        <v>641</v>
      </c>
      <c r="W128" s="81">
        <v>43445.93987268519</v>
      </c>
      <c r="X128" s="83" t="s">
        <v>724</v>
      </c>
      <c r="Y128" s="79"/>
      <c r="Z128" s="79"/>
      <c r="AA128" s="85" t="s">
        <v>852</v>
      </c>
      <c r="AB128" s="79"/>
      <c r="AC128" s="79" t="b">
        <v>0</v>
      </c>
      <c r="AD128" s="79">
        <v>0</v>
      </c>
      <c r="AE128" s="85" t="s">
        <v>922</v>
      </c>
      <c r="AF128" s="79" t="b">
        <v>0</v>
      </c>
      <c r="AG128" s="79" t="s">
        <v>931</v>
      </c>
      <c r="AH128" s="79"/>
      <c r="AI128" s="85" t="s">
        <v>922</v>
      </c>
      <c r="AJ128" s="79" t="b">
        <v>0</v>
      </c>
      <c r="AK128" s="79">
        <v>1</v>
      </c>
      <c r="AL128" s="85" t="s">
        <v>911</v>
      </c>
      <c r="AM128" s="79" t="s">
        <v>937</v>
      </c>
      <c r="AN128" s="79" t="b">
        <v>0</v>
      </c>
      <c r="AO128" s="85" t="s">
        <v>911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2</v>
      </c>
      <c r="BG128" s="49">
        <v>9.090909090909092</v>
      </c>
      <c r="BH128" s="48">
        <v>0</v>
      </c>
      <c r="BI128" s="49">
        <v>0</v>
      </c>
      <c r="BJ128" s="48">
        <v>20</v>
      </c>
      <c r="BK128" s="49">
        <v>90.9090909090909</v>
      </c>
      <c r="BL128" s="48">
        <v>22</v>
      </c>
    </row>
    <row r="129" spans="1:64" ht="15">
      <c r="A129" s="64" t="s">
        <v>265</v>
      </c>
      <c r="B129" s="64" t="s">
        <v>267</v>
      </c>
      <c r="C129" s="65" t="s">
        <v>2679</v>
      </c>
      <c r="D129" s="66">
        <v>3</v>
      </c>
      <c r="E129" s="67" t="s">
        <v>132</v>
      </c>
      <c r="F129" s="68">
        <v>35</v>
      </c>
      <c r="G129" s="65"/>
      <c r="H129" s="69"/>
      <c r="I129" s="70"/>
      <c r="J129" s="70"/>
      <c r="K129" s="34" t="s">
        <v>65</v>
      </c>
      <c r="L129" s="77">
        <v>129</v>
      </c>
      <c r="M129" s="77"/>
      <c r="N129" s="72"/>
      <c r="O129" s="79" t="s">
        <v>346</v>
      </c>
      <c r="P129" s="81">
        <v>43445.94517361111</v>
      </c>
      <c r="Q129" s="79" t="s">
        <v>385</v>
      </c>
      <c r="R129" s="79"/>
      <c r="S129" s="79"/>
      <c r="T129" s="79"/>
      <c r="U129" s="79"/>
      <c r="V129" s="83" t="s">
        <v>642</v>
      </c>
      <c r="W129" s="81">
        <v>43445.94517361111</v>
      </c>
      <c r="X129" s="83" t="s">
        <v>725</v>
      </c>
      <c r="Y129" s="79"/>
      <c r="Z129" s="79"/>
      <c r="AA129" s="85" t="s">
        <v>853</v>
      </c>
      <c r="AB129" s="85" t="s">
        <v>911</v>
      </c>
      <c r="AC129" s="79" t="b">
        <v>0</v>
      </c>
      <c r="AD129" s="79">
        <v>0</v>
      </c>
      <c r="AE129" s="85" t="s">
        <v>926</v>
      </c>
      <c r="AF129" s="79" t="b">
        <v>0</v>
      </c>
      <c r="AG129" s="79" t="s">
        <v>931</v>
      </c>
      <c r="AH129" s="79"/>
      <c r="AI129" s="85" t="s">
        <v>922</v>
      </c>
      <c r="AJ129" s="79" t="b">
        <v>0</v>
      </c>
      <c r="AK129" s="79">
        <v>0</v>
      </c>
      <c r="AL129" s="85" t="s">
        <v>922</v>
      </c>
      <c r="AM129" s="79" t="s">
        <v>937</v>
      </c>
      <c r="AN129" s="79" t="b">
        <v>0</v>
      </c>
      <c r="AO129" s="85" t="s">
        <v>911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5.882352941176471</v>
      </c>
      <c r="BF129" s="48">
        <v>0</v>
      </c>
      <c r="BG129" s="49">
        <v>0</v>
      </c>
      <c r="BH129" s="48">
        <v>0</v>
      </c>
      <c r="BI129" s="49">
        <v>0</v>
      </c>
      <c r="BJ129" s="48">
        <v>16</v>
      </c>
      <c r="BK129" s="49">
        <v>94.11764705882354</v>
      </c>
      <c r="BL129" s="48">
        <v>17</v>
      </c>
    </row>
    <row r="130" spans="1:64" ht="15">
      <c r="A130" s="64" t="s">
        <v>266</v>
      </c>
      <c r="B130" s="64" t="s">
        <v>266</v>
      </c>
      <c r="C130" s="65" t="s">
        <v>2679</v>
      </c>
      <c r="D130" s="66">
        <v>3</v>
      </c>
      <c r="E130" s="67" t="s">
        <v>132</v>
      </c>
      <c r="F130" s="68">
        <v>35</v>
      </c>
      <c r="G130" s="65"/>
      <c r="H130" s="69"/>
      <c r="I130" s="70"/>
      <c r="J130" s="70"/>
      <c r="K130" s="34" t="s">
        <v>65</v>
      </c>
      <c r="L130" s="77">
        <v>130</v>
      </c>
      <c r="M130" s="77"/>
      <c r="N130" s="72"/>
      <c r="O130" s="79" t="s">
        <v>176</v>
      </c>
      <c r="P130" s="81">
        <v>43446.062569444446</v>
      </c>
      <c r="Q130" s="79" t="s">
        <v>386</v>
      </c>
      <c r="R130" s="79"/>
      <c r="S130" s="79"/>
      <c r="T130" s="79" t="s">
        <v>547</v>
      </c>
      <c r="U130" s="79"/>
      <c r="V130" s="83" t="s">
        <v>643</v>
      </c>
      <c r="W130" s="81">
        <v>43446.062569444446</v>
      </c>
      <c r="X130" s="83" t="s">
        <v>726</v>
      </c>
      <c r="Y130" s="79"/>
      <c r="Z130" s="79"/>
      <c r="AA130" s="85" t="s">
        <v>854</v>
      </c>
      <c r="AB130" s="79"/>
      <c r="AC130" s="79" t="b">
        <v>0</v>
      </c>
      <c r="AD130" s="79">
        <v>0</v>
      </c>
      <c r="AE130" s="85" t="s">
        <v>922</v>
      </c>
      <c r="AF130" s="79" t="b">
        <v>0</v>
      </c>
      <c r="AG130" s="79" t="s">
        <v>933</v>
      </c>
      <c r="AH130" s="79"/>
      <c r="AI130" s="85" t="s">
        <v>922</v>
      </c>
      <c r="AJ130" s="79" t="b">
        <v>0</v>
      </c>
      <c r="AK130" s="79">
        <v>0</v>
      </c>
      <c r="AL130" s="85" t="s">
        <v>922</v>
      </c>
      <c r="AM130" s="79" t="s">
        <v>940</v>
      </c>
      <c r="AN130" s="79" t="b">
        <v>0</v>
      </c>
      <c r="AO130" s="85" t="s">
        <v>854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6</v>
      </c>
      <c r="BC130" s="78" t="str">
        <f>REPLACE(INDEX(GroupVertices[Group],MATCH(Edges[[#This Row],[Vertex 2]],GroupVertices[Vertex],0)),1,1,"")</f>
        <v>6</v>
      </c>
      <c r="BD130" s="48">
        <v>0</v>
      </c>
      <c r="BE130" s="49">
        <v>0</v>
      </c>
      <c r="BF130" s="48">
        <v>1</v>
      </c>
      <c r="BG130" s="49">
        <v>3.8461538461538463</v>
      </c>
      <c r="BH130" s="48">
        <v>0</v>
      </c>
      <c r="BI130" s="49">
        <v>0</v>
      </c>
      <c r="BJ130" s="48">
        <v>25</v>
      </c>
      <c r="BK130" s="49">
        <v>96.15384615384616</v>
      </c>
      <c r="BL130" s="48">
        <v>26</v>
      </c>
    </row>
    <row r="131" spans="1:64" ht="15">
      <c r="A131" s="64" t="s">
        <v>267</v>
      </c>
      <c r="B131" s="64" t="s">
        <v>313</v>
      </c>
      <c r="C131" s="65" t="s">
        <v>2679</v>
      </c>
      <c r="D131" s="66">
        <v>3</v>
      </c>
      <c r="E131" s="67" t="s">
        <v>132</v>
      </c>
      <c r="F131" s="68">
        <v>35</v>
      </c>
      <c r="G131" s="65"/>
      <c r="H131" s="69"/>
      <c r="I131" s="70"/>
      <c r="J131" s="70"/>
      <c r="K131" s="34" t="s">
        <v>65</v>
      </c>
      <c r="L131" s="77">
        <v>131</v>
      </c>
      <c r="M131" s="77"/>
      <c r="N131" s="72"/>
      <c r="O131" s="79" t="s">
        <v>345</v>
      </c>
      <c r="P131" s="81">
        <v>43405.71704861111</v>
      </c>
      <c r="Q131" s="79" t="s">
        <v>387</v>
      </c>
      <c r="R131" s="83" t="s">
        <v>466</v>
      </c>
      <c r="S131" s="79" t="s">
        <v>515</v>
      </c>
      <c r="T131" s="79" t="s">
        <v>548</v>
      </c>
      <c r="U131" s="79"/>
      <c r="V131" s="83" t="s">
        <v>644</v>
      </c>
      <c r="W131" s="81">
        <v>43405.71704861111</v>
      </c>
      <c r="X131" s="83" t="s">
        <v>727</v>
      </c>
      <c r="Y131" s="79"/>
      <c r="Z131" s="79"/>
      <c r="AA131" s="85" t="s">
        <v>855</v>
      </c>
      <c r="AB131" s="79"/>
      <c r="AC131" s="79" t="b">
        <v>0</v>
      </c>
      <c r="AD131" s="79">
        <v>2</v>
      </c>
      <c r="AE131" s="85" t="s">
        <v>922</v>
      </c>
      <c r="AF131" s="79" t="b">
        <v>0</v>
      </c>
      <c r="AG131" s="79" t="s">
        <v>931</v>
      </c>
      <c r="AH131" s="79"/>
      <c r="AI131" s="85" t="s">
        <v>922</v>
      </c>
      <c r="AJ131" s="79" t="b">
        <v>0</v>
      </c>
      <c r="AK131" s="79">
        <v>2</v>
      </c>
      <c r="AL131" s="85" t="s">
        <v>922</v>
      </c>
      <c r="AM131" s="79" t="s">
        <v>940</v>
      </c>
      <c r="AN131" s="79" t="b">
        <v>0</v>
      </c>
      <c r="AO131" s="85" t="s">
        <v>855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4.3478260869565215</v>
      </c>
      <c r="BF131" s="48">
        <v>0</v>
      </c>
      <c r="BG131" s="49">
        <v>0</v>
      </c>
      <c r="BH131" s="48">
        <v>0</v>
      </c>
      <c r="BI131" s="49">
        <v>0</v>
      </c>
      <c r="BJ131" s="48">
        <v>22</v>
      </c>
      <c r="BK131" s="49">
        <v>95.65217391304348</v>
      </c>
      <c r="BL131" s="48">
        <v>23</v>
      </c>
    </row>
    <row r="132" spans="1:64" ht="15">
      <c r="A132" s="64" t="s">
        <v>267</v>
      </c>
      <c r="B132" s="64" t="s">
        <v>314</v>
      </c>
      <c r="C132" s="65" t="s">
        <v>2679</v>
      </c>
      <c r="D132" s="66">
        <v>3</v>
      </c>
      <c r="E132" s="67" t="s">
        <v>132</v>
      </c>
      <c r="F132" s="68">
        <v>35</v>
      </c>
      <c r="G132" s="65"/>
      <c r="H132" s="69"/>
      <c r="I132" s="70"/>
      <c r="J132" s="70"/>
      <c r="K132" s="34" t="s">
        <v>65</v>
      </c>
      <c r="L132" s="77">
        <v>132</v>
      </c>
      <c r="M132" s="77"/>
      <c r="N132" s="72"/>
      <c r="O132" s="79" t="s">
        <v>345</v>
      </c>
      <c r="P132" s="81">
        <v>43405.80226851852</v>
      </c>
      <c r="Q132" s="79" t="s">
        <v>388</v>
      </c>
      <c r="R132" s="83" t="s">
        <v>467</v>
      </c>
      <c r="S132" s="79" t="s">
        <v>516</v>
      </c>
      <c r="T132" s="79" t="s">
        <v>549</v>
      </c>
      <c r="U132" s="79"/>
      <c r="V132" s="83" t="s">
        <v>644</v>
      </c>
      <c r="W132" s="81">
        <v>43405.80226851852</v>
      </c>
      <c r="X132" s="83" t="s">
        <v>728</v>
      </c>
      <c r="Y132" s="79"/>
      <c r="Z132" s="79"/>
      <c r="AA132" s="85" t="s">
        <v>856</v>
      </c>
      <c r="AB132" s="79"/>
      <c r="AC132" s="79" t="b">
        <v>0</v>
      </c>
      <c r="AD132" s="79">
        <v>2</v>
      </c>
      <c r="AE132" s="85" t="s">
        <v>922</v>
      </c>
      <c r="AF132" s="79" t="b">
        <v>0</v>
      </c>
      <c r="AG132" s="79" t="s">
        <v>931</v>
      </c>
      <c r="AH132" s="79"/>
      <c r="AI132" s="85" t="s">
        <v>922</v>
      </c>
      <c r="AJ132" s="79" t="b">
        <v>0</v>
      </c>
      <c r="AK132" s="79">
        <v>0</v>
      </c>
      <c r="AL132" s="85" t="s">
        <v>922</v>
      </c>
      <c r="AM132" s="79" t="s">
        <v>940</v>
      </c>
      <c r="AN132" s="79" t="b">
        <v>0</v>
      </c>
      <c r="AO132" s="85" t="s">
        <v>856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4.761904761904762</v>
      </c>
      <c r="BF132" s="48">
        <v>1</v>
      </c>
      <c r="BG132" s="49">
        <v>4.761904761904762</v>
      </c>
      <c r="BH132" s="48">
        <v>0</v>
      </c>
      <c r="BI132" s="49">
        <v>0</v>
      </c>
      <c r="BJ132" s="48">
        <v>19</v>
      </c>
      <c r="BK132" s="49">
        <v>90.47619047619048</v>
      </c>
      <c r="BL132" s="48">
        <v>21</v>
      </c>
    </row>
    <row r="133" spans="1:64" ht="15">
      <c r="A133" s="64" t="s">
        <v>268</v>
      </c>
      <c r="B133" s="64" t="s">
        <v>268</v>
      </c>
      <c r="C133" s="65" t="s">
        <v>2679</v>
      </c>
      <c r="D133" s="66">
        <v>3</v>
      </c>
      <c r="E133" s="67" t="s">
        <v>132</v>
      </c>
      <c r="F133" s="68">
        <v>35</v>
      </c>
      <c r="G133" s="65"/>
      <c r="H133" s="69"/>
      <c r="I133" s="70"/>
      <c r="J133" s="70"/>
      <c r="K133" s="34" t="s">
        <v>65</v>
      </c>
      <c r="L133" s="77">
        <v>133</v>
      </c>
      <c r="M133" s="77"/>
      <c r="N133" s="72"/>
      <c r="O133" s="79" t="s">
        <v>176</v>
      </c>
      <c r="P133" s="81">
        <v>43406.83130787037</v>
      </c>
      <c r="Q133" s="79" t="s">
        <v>389</v>
      </c>
      <c r="R133" s="83" t="s">
        <v>468</v>
      </c>
      <c r="S133" s="79" t="s">
        <v>501</v>
      </c>
      <c r="T133" s="79" t="s">
        <v>550</v>
      </c>
      <c r="U133" s="83" t="s">
        <v>582</v>
      </c>
      <c r="V133" s="83" t="s">
        <v>582</v>
      </c>
      <c r="W133" s="81">
        <v>43406.83130787037</v>
      </c>
      <c r="X133" s="83" t="s">
        <v>729</v>
      </c>
      <c r="Y133" s="79"/>
      <c r="Z133" s="79"/>
      <c r="AA133" s="85" t="s">
        <v>857</v>
      </c>
      <c r="AB133" s="79"/>
      <c r="AC133" s="79" t="b">
        <v>0</v>
      </c>
      <c r="AD133" s="79">
        <v>18</v>
      </c>
      <c r="AE133" s="85" t="s">
        <v>922</v>
      </c>
      <c r="AF133" s="79" t="b">
        <v>0</v>
      </c>
      <c r="AG133" s="79" t="s">
        <v>931</v>
      </c>
      <c r="AH133" s="79"/>
      <c r="AI133" s="85" t="s">
        <v>922</v>
      </c>
      <c r="AJ133" s="79" t="b">
        <v>0</v>
      </c>
      <c r="AK133" s="79">
        <v>9</v>
      </c>
      <c r="AL133" s="85" t="s">
        <v>922</v>
      </c>
      <c r="AM133" s="79" t="s">
        <v>944</v>
      </c>
      <c r="AN133" s="79" t="b">
        <v>0</v>
      </c>
      <c r="AO133" s="85" t="s">
        <v>857</v>
      </c>
      <c r="AP133" s="79" t="s">
        <v>951</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2</v>
      </c>
      <c r="BG133" s="49">
        <v>18.181818181818183</v>
      </c>
      <c r="BH133" s="48">
        <v>0</v>
      </c>
      <c r="BI133" s="49">
        <v>0</v>
      </c>
      <c r="BJ133" s="48">
        <v>9</v>
      </c>
      <c r="BK133" s="49">
        <v>81.81818181818181</v>
      </c>
      <c r="BL133" s="48">
        <v>11</v>
      </c>
    </row>
    <row r="134" spans="1:64" ht="15">
      <c r="A134" s="64" t="s">
        <v>267</v>
      </c>
      <c r="B134" s="64" t="s">
        <v>268</v>
      </c>
      <c r="C134" s="65" t="s">
        <v>2679</v>
      </c>
      <c r="D134" s="66">
        <v>3</v>
      </c>
      <c r="E134" s="67" t="s">
        <v>132</v>
      </c>
      <c r="F134" s="68">
        <v>35</v>
      </c>
      <c r="G134" s="65"/>
      <c r="H134" s="69"/>
      <c r="I134" s="70"/>
      <c r="J134" s="70"/>
      <c r="K134" s="34" t="s">
        <v>65</v>
      </c>
      <c r="L134" s="77">
        <v>134</v>
      </c>
      <c r="M134" s="77"/>
      <c r="N134" s="72"/>
      <c r="O134" s="79" t="s">
        <v>345</v>
      </c>
      <c r="P134" s="81">
        <v>43406.83238425926</v>
      </c>
      <c r="Q134" s="79" t="s">
        <v>390</v>
      </c>
      <c r="R134" s="83" t="s">
        <v>468</v>
      </c>
      <c r="S134" s="79" t="s">
        <v>501</v>
      </c>
      <c r="T134" s="79" t="s">
        <v>550</v>
      </c>
      <c r="U134" s="83" t="s">
        <v>582</v>
      </c>
      <c r="V134" s="83" t="s">
        <v>582</v>
      </c>
      <c r="W134" s="81">
        <v>43406.83238425926</v>
      </c>
      <c r="X134" s="83" t="s">
        <v>730</v>
      </c>
      <c r="Y134" s="79"/>
      <c r="Z134" s="79"/>
      <c r="AA134" s="85" t="s">
        <v>858</v>
      </c>
      <c r="AB134" s="79"/>
      <c r="AC134" s="79" t="b">
        <v>0</v>
      </c>
      <c r="AD134" s="79">
        <v>0</v>
      </c>
      <c r="AE134" s="85" t="s">
        <v>922</v>
      </c>
      <c r="AF134" s="79" t="b">
        <v>0</v>
      </c>
      <c r="AG134" s="79" t="s">
        <v>931</v>
      </c>
      <c r="AH134" s="79"/>
      <c r="AI134" s="85" t="s">
        <v>922</v>
      </c>
      <c r="AJ134" s="79" t="b">
        <v>0</v>
      </c>
      <c r="AK134" s="79">
        <v>9</v>
      </c>
      <c r="AL134" s="85" t="s">
        <v>857</v>
      </c>
      <c r="AM134" s="79" t="s">
        <v>940</v>
      </c>
      <c r="AN134" s="79" t="b">
        <v>0</v>
      </c>
      <c r="AO134" s="85" t="s">
        <v>857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2</v>
      </c>
      <c r="BG134" s="49">
        <v>15.384615384615385</v>
      </c>
      <c r="BH134" s="48">
        <v>0</v>
      </c>
      <c r="BI134" s="49">
        <v>0</v>
      </c>
      <c r="BJ134" s="48">
        <v>11</v>
      </c>
      <c r="BK134" s="49">
        <v>84.61538461538461</v>
      </c>
      <c r="BL134" s="48">
        <v>13</v>
      </c>
    </row>
    <row r="135" spans="1:64" ht="15">
      <c r="A135" s="64" t="s">
        <v>267</v>
      </c>
      <c r="B135" s="64" t="s">
        <v>289</v>
      </c>
      <c r="C135" s="65" t="s">
        <v>2679</v>
      </c>
      <c r="D135" s="66">
        <v>3</v>
      </c>
      <c r="E135" s="67" t="s">
        <v>132</v>
      </c>
      <c r="F135" s="68">
        <v>35</v>
      </c>
      <c r="G135" s="65"/>
      <c r="H135" s="69"/>
      <c r="I135" s="70"/>
      <c r="J135" s="70"/>
      <c r="K135" s="34" t="s">
        <v>65</v>
      </c>
      <c r="L135" s="77">
        <v>135</v>
      </c>
      <c r="M135" s="77"/>
      <c r="N135" s="72"/>
      <c r="O135" s="79" t="s">
        <v>345</v>
      </c>
      <c r="P135" s="81">
        <v>43408.79914351852</v>
      </c>
      <c r="Q135" s="79" t="s">
        <v>391</v>
      </c>
      <c r="R135" s="83" t="s">
        <v>445</v>
      </c>
      <c r="S135" s="79" t="s">
        <v>503</v>
      </c>
      <c r="T135" s="79" t="s">
        <v>551</v>
      </c>
      <c r="U135" s="79"/>
      <c r="V135" s="83" t="s">
        <v>644</v>
      </c>
      <c r="W135" s="81">
        <v>43408.79914351852</v>
      </c>
      <c r="X135" s="83" t="s">
        <v>731</v>
      </c>
      <c r="Y135" s="79"/>
      <c r="Z135" s="79"/>
      <c r="AA135" s="85" t="s">
        <v>859</v>
      </c>
      <c r="AB135" s="79"/>
      <c r="AC135" s="79" t="b">
        <v>0</v>
      </c>
      <c r="AD135" s="79">
        <v>4</v>
      </c>
      <c r="AE135" s="85" t="s">
        <v>922</v>
      </c>
      <c r="AF135" s="79" t="b">
        <v>0</v>
      </c>
      <c r="AG135" s="79" t="s">
        <v>931</v>
      </c>
      <c r="AH135" s="79"/>
      <c r="AI135" s="85" t="s">
        <v>922</v>
      </c>
      <c r="AJ135" s="79" t="b">
        <v>0</v>
      </c>
      <c r="AK135" s="79">
        <v>1</v>
      </c>
      <c r="AL135" s="85" t="s">
        <v>922</v>
      </c>
      <c r="AM135" s="79" t="s">
        <v>940</v>
      </c>
      <c r="AN135" s="79" t="b">
        <v>0</v>
      </c>
      <c r="AO135" s="85" t="s">
        <v>859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20</v>
      </c>
      <c r="BK135" s="49">
        <v>100</v>
      </c>
      <c r="BL135" s="48">
        <v>20</v>
      </c>
    </row>
    <row r="136" spans="1:64" ht="15">
      <c r="A136" s="64" t="s">
        <v>267</v>
      </c>
      <c r="B136" s="64" t="s">
        <v>296</v>
      </c>
      <c r="C136" s="65" t="s">
        <v>2679</v>
      </c>
      <c r="D136" s="66">
        <v>3</v>
      </c>
      <c r="E136" s="67" t="s">
        <v>132</v>
      </c>
      <c r="F136" s="68">
        <v>35</v>
      </c>
      <c r="G136" s="65"/>
      <c r="H136" s="69"/>
      <c r="I136" s="70"/>
      <c r="J136" s="70"/>
      <c r="K136" s="34" t="s">
        <v>65</v>
      </c>
      <c r="L136" s="77">
        <v>136</v>
      </c>
      <c r="M136" s="77"/>
      <c r="N136" s="72"/>
      <c r="O136" s="79" t="s">
        <v>345</v>
      </c>
      <c r="P136" s="81">
        <v>43413.991423611114</v>
      </c>
      <c r="Q136" s="79" t="s">
        <v>392</v>
      </c>
      <c r="R136" s="83" t="s">
        <v>448</v>
      </c>
      <c r="S136" s="79" t="s">
        <v>506</v>
      </c>
      <c r="T136" s="79" t="s">
        <v>552</v>
      </c>
      <c r="U136" s="79"/>
      <c r="V136" s="83" t="s">
        <v>644</v>
      </c>
      <c r="W136" s="81">
        <v>43413.991423611114</v>
      </c>
      <c r="X136" s="83" t="s">
        <v>732</v>
      </c>
      <c r="Y136" s="79"/>
      <c r="Z136" s="79"/>
      <c r="AA136" s="85" t="s">
        <v>860</v>
      </c>
      <c r="AB136" s="79"/>
      <c r="AC136" s="79" t="b">
        <v>0</v>
      </c>
      <c r="AD136" s="79">
        <v>1</v>
      </c>
      <c r="AE136" s="85" t="s">
        <v>922</v>
      </c>
      <c r="AF136" s="79" t="b">
        <v>0</v>
      </c>
      <c r="AG136" s="79" t="s">
        <v>934</v>
      </c>
      <c r="AH136" s="79"/>
      <c r="AI136" s="85" t="s">
        <v>922</v>
      </c>
      <c r="AJ136" s="79" t="b">
        <v>0</v>
      </c>
      <c r="AK136" s="79">
        <v>1</v>
      </c>
      <c r="AL136" s="85" t="s">
        <v>922</v>
      </c>
      <c r="AM136" s="79" t="s">
        <v>940</v>
      </c>
      <c r="AN136" s="79" t="b">
        <v>0</v>
      </c>
      <c r="AO136" s="85" t="s">
        <v>860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9.090909090909092</v>
      </c>
      <c r="BF136" s="48">
        <v>0</v>
      </c>
      <c r="BG136" s="49">
        <v>0</v>
      </c>
      <c r="BH136" s="48">
        <v>0</v>
      </c>
      <c r="BI136" s="49">
        <v>0</v>
      </c>
      <c r="BJ136" s="48">
        <v>10</v>
      </c>
      <c r="BK136" s="49">
        <v>90.9090909090909</v>
      </c>
      <c r="BL136" s="48">
        <v>11</v>
      </c>
    </row>
    <row r="137" spans="1:64" ht="15">
      <c r="A137" s="64" t="s">
        <v>267</v>
      </c>
      <c r="B137" s="64" t="s">
        <v>315</v>
      </c>
      <c r="C137" s="65" t="s">
        <v>2679</v>
      </c>
      <c r="D137" s="66">
        <v>3</v>
      </c>
      <c r="E137" s="67" t="s">
        <v>132</v>
      </c>
      <c r="F137" s="68">
        <v>35</v>
      </c>
      <c r="G137" s="65"/>
      <c r="H137" s="69"/>
      <c r="I137" s="70"/>
      <c r="J137" s="70"/>
      <c r="K137" s="34" t="s">
        <v>65</v>
      </c>
      <c r="L137" s="77">
        <v>137</v>
      </c>
      <c r="M137" s="77"/>
      <c r="N137" s="72"/>
      <c r="O137" s="79" t="s">
        <v>345</v>
      </c>
      <c r="P137" s="81">
        <v>43416.997141203705</v>
      </c>
      <c r="Q137" s="79" t="s">
        <v>393</v>
      </c>
      <c r="R137" s="83" t="s">
        <v>469</v>
      </c>
      <c r="S137" s="79" t="s">
        <v>517</v>
      </c>
      <c r="T137" s="79" t="s">
        <v>553</v>
      </c>
      <c r="U137" s="79"/>
      <c r="V137" s="83" t="s">
        <v>644</v>
      </c>
      <c r="W137" s="81">
        <v>43416.997141203705</v>
      </c>
      <c r="X137" s="83" t="s">
        <v>733</v>
      </c>
      <c r="Y137" s="79"/>
      <c r="Z137" s="79"/>
      <c r="AA137" s="85" t="s">
        <v>861</v>
      </c>
      <c r="AB137" s="79"/>
      <c r="AC137" s="79" t="b">
        <v>0</v>
      </c>
      <c r="AD137" s="79">
        <v>4</v>
      </c>
      <c r="AE137" s="85" t="s">
        <v>922</v>
      </c>
      <c r="AF137" s="79" t="b">
        <v>0</v>
      </c>
      <c r="AG137" s="79" t="s">
        <v>931</v>
      </c>
      <c r="AH137" s="79"/>
      <c r="AI137" s="85" t="s">
        <v>922</v>
      </c>
      <c r="AJ137" s="79" t="b">
        <v>0</v>
      </c>
      <c r="AK137" s="79">
        <v>1</v>
      </c>
      <c r="AL137" s="85" t="s">
        <v>922</v>
      </c>
      <c r="AM137" s="79" t="s">
        <v>940</v>
      </c>
      <c r="AN137" s="79" t="b">
        <v>0</v>
      </c>
      <c r="AO137" s="85" t="s">
        <v>861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17</v>
      </c>
      <c r="BK137" s="49">
        <v>100</v>
      </c>
      <c r="BL137" s="48">
        <v>17</v>
      </c>
    </row>
    <row r="138" spans="1:64" ht="15">
      <c r="A138" s="64" t="s">
        <v>267</v>
      </c>
      <c r="B138" s="64" t="s">
        <v>316</v>
      </c>
      <c r="C138" s="65" t="s">
        <v>2679</v>
      </c>
      <c r="D138" s="66">
        <v>3</v>
      </c>
      <c r="E138" s="67" t="s">
        <v>132</v>
      </c>
      <c r="F138" s="68">
        <v>35</v>
      </c>
      <c r="G138" s="65"/>
      <c r="H138" s="69"/>
      <c r="I138" s="70"/>
      <c r="J138" s="70"/>
      <c r="K138" s="34" t="s">
        <v>65</v>
      </c>
      <c r="L138" s="77">
        <v>138</v>
      </c>
      <c r="M138" s="77"/>
      <c r="N138" s="72"/>
      <c r="O138" s="79" t="s">
        <v>345</v>
      </c>
      <c r="P138" s="81">
        <v>43417.830613425926</v>
      </c>
      <c r="Q138" s="79" t="s">
        <v>394</v>
      </c>
      <c r="R138" s="83" t="s">
        <v>470</v>
      </c>
      <c r="S138" s="79" t="s">
        <v>518</v>
      </c>
      <c r="T138" s="79" t="s">
        <v>554</v>
      </c>
      <c r="U138" s="79"/>
      <c r="V138" s="83" t="s">
        <v>644</v>
      </c>
      <c r="W138" s="81">
        <v>43417.830613425926</v>
      </c>
      <c r="X138" s="83" t="s">
        <v>734</v>
      </c>
      <c r="Y138" s="79"/>
      <c r="Z138" s="79"/>
      <c r="AA138" s="85" t="s">
        <v>862</v>
      </c>
      <c r="AB138" s="79"/>
      <c r="AC138" s="79" t="b">
        <v>0</v>
      </c>
      <c r="AD138" s="79">
        <v>4</v>
      </c>
      <c r="AE138" s="85" t="s">
        <v>922</v>
      </c>
      <c r="AF138" s="79" t="b">
        <v>0</v>
      </c>
      <c r="AG138" s="79" t="s">
        <v>931</v>
      </c>
      <c r="AH138" s="79"/>
      <c r="AI138" s="85" t="s">
        <v>922</v>
      </c>
      <c r="AJ138" s="79" t="b">
        <v>0</v>
      </c>
      <c r="AK138" s="79">
        <v>2</v>
      </c>
      <c r="AL138" s="85" t="s">
        <v>922</v>
      </c>
      <c r="AM138" s="79" t="s">
        <v>940</v>
      </c>
      <c r="AN138" s="79" t="b">
        <v>0</v>
      </c>
      <c r="AO138" s="85" t="s">
        <v>862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1</v>
      </c>
      <c r="BG138" s="49">
        <v>2.7027027027027026</v>
      </c>
      <c r="BH138" s="48">
        <v>0</v>
      </c>
      <c r="BI138" s="49">
        <v>0</v>
      </c>
      <c r="BJ138" s="48">
        <v>36</v>
      </c>
      <c r="BK138" s="49">
        <v>97.29729729729729</v>
      </c>
      <c r="BL138" s="48">
        <v>37</v>
      </c>
    </row>
    <row r="139" spans="1:64" ht="15">
      <c r="A139" s="64" t="s">
        <v>267</v>
      </c>
      <c r="B139" s="64" t="s">
        <v>317</v>
      </c>
      <c r="C139" s="65" t="s">
        <v>2679</v>
      </c>
      <c r="D139" s="66">
        <v>3</v>
      </c>
      <c r="E139" s="67" t="s">
        <v>132</v>
      </c>
      <c r="F139" s="68">
        <v>35</v>
      </c>
      <c r="G139" s="65"/>
      <c r="H139" s="69"/>
      <c r="I139" s="70"/>
      <c r="J139" s="70"/>
      <c r="K139" s="34" t="s">
        <v>65</v>
      </c>
      <c r="L139" s="77">
        <v>139</v>
      </c>
      <c r="M139" s="77"/>
      <c r="N139" s="72"/>
      <c r="O139" s="79" t="s">
        <v>345</v>
      </c>
      <c r="P139" s="81">
        <v>43419.92921296296</v>
      </c>
      <c r="Q139" s="79" t="s">
        <v>395</v>
      </c>
      <c r="R139" s="83" t="s">
        <v>471</v>
      </c>
      <c r="S139" s="79" t="s">
        <v>519</v>
      </c>
      <c r="T139" s="79" t="s">
        <v>555</v>
      </c>
      <c r="U139" s="79"/>
      <c r="V139" s="83" t="s">
        <v>644</v>
      </c>
      <c r="W139" s="81">
        <v>43419.92921296296</v>
      </c>
      <c r="X139" s="83" t="s">
        <v>735</v>
      </c>
      <c r="Y139" s="79"/>
      <c r="Z139" s="79"/>
      <c r="AA139" s="85" t="s">
        <v>863</v>
      </c>
      <c r="AB139" s="79"/>
      <c r="AC139" s="79" t="b">
        <v>0</v>
      </c>
      <c r="AD139" s="79">
        <v>0</v>
      </c>
      <c r="AE139" s="85" t="s">
        <v>922</v>
      </c>
      <c r="AF139" s="79" t="b">
        <v>0</v>
      </c>
      <c r="AG139" s="79" t="s">
        <v>931</v>
      </c>
      <c r="AH139" s="79"/>
      <c r="AI139" s="85" t="s">
        <v>922</v>
      </c>
      <c r="AJ139" s="79" t="b">
        <v>0</v>
      </c>
      <c r="AK139" s="79">
        <v>0</v>
      </c>
      <c r="AL139" s="85" t="s">
        <v>922</v>
      </c>
      <c r="AM139" s="79" t="s">
        <v>940</v>
      </c>
      <c r="AN139" s="79" t="b">
        <v>0</v>
      </c>
      <c r="AO139" s="85" t="s">
        <v>863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3.4482758620689653</v>
      </c>
      <c r="BF139" s="48">
        <v>3</v>
      </c>
      <c r="BG139" s="49">
        <v>10.344827586206897</v>
      </c>
      <c r="BH139" s="48">
        <v>0</v>
      </c>
      <c r="BI139" s="49">
        <v>0</v>
      </c>
      <c r="BJ139" s="48">
        <v>25</v>
      </c>
      <c r="BK139" s="49">
        <v>86.20689655172414</v>
      </c>
      <c r="BL139" s="48">
        <v>29</v>
      </c>
    </row>
    <row r="140" spans="1:64" ht="15">
      <c r="A140" s="64" t="s">
        <v>269</v>
      </c>
      <c r="B140" s="64" t="s">
        <v>318</v>
      </c>
      <c r="C140" s="65" t="s">
        <v>2679</v>
      </c>
      <c r="D140" s="66">
        <v>3</v>
      </c>
      <c r="E140" s="67" t="s">
        <v>132</v>
      </c>
      <c r="F140" s="68">
        <v>35</v>
      </c>
      <c r="G140" s="65"/>
      <c r="H140" s="69"/>
      <c r="I140" s="70"/>
      <c r="J140" s="70"/>
      <c r="K140" s="34" t="s">
        <v>65</v>
      </c>
      <c r="L140" s="77">
        <v>140</v>
      </c>
      <c r="M140" s="77"/>
      <c r="N140" s="72"/>
      <c r="O140" s="79" t="s">
        <v>345</v>
      </c>
      <c r="P140" s="81">
        <v>43432.36696759259</v>
      </c>
      <c r="Q140" s="79" t="s">
        <v>396</v>
      </c>
      <c r="R140" s="79"/>
      <c r="S140" s="79"/>
      <c r="T140" s="79"/>
      <c r="U140" s="79"/>
      <c r="V140" s="83" t="s">
        <v>645</v>
      </c>
      <c r="W140" s="81">
        <v>43432.36696759259</v>
      </c>
      <c r="X140" s="83" t="s">
        <v>736</v>
      </c>
      <c r="Y140" s="79"/>
      <c r="Z140" s="79"/>
      <c r="AA140" s="85" t="s">
        <v>864</v>
      </c>
      <c r="AB140" s="79"/>
      <c r="AC140" s="79" t="b">
        <v>0</v>
      </c>
      <c r="AD140" s="79">
        <v>0</v>
      </c>
      <c r="AE140" s="85" t="s">
        <v>922</v>
      </c>
      <c r="AF140" s="79" t="b">
        <v>0</v>
      </c>
      <c r="AG140" s="79" t="s">
        <v>931</v>
      </c>
      <c r="AH140" s="79"/>
      <c r="AI140" s="85" t="s">
        <v>922</v>
      </c>
      <c r="AJ140" s="79" t="b">
        <v>0</v>
      </c>
      <c r="AK140" s="79">
        <v>0</v>
      </c>
      <c r="AL140" s="85" t="s">
        <v>865</v>
      </c>
      <c r="AM140" s="79" t="s">
        <v>947</v>
      </c>
      <c r="AN140" s="79" t="b">
        <v>0</v>
      </c>
      <c r="AO140" s="85" t="s">
        <v>865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16</v>
      </c>
      <c r="BK140" s="49">
        <v>100</v>
      </c>
      <c r="BL140" s="48">
        <v>16</v>
      </c>
    </row>
    <row r="141" spans="1:64" ht="15">
      <c r="A141" s="64" t="s">
        <v>267</v>
      </c>
      <c r="B141" s="64" t="s">
        <v>318</v>
      </c>
      <c r="C141" s="65" t="s">
        <v>2679</v>
      </c>
      <c r="D141" s="66">
        <v>3</v>
      </c>
      <c r="E141" s="67" t="s">
        <v>132</v>
      </c>
      <c r="F141" s="68">
        <v>35</v>
      </c>
      <c r="G141" s="65"/>
      <c r="H141" s="69"/>
      <c r="I141" s="70"/>
      <c r="J141" s="70"/>
      <c r="K141" s="34" t="s">
        <v>65</v>
      </c>
      <c r="L141" s="77">
        <v>141</v>
      </c>
      <c r="M141" s="77"/>
      <c r="N141" s="72"/>
      <c r="O141" s="79" t="s">
        <v>345</v>
      </c>
      <c r="P141" s="81">
        <v>43424.8353587963</v>
      </c>
      <c r="Q141" s="79" t="s">
        <v>397</v>
      </c>
      <c r="R141" s="83" t="s">
        <v>472</v>
      </c>
      <c r="S141" s="79" t="s">
        <v>520</v>
      </c>
      <c r="T141" s="79" t="s">
        <v>556</v>
      </c>
      <c r="U141" s="79"/>
      <c r="V141" s="83" t="s">
        <v>644</v>
      </c>
      <c r="W141" s="81">
        <v>43424.8353587963</v>
      </c>
      <c r="X141" s="83" t="s">
        <v>737</v>
      </c>
      <c r="Y141" s="79"/>
      <c r="Z141" s="79"/>
      <c r="AA141" s="85" t="s">
        <v>865</v>
      </c>
      <c r="AB141" s="79"/>
      <c r="AC141" s="79" t="b">
        <v>0</v>
      </c>
      <c r="AD141" s="79">
        <v>3</v>
      </c>
      <c r="AE141" s="85" t="s">
        <v>922</v>
      </c>
      <c r="AF141" s="79" t="b">
        <v>0</v>
      </c>
      <c r="AG141" s="79" t="s">
        <v>931</v>
      </c>
      <c r="AH141" s="79"/>
      <c r="AI141" s="85" t="s">
        <v>922</v>
      </c>
      <c r="AJ141" s="79" t="b">
        <v>0</v>
      </c>
      <c r="AK141" s="79">
        <v>0</v>
      </c>
      <c r="AL141" s="85" t="s">
        <v>922</v>
      </c>
      <c r="AM141" s="79" t="s">
        <v>940</v>
      </c>
      <c r="AN141" s="79" t="b">
        <v>0</v>
      </c>
      <c r="AO141" s="85" t="s">
        <v>865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22</v>
      </c>
      <c r="BK141" s="49">
        <v>100</v>
      </c>
      <c r="BL141" s="48">
        <v>22</v>
      </c>
    </row>
    <row r="142" spans="1:64" ht="15">
      <c r="A142" s="64" t="s">
        <v>267</v>
      </c>
      <c r="B142" s="64" t="s">
        <v>303</v>
      </c>
      <c r="C142" s="65" t="s">
        <v>2679</v>
      </c>
      <c r="D142" s="66">
        <v>3</v>
      </c>
      <c r="E142" s="67" t="s">
        <v>132</v>
      </c>
      <c r="F142" s="68">
        <v>35</v>
      </c>
      <c r="G142" s="65"/>
      <c r="H142" s="69"/>
      <c r="I142" s="70"/>
      <c r="J142" s="70"/>
      <c r="K142" s="34" t="s">
        <v>65</v>
      </c>
      <c r="L142" s="77">
        <v>142</v>
      </c>
      <c r="M142" s="77"/>
      <c r="N142" s="72"/>
      <c r="O142" s="79" t="s">
        <v>345</v>
      </c>
      <c r="P142" s="81">
        <v>43432.13497685185</v>
      </c>
      <c r="Q142" s="79" t="s">
        <v>398</v>
      </c>
      <c r="R142" s="83" t="s">
        <v>459</v>
      </c>
      <c r="S142" s="79" t="s">
        <v>512</v>
      </c>
      <c r="T142" s="79" t="s">
        <v>557</v>
      </c>
      <c r="U142" s="79"/>
      <c r="V142" s="83" t="s">
        <v>644</v>
      </c>
      <c r="W142" s="81">
        <v>43432.13497685185</v>
      </c>
      <c r="X142" s="83" t="s">
        <v>738</v>
      </c>
      <c r="Y142" s="79"/>
      <c r="Z142" s="79"/>
      <c r="AA142" s="85" t="s">
        <v>866</v>
      </c>
      <c r="AB142" s="79"/>
      <c r="AC142" s="79" t="b">
        <v>0</v>
      </c>
      <c r="AD142" s="79">
        <v>1</v>
      </c>
      <c r="AE142" s="85" t="s">
        <v>922</v>
      </c>
      <c r="AF142" s="79" t="b">
        <v>0</v>
      </c>
      <c r="AG142" s="79" t="s">
        <v>931</v>
      </c>
      <c r="AH142" s="79"/>
      <c r="AI142" s="85" t="s">
        <v>922</v>
      </c>
      <c r="AJ142" s="79" t="b">
        <v>0</v>
      </c>
      <c r="AK142" s="79">
        <v>1</v>
      </c>
      <c r="AL142" s="85" t="s">
        <v>922</v>
      </c>
      <c r="AM142" s="79" t="s">
        <v>940</v>
      </c>
      <c r="AN142" s="79" t="b">
        <v>0</v>
      </c>
      <c r="AO142" s="85" t="s">
        <v>866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4" t="s">
        <v>267</v>
      </c>
      <c r="B143" s="64" t="s">
        <v>319</v>
      </c>
      <c r="C143" s="65" t="s">
        <v>2679</v>
      </c>
      <c r="D143" s="66">
        <v>3</v>
      </c>
      <c r="E143" s="67" t="s">
        <v>132</v>
      </c>
      <c r="F143" s="68">
        <v>35</v>
      </c>
      <c r="G143" s="65"/>
      <c r="H143" s="69"/>
      <c r="I143" s="70"/>
      <c r="J143" s="70"/>
      <c r="K143" s="34" t="s">
        <v>65</v>
      </c>
      <c r="L143" s="77">
        <v>143</v>
      </c>
      <c r="M143" s="77"/>
      <c r="N143" s="72"/>
      <c r="O143" s="79" t="s">
        <v>345</v>
      </c>
      <c r="P143" s="81">
        <v>43432.801782407405</v>
      </c>
      <c r="Q143" s="79" t="s">
        <v>399</v>
      </c>
      <c r="R143" s="83" t="s">
        <v>473</v>
      </c>
      <c r="S143" s="79" t="s">
        <v>521</v>
      </c>
      <c r="T143" s="79" t="s">
        <v>558</v>
      </c>
      <c r="U143" s="79"/>
      <c r="V143" s="83" t="s">
        <v>644</v>
      </c>
      <c r="W143" s="81">
        <v>43432.801782407405</v>
      </c>
      <c r="X143" s="83" t="s">
        <v>739</v>
      </c>
      <c r="Y143" s="79"/>
      <c r="Z143" s="79"/>
      <c r="AA143" s="85" t="s">
        <v>867</v>
      </c>
      <c r="AB143" s="79"/>
      <c r="AC143" s="79" t="b">
        <v>0</v>
      </c>
      <c r="AD143" s="79">
        <v>1</v>
      </c>
      <c r="AE143" s="85" t="s">
        <v>922</v>
      </c>
      <c r="AF143" s="79" t="b">
        <v>0</v>
      </c>
      <c r="AG143" s="79" t="s">
        <v>932</v>
      </c>
      <c r="AH143" s="79"/>
      <c r="AI143" s="85" t="s">
        <v>922</v>
      </c>
      <c r="AJ143" s="79" t="b">
        <v>0</v>
      </c>
      <c r="AK143" s="79">
        <v>0</v>
      </c>
      <c r="AL143" s="85" t="s">
        <v>922</v>
      </c>
      <c r="AM143" s="79" t="s">
        <v>940</v>
      </c>
      <c r="AN143" s="79" t="b">
        <v>0</v>
      </c>
      <c r="AO143" s="85" t="s">
        <v>867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16</v>
      </c>
      <c r="BK143" s="49">
        <v>100</v>
      </c>
      <c r="BL143" s="48">
        <v>16</v>
      </c>
    </row>
    <row r="144" spans="1:64" ht="15">
      <c r="A144" s="64" t="s">
        <v>267</v>
      </c>
      <c r="B144" s="64" t="s">
        <v>304</v>
      </c>
      <c r="C144" s="65" t="s">
        <v>2679</v>
      </c>
      <c r="D144" s="66">
        <v>3</v>
      </c>
      <c r="E144" s="67" t="s">
        <v>132</v>
      </c>
      <c r="F144" s="68">
        <v>35</v>
      </c>
      <c r="G144" s="65"/>
      <c r="H144" s="69"/>
      <c r="I144" s="70"/>
      <c r="J144" s="70"/>
      <c r="K144" s="34" t="s">
        <v>65</v>
      </c>
      <c r="L144" s="77">
        <v>144</v>
      </c>
      <c r="M144" s="77"/>
      <c r="N144" s="72"/>
      <c r="O144" s="79" t="s">
        <v>345</v>
      </c>
      <c r="P144" s="81">
        <v>43432.91173611111</v>
      </c>
      <c r="Q144" s="79" t="s">
        <v>400</v>
      </c>
      <c r="R144" s="83" t="s">
        <v>460</v>
      </c>
      <c r="S144" s="79" t="s">
        <v>513</v>
      </c>
      <c r="T144" s="79" t="s">
        <v>559</v>
      </c>
      <c r="U144" s="79"/>
      <c r="V144" s="83" t="s">
        <v>644</v>
      </c>
      <c r="W144" s="81">
        <v>43432.91173611111</v>
      </c>
      <c r="X144" s="83" t="s">
        <v>740</v>
      </c>
      <c r="Y144" s="79"/>
      <c r="Z144" s="79"/>
      <c r="AA144" s="85" t="s">
        <v>868</v>
      </c>
      <c r="AB144" s="79"/>
      <c r="AC144" s="79" t="b">
        <v>0</v>
      </c>
      <c r="AD144" s="79">
        <v>0</v>
      </c>
      <c r="AE144" s="85" t="s">
        <v>922</v>
      </c>
      <c r="AF144" s="79" t="b">
        <v>0</v>
      </c>
      <c r="AG144" s="79" t="s">
        <v>931</v>
      </c>
      <c r="AH144" s="79"/>
      <c r="AI144" s="85" t="s">
        <v>922</v>
      </c>
      <c r="AJ144" s="79" t="b">
        <v>0</v>
      </c>
      <c r="AK144" s="79">
        <v>1</v>
      </c>
      <c r="AL144" s="85" t="s">
        <v>922</v>
      </c>
      <c r="AM144" s="79" t="s">
        <v>940</v>
      </c>
      <c r="AN144" s="79" t="b">
        <v>0</v>
      </c>
      <c r="AO144" s="85" t="s">
        <v>868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2</v>
      </c>
      <c r="BE144" s="49">
        <v>11.11111111111111</v>
      </c>
      <c r="BF144" s="48">
        <v>0</v>
      </c>
      <c r="BG144" s="49">
        <v>0</v>
      </c>
      <c r="BH144" s="48">
        <v>0</v>
      </c>
      <c r="BI144" s="49">
        <v>0</v>
      </c>
      <c r="BJ144" s="48">
        <v>16</v>
      </c>
      <c r="BK144" s="49">
        <v>88.88888888888889</v>
      </c>
      <c r="BL144" s="48">
        <v>18</v>
      </c>
    </row>
    <row r="145" spans="1:64" ht="15">
      <c r="A145" s="64" t="s">
        <v>269</v>
      </c>
      <c r="B145" s="64" t="s">
        <v>267</v>
      </c>
      <c r="C145" s="65" t="s">
        <v>2682</v>
      </c>
      <c r="D145" s="66">
        <v>10</v>
      </c>
      <c r="E145" s="67" t="s">
        <v>136</v>
      </c>
      <c r="F145" s="68">
        <v>12</v>
      </c>
      <c r="G145" s="65"/>
      <c r="H145" s="69"/>
      <c r="I145" s="70"/>
      <c r="J145" s="70"/>
      <c r="K145" s="34" t="s">
        <v>66</v>
      </c>
      <c r="L145" s="77">
        <v>145</v>
      </c>
      <c r="M145" s="77"/>
      <c r="N145" s="72"/>
      <c r="O145" s="79" t="s">
        <v>345</v>
      </c>
      <c r="P145" s="81">
        <v>43426.87337962963</v>
      </c>
      <c r="Q145" s="79" t="s">
        <v>368</v>
      </c>
      <c r="R145" s="79"/>
      <c r="S145" s="79"/>
      <c r="T145" s="79" t="s">
        <v>542</v>
      </c>
      <c r="U145" s="79"/>
      <c r="V145" s="83" t="s">
        <v>645</v>
      </c>
      <c r="W145" s="81">
        <v>43426.87337962963</v>
      </c>
      <c r="X145" s="83" t="s">
        <v>741</v>
      </c>
      <c r="Y145" s="79"/>
      <c r="Z145" s="79"/>
      <c r="AA145" s="85" t="s">
        <v>869</v>
      </c>
      <c r="AB145" s="79"/>
      <c r="AC145" s="79" t="b">
        <v>0</v>
      </c>
      <c r="AD145" s="79">
        <v>0</v>
      </c>
      <c r="AE145" s="85" t="s">
        <v>922</v>
      </c>
      <c r="AF145" s="79" t="b">
        <v>0</v>
      </c>
      <c r="AG145" s="79" t="s">
        <v>931</v>
      </c>
      <c r="AH145" s="79"/>
      <c r="AI145" s="85" t="s">
        <v>922</v>
      </c>
      <c r="AJ145" s="79" t="b">
        <v>0</v>
      </c>
      <c r="AK145" s="79">
        <v>0</v>
      </c>
      <c r="AL145" s="85" t="s">
        <v>908</v>
      </c>
      <c r="AM145" s="79" t="s">
        <v>947</v>
      </c>
      <c r="AN145" s="79" t="b">
        <v>0</v>
      </c>
      <c r="AO145" s="85" t="s">
        <v>908</v>
      </c>
      <c r="AP145" s="79" t="s">
        <v>176</v>
      </c>
      <c r="AQ145" s="79">
        <v>0</v>
      </c>
      <c r="AR145" s="79">
        <v>0</v>
      </c>
      <c r="AS145" s="79"/>
      <c r="AT145" s="79"/>
      <c r="AU145" s="79"/>
      <c r="AV145" s="79"/>
      <c r="AW145" s="79"/>
      <c r="AX145" s="79"/>
      <c r="AY145" s="79"/>
      <c r="AZ145" s="79"/>
      <c r="BA145">
        <v>5</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24</v>
      </c>
      <c r="BK145" s="49">
        <v>100</v>
      </c>
      <c r="BL145" s="48">
        <v>24</v>
      </c>
    </row>
    <row r="146" spans="1:64" ht="15">
      <c r="A146" s="64" t="s">
        <v>269</v>
      </c>
      <c r="B146" s="64" t="s">
        <v>267</v>
      </c>
      <c r="C146" s="65" t="s">
        <v>2682</v>
      </c>
      <c r="D146" s="66">
        <v>10</v>
      </c>
      <c r="E146" s="67" t="s">
        <v>136</v>
      </c>
      <c r="F146" s="68">
        <v>12</v>
      </c>
      <c r="G146" s="65"/>
      <c r="H146" s="69"/>
      <c r="I146" s="70"/>
      <c r="J146" s="70"/>
      <c r="K146" s="34" t="s">
        <v>66</v>
      </c>
      <c r="L146" s="77">
        <v>146</v>
      </c>
      <c r="M146" s="77"/>
      <c r="N146" s="72"/>
      <c r="O146" s="79" t="s">
        <v>345</v>
      </c>
      <c r="P146" s="81">
        <v>43427.36729166667</v>
      </c>
      <c r="Q146" s="79" t="s">
        <v>352</v>
      </c>
      <c r="R146" s="79"/>
      <c r="S146" s="79"/>
      <c r="T146" s="79" t="s">
        <v>537</v>
      </c>
      <c r="U146" s="79"/>
      <c r="V146" s="83" t="s">
        <v>645</v>
      </c>
      <c r="W146" s="81">
        <v>43427.36729166667</v>
      </c>
      <c r="X146" s="83" t="s">
        <v>742</v>
      </c>
      <c r="Y146" s="79"/>
      <c r="Z146" s="79"/>
      <c r="AA146" s="85" t="s">
        <v>870</v>
      </c>
      <c r="AB146" s="79"/>
      <c r="AC146" s="79" t="b">
        <v>0</v>
      </c>
      <c r="AD146" s="79">
        <v>0</v>
      </c>
      <c r="AE146" s="85" t="s">
        <v>922</v>
      </c>
      <c r="AF146" s="79" t="b">
        <v>0</v>
      </c>
      <c r="AG146" s="79" t="s">
        <v>931</v>
      </c>
      <c r="AH146" s="79"/>
      <c r="AI146" s="85" t="s">
        <v>922</v>
      </c>
      <c r="AJ146" s="79" t="b">
        <v>0</v>
      </c>
      <c r="AK146" s="79">
        <v>0</v>
      </c>
      <c r="AL146" s="85" t="s">
        <v>904</v>
      </c>
      <c r="AM146" s="79" t="s">
        <v>947</v>
      </c>
      <c r="AN146" s="79" t="b">
        <v>0</v>
      </c>
      <c r="AO146" s="85" t="s">
        <v>904</v>
      </c>
      <c r="AP146" s="79" t="s">
        <v>176</v>
      </c>
      <c r="AQ146" s="79">
        <v>0</v>
      </c>
      <c r="AR146" s="79">
        <v>0</v>
      </c>
      <c r="AS146" s="79"/>
      <c r="AT146" s="79"/>
      <c r="AU146" s="79"/>
      <c r="AV146" s="79"/>
      <c r="AW146" s="79"/>
      <c r="AX146" s="79"/>
      <c r="AY146" s="79"/>
      <c r="AZ146" s="79"/>
      <c r="BA146">
        <v>5</v>
      </c>
      <c r="BB146" s="78" t="str">
        <f>REPLACE(INDEX(GroupVertices[Group],MATCH(Edges[[#This Row],[Vertex 1]],GroupVertices[Vertex],0)),1,1,"")</f>
        <v>1</v>
      </c>
      <c r="BC146" s="78" t="str">
        <f>REPLACE(INDEX(GroupVertices[Group],MATCH(Edges[[#This Row],[Vertex 2]],GroupVertices[Vertex],0)),1,1,"")</f>
        <v>1</v>
      </c>
      <c r="BD146" s="48">
        <v>1</v>
      </c>
      <c r="BE146" s="49">
        <v>6.666666666666667</v>
      </c>
      <c r="BF146" s="48">
        <v>0</v>
      </c>
      <c r="BG146" s="49">
        <v>0</v>
      </c>
      <c r="BH146" s="48">
        <v>0</v>
      </c>
      <c r="BI146" s="49">
        <v>0</v>
      </c>
      <c r="BJ146" s="48">
        <v>14</v>
      </c>
      <c r="BK146" s="49">
        <v>93.33333333333333</v>
      </c>
      <c r="BL146" s="48">
        <v>15</v>
      </c>
    </row>
    <row r="147" spans="1:64" ht="15">
      <c r="A147" s="64" t="s">
        <v>269</v>
      </c>
      <c r="B147" s="64" t="s">
        <v>267</v>
      </c>
      <c r="C147" s="65" t="s">
        <v>2682</v>
      </c>
      <c r="D147" s="66">
        <v>10</v>
      </c>
      <c r="E147" s="67" t="s">
        <v>136</v>
      </c>
      <c r="F147" s="68">
        <v>12</v>
      </c>
      <c r="G147" s="65"/>
      <c r="H147" s="69"/>
      <c r="I147" s="70"/>
      <c r="J147" s="70"/>
      <c r="K147" s="34" t="s">
        <v>66</v>
      </c>
      <c r="L147" s="77">
        <v>147</v>
      </c>
      <c r="M147" s="77"/>
      <c r="N147" s="72"/>
      <c r="O147" s="79" t="s">
        <v>345</v>
      </c>
      <c r="P147" s="81">
        <v>43430.366944444446</v>
      </c>
      <c r="Q147" s="79" t="s">
        <v>371</v>
      </c>
      <c r="R147" s="83" t="s">
        <v>457</v>
      </c>
      <c r="S147" s="79" t="s">
        <v>511</v>
      </c>
      <c r="T147" s="79" t="s">
        <v>543</v>
      </c>
      <c r="U147" s="79"/>
      <c r="V147" s="83" t="s">
        <v>645</v>
      </c>
      <c r="W147" s="81">
        <v>43430.366944444446</v>
      </c>
      <c r="X147" s="83" t="s">
        <v>743</v>
      </c>
      <c r="Y147" s="79"/>
      <c r="Z147" s="79"/>
      <c r="AA147" s="85" t="s">
        <v>871</v>
      </c>
      <c r="AB147" s="79"/>
      <c r="AC147" s="79" t="b">
        <v>0</v>
      </c>
      <c r="AD147" s="79">
        <v>0</v>
      </c>
      <c r="AE147" s="85" t="s">
        <v>922</v>
      </c>
      <c r="AF147" s="79" t="b">
        <v>0</v>
      </c>
      <c r="AG147" s="79" t="s">
        <v>931</v>
      </c>
      <c r="AH147" s="79"/>
      <c r="AI147" s="85" t="s">
        <v>922</v>
      </c>
      <c r="AJ147" s="79" t="b">
        <v>0</v>
      </c>
      <c r="AK147" s="79">
        <v>0</v>
      </c>
      <c r="AL147" s="85" t="s">
        <v>907</v>
      </c>
      <c r="AM147" s="79" t="s">
        <v>947</v>
      </c>
      <c r="AN147" s="79" t="b">
        <v>0</v>
      </c>
      <c r="AO147" s="85" t="s">
        <v>907</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13</v>
      </c>
      <c r="BK147" s="49">
        <v>100</v>
      </c>
      <c r="BL147" s="48">
        <v>13</v>
      </c>
    </row>
    <row r="148" spans="1:64" ht="15">
      <c r="A148" s="64" t="s">
        <v>269</v>
      </c>
      <c r="B148" s="64" t="s">
        <v>267</v>
      </c>
      <c r="C148" s="65" t="s">
        <v>2682</v>
      </c>
      <c r="D148" s="66">
        <v>10</v>
      </c>
      <c r="E148" s="67" t="s">
        <v>136</v>
      </c>
      <c r="F148" s="68">
        <v>12</v>
      </c>
      <c r="G148" s="65"/>
      <c r="H148" s="69"/>
      <c r="I148" s="70"/>
      <c r="J148" s="70"/>
      <c r="K148" s="34" t="s">
        <v>66</v>
      </c>
      <c r="L148" s="77">
        <v>148</v>
      </c>
      <c r="M148" s="77"/>
      <c r="N148" s="72"/>
      <c r="O148" s="79" t="s">
        <v>345</v>
      </c>
      <c r="P148" s="81">
        <v>43432.36696759259</v>
      </c>
      <c r="Q148" s="79" t="s">
        <v>396</v>
      </c>
      <c r="R148" s="79"/>
      <c r="S148" s="79"/>
      <c r="T148" s="79"/>
      <c r="U148" s="79"/>
      <c r="V148" s="83" t="s">
        <v>645</v>
      </c>
      <c r="W148" s="81">
        <v>43432.36696759259</v>
      </c>
      <c r="X148" s="83" t="s">
        <v>736</v>
      </c>
      <c r="Y148" s="79"/>
      <c r="Z148" s="79"/>
      <c r="AA148" s="85" t="s">
        <v>864</v>
      </c>
      <c r="AB148" s="79"/>
      <c r="AC148" s="79" t="b">
        <v>0</v>
      </c>
      <c r="AD148" s="79">
        <v>0</v>
      </c>
      <c r="AE148" s="85" t="s">
        <v>922</v>
      </c>
      <c r="AF148" s="79" t="b">
        <v>0</v>
      </c>
      <c r="AG148" s="79" t="s">
        <v>931</v>
      </c>
      <c r="AH148" s="79"/>
      <c r="AI148" s="85" t="s">
        <v>922</v>
      </c>
      <c r="AJ148" s="79" t="b">
        <v>0</v>
      </c>
      <c r="AK148" s="79">
        <v>0</v>
      </c>
      <c r="AL148" s="85" t="s">
        <v>865</v>
      </c>
      <c r="AM148" s="79" t="s">
        <v>947</v>
      </c>
      <c r="AN148" s="79" t="b">
        <v>0</v>
      </c>
      <c r="AO148" s="85" t="s">
        <v>865</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269</v>
      </c>
      <c r="B149" s="64" t="s">
        <v>267</v>
      </c>
      <c r="C149" s="65" t="s">
        <v>2682</v>
      </c>
      <c r="D149" s="66">
        <v>10</v>
      </c>
      <c r="E149" s="67" t="s">
        <v>136</v>
      </c>
      <c r="F149" s="68">
        <v>12</v>
      </c>
      <c r="G149" s="65"/>
      <c r="H149" s="69"/>
      <c r="I149" s="70"/>
      <c r="J149" s="70"/>
      <c r="K149" s="34" t="s">
        <v>66</v>
      </c>
      <c r="L149" s="77">
        <v>149</v>
      </c>
      <c r="M149" s="77"/>
      <c r="N149" s="72"/>
      <c r="O149" s="79" t="s">
        <v>345</v>
      </c>
      <c r="P149" s="81">
        <v>43433.70925925926</v>
      </c>
      <c r="Q149" s="79" t="s">
        <v>401</v>
      </c>
      <c r="R149" s="83" t="s">
        <v>464</v>
      </c>
      <c r="S149" s="79" t="s">
        <v>510</v>
      </c>
      <c r="T149" s="79" t="s">
        <v>560</v>
      </c>
      <c r="U149" s="79"/>
      <c r="V149" s="83" t="s">
        <v>645</v>
      </c>
      <c r="W149" s="81">
        <v>43433.70925925926</v>
      </c>
      <c r="X149" s="83" t="s">
        <v>744</v>
      </c>
      <c r="Y149" s="79"/>
      <c r="Z149" s="79"/>
      <c r="AA149" s="85" t="s">
        <v>872</v>
      </c>
      <c r="AB149" s="79"/>
      <c r="AC149" s="79" t="b">
        <v>0</v>
      </c>
      <c r="AD149" s="79">
        <v>1</v>
      </c>
      <c r="AE149" s="85" t="s">
        <v>922</v>
      </c>
      <c r="AF149" s="79" t="b">
        <v>0</v>
      </c>
      <c r="AG149" s="79" t="s">
        <v>931</v>
      </c>
      <c r="AH149" s="79"/>
      <c r="AI149" s="85" t="s">
        <v>922</v>
      </c>
      <c r="AJ149" s="79" t="b">
        <v>0</v>
      </c>
      <c r="AK149" s="79">
        <v>1</v>
      </c>
      <c r="AL149" s="85" t="s">
        <v>922</v>
      </c>
      <c r="AM149" s="79" t="s">
        <v>946</v>
      </c>
      <c r="AN149" s="79" t="b">
        <v>0</v>
      </c>
      <c r="AO149" s="85" t="s">
        <v>872</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4.545454545454546</v>
      </c>
      <c r="BH149" s="48">
        <v>0</v>
      </c>
      <c r="BI149" s="49">
        <v>0</v>
      </c>
      <c r="BJ149" s="48">
        <v>21</v>
      </c>
      <c r="BK149" s="49">
        <v>95.45454545454545</v>
      </c>
      <c r="BL149" s="48">
        <v>22</v>
      </c>
    </row>
    <row r="150" spans="1:64" ht="15">
      <c r="A150" s="64" t="s">
        <v>267</v>
      </c>
      <c r="B150" s="64" t="s">
        <v>269</v>
      </c>
      <c r="C150" s="65" t="s">
        <v>2679</v>
      </c>
      <c r="D150" s="66">
        <v>3</v>
      </c>
      <c r="E150" s="67" t="s">
        <v>132</v>
      </c>
      <c r="F150" s="68">
        <v>35</v>
      </c>
      <c r="G150" s="65"/>
      <c r="H150" s="69"/>
      <c r="I150" s="70"/>
      <c r="J150" s="70"/>
      <c r="K150" s="34" t="s">
        <v>66</v>
      </c>
      <c r="L150" s="77">
        <v>150</v>
      </c>
      <c r="M150" s="77"/>
      <c r="N150" s="72"/>
      <c r="O150" s="79" t="s">
        <v>345</v>
      </c>
      <c r="P150" s="81">
        <v>43433.80094907407</v>
      </c>
      <c r="Q150" s="79" t="s">
        <v>381</v>
      </c>
      <c r="R150" s="83" t="s">
        <v>464</v>
      </c>
      <c r="S150" s="79" t="s">
        <v>510</v>
      </c>
      <c r="T150" s="79" t="s">
        <v>546</v>
      </c>
      <c r="U150" s="79"/>
      <c r="V150" s="83" t="s">
        <v>644</v>
      </c>
      <c r="W150" s="81">
        <v>43433.80094907407</v>
      </c>
      <c r="X150" s="83" t="s">
        <v>745</v>
      </c>
      <c r="Y150" s="79"/>
      <c r="Z150" s="79"/>
      <c r="AA150" s="85" t="s">
        <v>873</v>
      </c>
      <c r="AB150" s="79"/>
      <c r="AC150" s="79" t="b">
        <v>0</v>
      </c>
      <c r="AD150" s="79">
        <v>0</v>
      </c>
      <c r="AE150" s="85" t="s">
        <v>922</v>
      </c>
      <c r="AF150" s="79" t="b">
        <v>0</v>
      </c>
      <c r="AG150" s="79" t="s">
        <v>931</v>
      </c>
      <c r="AH150" s="79"/>
      <c r="AI150" s="85" t="s">
        <v>922</v>
      </c>
      <c r="AJ150" s="79" t="b">
        <v>0</v>
      </c>
      <c r="AK150" s="79">
        <v>1</v>
      </c>
      <c r="AL150" s="85" t="s">
        <v>872</v>
      </c>
      <c r="AM150" s="79" t="s">
        <v>940</v>
      </c>
      <c r="AN150" s="79" t="b">
        <v>0</v>
      </c>
      <c r="AO150" s="85" t="s">
        <v>872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18</v>
      </c>
      <c r="BK150" s="49">
        <v>100</v>
      </c>
      <c r="BL150" s="48">
        <v>18</v>
      </c>
    </row>
    <row r="151" spans="1:64" ht="15">
      <c r="A151" s="64" t="s">
        <v>267</v>
      </c>
      <c r="B151" s="64" t="s">
        <v>320</v>
      </c>
      <c r="C151" s="65" t="s">
        <v>2679</v>
      </c>
      <c r="D151" s="66">
        <v>3</v>
      </c>
      <c r="E151" s="67" t="s">
        <v>132</v>
      </c>
      <c r="F151" s="68">
        <v>35</v>
      </c>
      <c r="G151" s="65"/>
      <c r="H151" s="69"/>
      <c r="I151" s="70"/>
      <c r="J151" s="70"/>
      <c r="K151" s="34" t="s">
        <v>65</v>
      </c>
      <c r="L151" s="77">
        <v>151</v>
      </c>
      <c r="M151" s="77"/>
      <c r="N151" s="72"/>
      <c r="O151" s="79" t="s">
        <v>345</v>
      </c>
      <c r="P151" s="81">
        <v>43437.833020833335</v>
      </c>
      <c r="Q151" s="79" t="s">
        <v>402</v>
      </c>
      <c r="R151" s="83" t="s">
        <v>474</v>
      </c>
      <c r="S151" s="79" t="s">
        <v>522</v>
      </c>
      <c r="T151" s="79" t="s">
        <v>561</v>
      </c>
      <c r="U151" s="79"/>
      <c r="V151" s="83" t="s">
        <v>644</v>
      </c>
      <c r="W151" s="81">
        <v>43437.833020833335</v>
      </c>
      <c r="X151" s="83" t="s">
        <v>746</v>
      </c>
      <c r="Y151" s="79"/>
      <c r="Z151" s="79"/>
      <c r="AA151" s="85" t="s">
        <v>874</v>
      </c>
      <c r="AB151" s="79"/>
      <c r="AC151" s="79" t="b">
        <v>0</v>
      </c>
      <c r="AD151" s="79">
        <v>3</v>
      </c>
      <c r="AE151" s="85" t="s">
        <v>922</v>
      </c>
      <c r="AF151" s="79" t="b">
        <v>0</v>
      </c>
      <c r="AG151" s="79" t="s">
        <v>931</v>
      </c>
      <c r="AH151" s="79"/>
      <c r="AI151" s="85" t="s">
        <v>922</v>
      </c>
      <c r="AJ151" s="79" t="b">
        <v>0</v>
      </c>
      <c r="AK151" s="79">
        <v>2</v>
      </c>
      <c r="AL151" s="85" t="s">
        <v>922</v>
      </c>
      <c r="AM151" s="79" t="s">
        <v>940</v>
      </c>
      <c r="AN151" s="79" t="b">
        <v>0</v>
      </c>
      <c r="AO151" s="85" t="s">
        <v>874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1</v>
      </c>
      <c r="BG151" s="49">
        <v>4</v>
      </c>
      <c r="BH151" s="48">
        <v>0</v>
      </c>
      <c r="BI151" s="49">
        <v>0</v>
      </c>
      <c r="BJ151" s="48">
        <v>24</v>
      </c>
      <c r="BK151" s="49">
        <v>96</v>
      </c>
      <c r="BL151" s="48">
        <v>25</v>
      </c>
    </row>
    <row r="152" spans="1:64" ht="15">
      <c r="A152" s="64" t="s">
        <v>270</v>
      </c>
      <c r="B152" s="64" t="s">
        <v>270</v>
      </c>
      <c r="C152" s="65" t="s">
        <v>2679</v>
      </c>
      <c r="D152" s="66">
        <v>3</v>
      </c>
      <c r="E152" s="67" t="s">
        <v>132</v>
      </c>
      <c r="F152" s="68">
        <v>35</v>
      </c>
      <c r="G152" s="65"/>
      <c r="H152" s="69"/>
      <c r="I152" s="70"/>
      <c r="J152" s="70"/>
      <c r="K152" s="34" t="s">
        <v>65</v>
      </c>
      <c r="L152" s="77">
        <v>152</v>
      </c>
      <c r="M152" s="77"/>
      <c r="N152" s="72"/>
      <c r="O152" s="79" t="s">
        <v>176</v>
      </c>
      <c r="P152" s="81">
        <v>43447.012453703705</v>
      </c>
      <c r="Q152" s="79" t="s">
        <v>403</v>
      </c>
      <c r="R152" s="83" t="s">
        <v>475</v>
      </c>
      <c r="S152" s="79" t="s">
        <v>502</v>
      </c>
      <c r="T152" s="79"/>
      <c r="U152" s="79"/>
      <c r="V152" s="83" t="s">
        <v>646</v>
      </c>
      <c r="W152" s="81">
        <v>43447.012453703705</v>
      </c>
      <c r="X152" s="83" t="s">
        <v>747</v>
      </c>
      <c r="Y152" s="79"/>
      <c r="Z152" s="79"/>
      <c r="AA152" s="85" t="s">
        <v>875</v>
      </c>
      <c r="AB152" s="79"/>
      <c r="AC152" s="79" t="b">
        <v>0</v>
      </c>
      <c r="AD152" s="79">
        <v>0</v>
      </c>
      <c r="AE152" s="85" t="s">
        <v>922</v>
      </c>
      <c r="AF152" s="79" t="b">
        <v>0</v>
      </c>
      <c r="AG152" s="79" t="s">
        <v>931</v>
      </c>
      <c r="AH152" s="79"/>
      <c r="AI152" s="85" t="s">
        <v>922</v>
      </c>
      <c r="AJ152" s="79" t="b">
        <v>0</v>
      </c>
      <c r="AK152" s="79">
        <v>0</v>
      </c>
      <c r="AL152" s="85" t="s">
        <v>922</v>
      </c>
      <c r="AM152" s="79" t="s">
        <v>942</v>
      </c>
      <c r="AN152" s="79" t="b">
        <v>1</v>
      </c>
      <c r="AO152" s="85" t="s">
        <v>875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6</v>
      </c>
      <c r="BD152" s="48">
        <v>0</v>
      </c>
      <c r="BE152" s="49">
        <v>0</v>
      </c>
      <c r="BF152" s="48">
        <v>0</v>
      </c>
      <c r="BG152" s="49">
        <v>0</v>
      </c>
      <c r="BH152" s="48">
        <v>0</v>
      </c>
      <c r="BI152" s="49">
        <v>0</v>
      </c>
      <c r="BJ152" s="48">
        <v>23</v>
      </c>
      <c r="BK152" s="49">
        <v>100</v>
      </c>
      <c r="BL152" s="48">
        <v>23</v>
      </c>
    </row>
    <row r="153" spans="1:64" ht="15">
      <c r="A153" s="64" t="s">
        <v>271</v>
      </c>
      <c r="B153" s="64" t="s">
        <v>267</v>
      </c>
      <c r="C153" s="65" t="s">
        <v>2679</v>
      </c>
      <c r="D153" s="66">
        <v>3</v>
      </c>
      <c r="E153" s="67" t="s">
        <v>132</v>
      </c>
      <c r="F153" s="68">
        <v>35</v>
      </c>
      <c r="G153" s="65"/>
      <c r="H153" s="69"/>
      <c r="I153" s="70"/>
      <c r="J153" s="70"/>
      <c r="K153" s="34" t="s">
        <v>65</v>
      </c>
      <c r="L153" s="77">
        <v>153</v>
      </c>
      <c r="M153" s="77"/>
      <c r="N153" s="72"/>
      <c r="O153" s="79" t="s">
        <v>345</v>
      </c>
      <c r="P153" s="81">
        <v>43447.08721064815</v>
      </c>
      <c r="Q153" s="79" t="s">
        <v>384</v>
      </c>
      <c r="R153" s="79"/>
      <c r="S153" s="79"/>
      <c r="T153" s="79"/>
      <c r="U153" s="79"/>
      <c r="V153" s="83" t="s">
        <v>647</v>
      </c>
      <c r="W153" s="81">
        <v>43447.08721064815</v>
      </c>
      <c r="X153" s="83" t="s">
        <v>748</v>
      </c>
      <c r="Y153" s="79"/>
      <c r="Z153" s="79"/>
      <c r="AA153" s="85" t="s">
        <v>876</v>
      </c>
      <c r="AB153" s="79"/>
      <c r="AC153" s="79" t="b">
        <v>0</v>
      </c>
      <c r="AD153" s="79">
        <v>0</v>
      </c>
      <c r="AE153" s="85" t="s">
        <v>922</v>
      </c>
      <c r="AF153" s="79" t="b">
        <v>0</v>
      </c>
      <c r="AG153" s="79" t="s">
        <v>931</v>
      </c>
      <c r="AH153" s="79"/>
      <c r="AI153" s="85" t="s">
        <v>922</v>
      </c>
      <c r="AJ153" s="79" t="b">
        <v>0</v>
      </c>
      <c r="AK153" s="79">
        <v>0</v>
      </c>
      <c r="AL153" s="85" t="s">
        <v>911</v>
      </c>
      <c r="AM153" s="79" t="s">
        <v>942</v>
      </c>
      <c r="AN153" s="79" t="b">
        <v>0</v>
      </c>
      <c r="AO153" s="85" t="s">
        <v>911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2</v>
      </c>
      <c r="BG153" s="49">
        <v>9.090909090909092</v>
      </c>
      <c r="BH153" s="48">
        <v>0</v>
      </c>
      <c r="BI153" s="49">
        <v>0</v>
      </c>
      <c r="BJ153" s="48">
        <v>20</v>
      </c>
      <c r="BK153" s="49">
        <v>90.9090909090909</v>
      </c>
      <c r="BL153" s="48">
        <v>22</v>
      </c>
    </row>
    <row r="154" spans="1:64" ht="15">
      <c r="A154" s="64" t="s">
        <v>272</v>
      </c>
      <c r="B154" s="64" t="s">
        <v>267</v>
      </c>
      <c r="C154" s="65" t="s">
        <v>2679</v>
      </c>
      <c r="D154" s="66">
        <v>3</v>
      </c>
      <c r="E154" s="67" t="s">
        <v>132</v>
      </c>
      <c r="F154" s="68">
        <v>35</v>
      </c>
      <c r="G154" s="65"/>
      <c r="H154" s="69"/>
      <c r="I154" s="70"/>
      <c r="J154" s="70"/>
      <c r="K154" s="34" t="s">
        <v>65</v>
      </c>
      <c r="L154" s="77">
        <v>154</v>
      </c>
      <c r="M154" s="77"/>
      <c r="N154" s="72"/>
      <c r="O154" s="79" t="s">
        <v>345</v>
      </c>
      <c r="P154" s="81">
        <v>43448.62663194445</v>
      </c>
      <c r="Q154" s="79" t="s">
        <v>404</v>
      </c>
      <c r="R154" s="83" t="s">
        <v>476</v>
      </c>
      <c r="S154" s="79" t="s">
        <v>523</v>
      </c>
      <c r="T154" s="79"/>
      <c r="U154" s="83" t="s">
        <v>583</v>
      </c>
      <c r="V154" s="83" t="s">
        <v>583</v>
      </c>
      <c r="W154" s="81">
        <v>43448.62663194445</v>
      </c>
      <c r="X154" s="83" t="s">
        <v>749</v>
      </c>
      <c r="Y154" s="79"/>
      <c r="Z154" s="79"/>
      <c r="AA154" s="85" t="s">
        <v>877</v>
      </c>
      <c r="AB154" s="79"/>
      <c r="AC154" s="79" t="b">
        <v>0</v>
      </c>
      <c r="AD154" s="79">
        <v>2</v>
      </c>
      <c r="AE154" s="85" t="s">
        <v>922</v>
      </c>
      <c r="AF154" s="79" t="b">
        <v>0</v>
      </c>
      <c r="AG154" s="79" t="s">
        <v>931</v>
      </c>
      <c r="AH154" s="79"/>
      <c r="AI154" s="85" t="s">
        <v>922</v>
      </c>
      <c r="AJ154" s="79" t="b">
        <v>0</v>
      </c>
      <c r="AK154" s="79">
        <v>0</v>
      </c>
      <c r="AL154" s="85" t="s">
        <v>922</v>
      </c>
      <c r="AM154" s="79" t="s">
        <v>940</v>
      </c>
      <c r="AN154" s="79" t="b">
        <v>0</v>
      </c>
      <c r="AO154" s="85" t="s">
        <v>877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2.5</v>
      </c>
      <c r="BF154" s="48">
        <v>1</v>
      </c>
      <c r="BG154" s="49">
        <v>2.5</v>
      </c>
      <c r="BH154" s="48">
        <v>0</v>
      </c>
      <c r="BI154" s="49">
        <v>0</v>
      </c>
      <c r="BJ154" s="48">
        <v>38</v>
      </c>
      <c r="BK154" s="49">
        <v>95</v>
      </c>
      <c r="BL154" s="48">
        <v>40</v>
      </c>
    </row>
    <row r="155" spans="1:64" ht="15">
      <c r="A155" s="64" t="s">
        <v>273</v>
      </c>
      <c r="B155" s="64" t="s">
        <v>267</v>
      </c>
      <c r="C155" s="65" t="s">
        <v>2680</v>
      </c>
      <c r="D155" s="66">
        <v>4.75</v>
      </c>
      <c r="E155" s="67" t="s">
        <v>136</v>
      </c>
      <c r="F155" s="68">
        <v>29.25</v>
      </c>
      <c r="G155" s="65"/>
      <c r="H155" s="69"/>
      <c r="I155" s="70"/>
      <c r="J155" s="70"/>
      <c r="K155" s="34" t="s">
        <v>65</v>
      </c>
      <c r="L155" s="77">
        <v>155</v>
      </c>
      <c r="M155" s="77"/>
      <c r="N155" s="72"/>
      <c r="O155" s="79" t="s">
        <v>345</v>
      </c>
      <c r="P155" s="81">
        <v>43448.974699074075</v>
      </c>
      <c r="Q155" s="79" t="s">
        <v>405</v>
      </c>
      <c r="R155" s="79"/>
      <c r="S155" s="79"/>
      <c r="T155" s="79"/>
      <c r="U155" s="79"/>
      <c r="V155" s="83" t="s">
        <v>648</v>
      </c>
      <c r="W155" s="81">
        <v>43448.974699074075</v>
      </c>
      <c r="X155" s="83" t="s">
        <v>750</v>
      </c>
      <c r="Y155" s="79"/>
      <c r="Z155" s="79"/>
      <c r="AA155" s="85" t="s">
        <v>878</v>
      </c>
      <c r="AB155" s="79"/>
      <c r="AC155" s="79" t="b">
        <v>0</v>
      </c>
      <c r="AD155" s="79">
        <v>0</v>
      </c>
      <c r="AE155" s="85" t="s">
        <v>922</v>
      </c>
      <c r="AF155" s="79" t="b">
        <v>0</v>
      </c>
      <c r="AG155" s="79" t="s">
        <v>931</v>
      </c>
      <c r="AH155" s="79"/>
      <c r="AI155" s="85" t="s">
        <v>922</v>
      </c>
      <c r="AJ155" s="79" t="b">
        <v>0</v>
      </c>
      <c r="AK155" s="79">
        <v>0</v>
      </c>
      <c r="AL155" s="85" t="s">
        <v>913</v>
      </c>
      <c r="AM155" s="79" t="s">
        <v>942</v>
      </c>
      <c r="AN155" s="79" t="b">
        <v>0</v>
      </c>
      <c r="AO155" s="85" t="s">
        <v>913</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v>1</v>
      </c>
      <c r="BE155" s="49">
        <v>3.8461538461538463</v>
      </c>
      <c r="BF155" s="48">
        <v>0</v>
      </c>
      <c r="BG155" s="49">
        <v>0</v>
      </c>
      <c r="BH155" s="48">
        <v>0</v>
      </c>
      <c r="BI155" s="49">
        <v>0</v>
      </c>
      <c r="BJ155" s="48">
        <v>25</v>
      </c>
      <c r="BK155" s="49">
        <v>96.15384615384616</v>
      </c>
      <c r="BL155" s="48">
        <v>26</v>
      </c>
    </row>
    <row r="156" spans="1:64" ht="15">
      <c r="A156" s="64" t="s">
        <v>273</v>
      </c>
      <c r="B156" s="64" t="s">
        <v>267</v>
      </c>
      <c r="C156" s="65" t="s">
        <v>2680</v>
      </c>
      <c r="D156" s="66">
        <v>4.75</v>
      </c>
      <c r="E156" s="67" t="s">
        <v>136</v>
      </c>
      <c r="F156" s="68">
        <v>29.25</v>
      </c>
      <c r="G156" s="65"/>
      <c r="H156" s="69"/>
      <c r="I156" s="70"/>
      <c r="J156" s="70"/>
      <c r="K156" s="34" t="s">
        <v>65</v>
      </c>
      <c r="L156" s="77">
        <v>156</v>
      </c>
      <c r="M156" s="77"/>
      <c r="N156" s="72"/>
      <c r="O156" s="79" t="s">
        <v>345</v>
      </c>
      <c r="P156" s="81">
        <v>43448.974803240744</v>
      </c>
      <c r="Q156" s="79" t="s">
        <v>384</v>
      </c>
      <c r="R156" s="79"/>
      <c r="S156" s="79"/>
      <c r="T156" s="79"/>
      <c r="U156" s="79"/>
      <c r="V156" s="83" t="s">
        <v>648</v>
      </c>
      <c r="W156" s="81">
        <v>43448.974803240744</v>
      </c>
      <c r="X156" s="83" t="s">
        <v>751</v>
      </c>
      <c r="Y156" s="79"/>
      <c r="Z156" s="79"/>
      <c r="AA156" s="85" t="s">
        <v>879</v>
      </c>
      <c r="AB156" s="79"/>
      <c r="AC156" s="79" t="b">
        <v>0</v>
      </c>
      <c r="AD156" s="79">
        <v>0</v>
      </c>
      <c r="AE156" s="85" t="s">
        <v>922</v>
      </c>
      <c r="AF156" s="79" t="b">
        <v>0</v>
      </c>
      <c r="AG156" s="79" t="s">
        <v>931</v>
      </c>
      <c r="AH156" s="79"/>
      <c r="AI156" s="85" t="s">
        <v>922</v>
      </c>
      <c r="AJ156" s="79" t="b">
        <v>0</v>
      </c>
      <c r="AK156" s="79">
        <v>0</v>
      </c>
      <c r="AL156" s="85" t="s">
        <v>911</v>
      </c>
      <c r="AM156" s="79" t="s">
        <v>942</v>
      </c>
      <c r="AN156" s="79" t="b">
        <v>0</v>
      </c>
      <c r="AO156" s="85" t="s">
        <v>911</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0</v>
      </c>
      <c r="BE156" s="49">
        <v>0</v>
      </c>
      <c r="BF156" s="48">
        <v>2</v>
      </c>
      <c r="BG156" s="49">
        <v>9.090909090909092</v>
      </c>
      <c r="BH156" s="48">
        <v>0</v>
      </c>
      <c r="BI156" s="49">
        <v>0</v>
      </c>
      <c r="BJ156" s="48">
        <v>20</v>
      </c>
      <c r="BK156" s="49">
        <v>90.9090909090909</v>
      </c>
      <c r="BL156" s="48">
        <v>22</v>
      </c>
    </row>
    <row r="157" spans="1:64" ht="15">
      <c r="A157" s="64" t="s">
        <v>274</v>
      </c>
      <c r="B157" s="64" t="s">
        <v>274</v>
      </c>
      <c r="C157" s="65" t="s">
        <v>2679</v>
      </c>
      <c r="D157" s="66">
        <v>3</v>
      </c>
      <c r="E157" s="67" t="s">
        <v>132</v>
      </c>
      <c r="F157" s="68">
        <v>35</v>
      </c>
      <c r="G157" s="65"/>
      <c r="H157" s="69"/>
      <c r="I157" s="70"/>
      <c r="J157" s="70"/>
      <c r="K157" s="34" t="s">
        <v>65</v>
      </c>
      <c r="L157" s="77">
        <v>157</v>
      </c>
      <c r="M157" s="77"/>
      <c r="N157" s="72"/>
      <c r="O157" s="79" t="s">
        <v>176</v>
      </c>
      <c r="P157" s="81">
        <v>43454.93777777778</v>
      </c>
      <c r="Q157" s="79" t="s">
        <v>406</v>
      </c>
      <c r="R157" s="79" t="s">
        <v>477</v>
      </c>
      <c r="S157" s="79" t="s">
        <v>524</v>
      </c>
      <c r="T157" s="79" t="s">
        <v>562</v>
      </c>
      <c r="U157" s="83" t="s">
        <v>584</v>
      </c>
      <c r="V157" s="83" t="s">
        <v>584</v>
      </c>
      <c r="W157" s="81">
        <v>43454.93777777778</v>
      </c>
      <c r="X157" s="83" t="s">
        <v>752</v>
      </c>
      <c r="Y157" s="79"/>
      <c r="Z157" s="79"/>
      <c r="AA157" s="85" t="s">
        <v>880</v>
      </c>
      <c r="AB157" s="79"/>
      <c r="AC157" s="79" t="b">
        <v>0</v>
      </c>
      <c r="AD157" s="79">
        <v>1</v>
      </c>
      <c r="AE157" s="85" t="s">
        <v>922</v>
      </c>
      <c r="AF157" s="79" t="b">
        <v>0</v>
      </c>
      <c r="AG157" s="79" t="s">
        <v>931</v>
      </c>
      <c r="AH157" s="79"/>
      <c r="AI157" s="85" t="s">
        <v>922</v>
      </c>
      <c r="AJ157" s="79" t="b">
        <v>0</v>
      </c>
      <c r="AK157" s="79">
        <v>0</v>
      </c>
      <c r="AL157" s="85" t="s">
        <v>922</v>
      </c>
      <c r="AM157" s="79" t="s">
        <v>949</v>
      </c>
      <c r="AN157" s="79" t="b">
        <v>0</v>
      </c>
      <c r="AO157" s="85" t="s">
        <v>880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v>0</v>
      </c>
      <c r="BE157" s="49">
        <v>0</v>
      </c>
      <c r="BF157" s="48">
        <v>2</v>
      </c>
      <c r="BG157" s="49">
        <v>12.5</v>
      </c>
      <c r="BH157" s="48">
        <v>0</v>
      </c>
      <c r="BI157" s="49">
        <v>0</v>
      </c>
      <c r="BJ157" s="48">
        <v>14</v>
      </c>
      <c r="BK157" s="49">
        <v>87.5</v>
      </c>
      <c r="BL157" s="48">
        <v>16</v>
      </c>
    </row>
    <row r="158" spans="1:64" ht="15">
      <c r="A158" s="64" t="s">
        <v>275</v>
      </c>
      <c r="B158" s="64" t="s">
        <v>275</v>
      </c>
      <c r="C158" s="65" t="s">
        <v>2679</v>
      </c>
      <c r="D158" s="66">
        <v>3</v>
      </c>
      <c r="E158" s="67" t="s">
        <v>132</v>
      </c>
      <c r="F158" s="68">
        <v>35</v>
      </c>
      <c r="G158" s="65"/>
      <c r="H158" s="69"/>
      <c r="I158" s="70"/>
      <c r="J158" s="70"/>
      <c r="K158" s="34" t="s">
        <v>65</v>
      </c>
      <c r="L158" s="77">
        <v>158</v>
      </c>
      <c r="M158" s="77"/>
      <c r="N158" s="72"/>
      <c r="O158" s="79" t="s">
        <v>176</v>
      </c>
      <c r="P158" s="81">
        <v>43440.79782407408</v>
      </c>
      <c r="Q158" s="79" t="s">
        <v>407</v>
      </c>
      <c r="R158" s="83" t="s">
        <v>478</v>
      </c>
      <c r="S158" s="79" t="s">
        <v>502</v>
      </c>
      <c r="T158" s="79" t="s">
        <v>563</v>
      </c>
      <c r="U158" s="79"/>
      <c r="V158" s="83" t="s">
        <v>649</v>
      </c>
      <c r="W158" s="81">
        <v>43440.79782407408</v>
      </c>
      <c r="X158" s="83" t="s">
        <v>753</v>
      </c>
      <c r="Y158" s="79"/>
      <c r="Z158" s="79"/>
      <c r="AA158" s="85" t="s">
        <v>881</v>
      </c>
      <c r="AB158" s="79"/>
      <c r="AC158" s="79" t="b">
        <v>0</v>
      </c>
      <c r="AD158" s="79">
        <v>0</v>
      </c>
      <c r="AE158" s="85" t="s">
        <v>922</v>
      </c>
      <c r="AF158" s="79" t="b">
        <v>0</v>
      </c>
      <c r="AG158" s="79" t="s">
        <v>931</v>
      </c>
      <c r="AH158" s="79"/>
      <c r="AI158" s="85" t="s">
        <v>922</v>
      </c>
      <c r="AJ158" s="79" t="b">
        <v>0</v>
      </c>
      <c r="AK158" s="79">
        <v>0</v>
      </c>
      <c r="AL158" s="85" t="s">
        <v>922</v>
      </c>
      <c r="AM158" s="79" t="s">
        <v>940</v>
      </c>
      <c r="AN158" s="79" t="b">
        <v>1</v>
      </c>
      <c r="AO158" s="85" t="s">
        <v>881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11</v>
      </c>
      <c r="BC158" s="78" t="str">
        <f>REPLACE(INDEX(GroupVertices[Group],MATCH(Edges[[#This Row],[Vertex 2]],GroupVertices[Vertex],0)),1,1,"")</f>
        <v>11</v>
      </c>
      <c r="BD158" s="48">
        <v>0</v>
      </c>
      <c r="BE158" s="49">
        <v>0</v>
      </c>
      <c r="BF158" s="48">
        <v>1</v>
      </c>
      <c r="BG158" s="49">
        <v>5.2631578947368425</v>
      </c>
      <c r="BH158" s="48">
        <v>0</v>
      </c>
      <c r="BI158" s="49">
        <v>0</v>
      </c>
      <c r="BJ158" s="48">
        <v>18</v>
      </c>
      <c r="BK158" s="49">
        <v>94.73684210526316</v>
      </c>
      <c r="BL158" s="48">
        <v>19</v>
      </c>
    </row>
    <row r="159" spans="1:64" ht="15">
      <c r="A159" s="64" t="s">
        <v>275</v>
      </c>
      <c r="B159" s="64" t="s">
        <v>267</v>
      </c>
      <c r="C159" s="65" t="s">
        <v>2681</v>
      </c>
      <c r="D159" s="66">
        <v>6.5</v>
      </c>
      <c r="E159" s="67" t="s">
        <v>136</v>
      </c>
      <c r="F159" s="68">
        <v>23.5</v>
      </c>
      <c r="G159" s="65"/>
      <c r="H159" s="69"/>
      <c r="I159" s="70"/>
      <c r="J159" s="70"/>
      <c r="K159" s="34" t="s">
        <v>65</v>
      </c>
      <c r="L159" s="77">
        <v>159</v>
      </c>
      <c r="M159" s="77"/>
      <c r="N159" s="72"/>
      <c r="O159" s="79" t="s">
        <v>345</v>
      </c>
      <c r="P159" s="81">
        <v>43448.76070601852</v>
      </c>
      <c r="Q159" s="79" t="s">
        <v>408</v>
      </c>
      <c r="R159" s="83" t="s">
        <v>479</v>
      </c>
      <c r="S159" s="79" t="s">
        <v>525</v>
      </c>
      <c r="T159" s="79" t="s">
        <v>564</v>
      </c>
      <c r="U159" s="79"/>
      <c r="V159" s="83" t="s">
        <v>649</v>
      </c>
      <c r="W159" s="81">
        <v>43448.76070601852</v>
      </c>
      <c r="X159" s="83" t="s">
        <v>754</v>
      </c>
      <c r="Y159" s="79"/>
      <c r="Z159" s="79"/>
      <c r="AA159" s="85" t="s">
        <v>882</v>
      </c>
      <c r="AB159" s="79"/>
      <c r="AC159" s="79" t="b">
        <v>0</v>
      </c>
      <c r="AD159" s="79">
        <v>0</v>
      </c>
      <c r="AE159" s="85" t="s">
        <v>922</v>
      </c>
      <c r="AF159" s="79" t="b">
        <v>0</v>
      </c>
      <c r="AG159" s="79" t="s">
        <v>931</v>
      </c>
      <c r="AH159" s="79"/>
      <c r="AI159" s="85" t="s">
        <v>922</v>
      </c>
      <c r="AJ159" s="79" t="b">
        <v>0</v>
      </c>
      <c r="AK159" s="79">
        <v>0</v>
      </c>
      <c r="AL159" s="85" t="s">
        <v>922</v>
      </c>
      <c r="AM159" s="79" t="s">
        <v>940</v>
      </c>
      <c r="AN159" s="79" t="b">
        <v>0</v>
      </c>
      <c r="AO159" s="85" t="s">
        <v>882</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11</v>
      </c>
      <c r="BC159" s="78" t="str">
        <f>REPLACE(INDEX(GroupVertices[Group],MATCH(Edges[[#This Row],[Vertex 2]],GroupVertices[Vertex],0)),1,1,"")</f>
        <v>1</v>
      </c>
      <c r="BD159" s="48">
        <v>1</v>
      </c>
      <c r="BE159" s="49">
        <v>7.142857142857143</v>
      </c>
      <c r="BF159" s="48">
        <v>0</v>
      </c>
      <c r="BG159" s="49">
        <v>0</v>
      </c>
      <c r="BH159" s="48">
        <v>0</v>
      </c>
      <c r="BI159" s="49">
        <v>0</v>
      </c>
      <c r="BJ159" s="48">
        <v>13</v>
      </c>
      <c r="BK159" s="49">
        <v>92.85714285714286</v>
      </c>
      <c r="BL159" s="48">
        <v>14</v>
      </c>
    </row>
    <row r="160" spans="1:64" ht="15">
      <c r="A160" s="64" t="s">
        <v>275</v>
      </c>
      <c r="B160" s="64" t="s">
        <v>276</v>
      </c>
      <c r="C160" s="65" t="s">
        <v>2679</v>
      </c>
      <c r="D160" s="66">
        <v>3</v>
      </c>
      <c r="E160" s="67" t="s">
        <v>132</v>
      </c>
      <c r="F160" s="68">
        <v>35</v>
      </c>
      <c r="G160" s="65"/>
      <c r="H160" s="69"/>
      <c r="I160" s="70"/>
      <c r="J160" s="70"/>
      <c r="K160" s="34" t="s">
        <v>66</v>
      </c>
      <c r="L160" s="77">
        <v>160</v>
      </c>
      <c r="M160" s="77"/>
      <c r="N160" s="72"/>
      <c r="O160" s="79" t="s">
        <v>345</v>
      </c>
      <c r="P160" s="81">
        <v>43449.68283564815</v>
      </c>
      <c r="Q160" s="79" t="s">
        <v>409</v>
      </c>
      <c r="R160" s="79"/>
      <c r="S160" s="79"/>
      <c r="T160" s="79" t="s">
        <v>565</v>
      </c>
      <c r="U160" s="83" t="s">
        <v>585</v>
      </c>
      <c r="V160" s="83" t="s">
        <v>585</v>
      </c>
      <c r="W160" s="81">
        <v>43449.68283564815</v>
      </c>
      <c r="X160" s="83" t="s">
        <v>755</v>
      </c>
      <c r="Y160" s="79"/>
      <c r="Z160" s="79"/>
      <c r="AA160" s="85" t="s">
        <v>883</v>
      </c>
      <c r="AB160" s="79"/>
      <c r="AC160" s="79" t="b">
        <v>0</v>
      </c>
      <c r="AD160" s="79">
        <v>0</v>
      </c>
      <c r="AE160" s="85" t="s">
        <v>922</v>
      </c>
      <c r="AF160" s="79" t="b">
        <v>0</v>
      </c>
      <c r="AG160" s="79" t="s">
        <v>931</v>
      </c>
      <c r="AH160" s="79"/>
      <c r="AI160" s="85" t="s">
        <v>922</v>
      </c>
      <c r="AJ160" s="79" t="b">
        <v>0</v>
      </c>
      <c r="AK160" s="79">
        <v>1</v>
      </c>
      <c r="AL160" s="85" t="s">
        <v>922</v>
      </c>
      <c r="AM160" s="79" t="s">
        <v>937</v>
      </c>
      <c r="AN160" s="79" t="b">
        <v>0</v>
      </c>
      <c r="AO160" s="85" t="s">
        <v>883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11</v>
      </c>
      <c r="BC160" s="78" t="str">
        <f>REPLACE(INDEX(GroupVertices[Group],MATCH(Edges[[#This Row],[Vertex 2]],GroupVertices[Vertex],0)),1,1,"")</f>
        <v>11</v>
      </c>
      <c r="BD160" s="48">
        <v>0</v>
      </c>
      <c r="BE160" s="49">
        <v>0</v>
      </c>
      <c r="BF160" s="48">
        <v>1</v>
      </c>
      <c r="BG160" s="49">
        <v>2.5641025641025643</v>
      </c>
      <c r="BH160" s="48">
        <v>0</v>
      </c>
      <c r="BI160" s="49">
        <v>0</v>
      </c>
      <c r="BJ160" s="48">
        <v>38</v>
      </c>
      <c r="BK160" s="49">
        <v>97.43589743589743</v>
      </c>
      <c r="BL160" s="48">
        <v>39</v>
      </c>
    </row>
    <row r="161" spans="1:64" ht="15">
      <c r="A161" s="64" t="s">
        <v>275</v>
      </c>
      <c r="B161" s="64" t="s">
        <v>267</v>
      </c>
      <c r="C161" s="65" t="s">
        <v>2681</v>
      </c>
      <c r="D161" s="66">
        <v>6.5</v>
      </c>
      <c r="E161" s="67" t="s">
        <v>136</v>
      </c>
      <c r="F161" s="68">
        <v>23.5</v>
      </c>
      <c r="G161" s="65"/>
      <c r="H161" s="69"/>
      <c r="I161" s="70"/>
      <c r="J161" s="70"/>
      <c r="K161" s="34" t="s">
        <v>65</v>
      </c>
      <c r="L161" s="77">
        <v>161</v>
      </c>
      <c r="M161" s="77"/>
      <c r="N161" s="72"/>
      <c r="O161" s="79" t="s">
        <v>345</v>
      </c>
      <c r="P161" s="81">
        <v>43449.68283564815</v>
      </c>
      <c r="Q161" s="79" t="s">
        <v>409</v>
      </c>
      <c r="R161" s="79"/>
      <c r="S161" s="79"/>
      <c r="T161" s="79" t="s">
        <v>565</v>
      </c>
      <c r="U161" s="83" t="s">
        <v>585</v>
      </c>
      <c r="V161" s="83" t="s">
        <v>585</v>
      </c>
      <c r="W161" s="81">
        <v>43449.68283564815</v>
      </c>
      <c r="X161" s="83" t="s">
        <v>755</v>
      </c>
      <c r="Y161" s="79"/>
      <c r="Z161" s="79"/>
      <c r="AA161" s="85" t="s">
        <v>883</v>
      </c>
      <c r="AB161" s="79"/>
      <c r="AC161" s="79" t="b">
        <v>0</v>
      </c>
      <c r="AD161" s="79">
        <v>0</v>
      </c>
      <c r="AE161" s="85" t="s">
        <v>922</v>
      </c>
      <c r="AF161" s="79" t="b">
        <v>0</v>
      </c>
      <c r="AG161" s="79" t="s">
        <v>931</v>
      </c>
      <c r="AH161" s="79"/>
      <c r="AI161" s="85" t="s">
        <v>922</v>
      </c>
      <c r="AJ161" s="79" t="b">
        <v>0</v>
      </c>
      <c r="AK161" s="79">
        <v>1</v>
      </c>
      <c r="AL161" s="85" t="s">
        <v>922</v>
      </c>
      <c r="AM161" s="79" t="s">
        <v>937</v>
      </c>
      <c r="AN161" s="79" t="b">
        <v>0</v>
      </c>
      <c r="AO161" s="85" t="s">
        <v>883</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11</v>
      </c>
      <c r="BC161" s="78" t="str">
        <f>REPLACE(INDEX(GroupVertices[Group],MATCH(Edges[[#This Row],[Vertex 2]],GroupVertices[Vertex],0)),1,1,"")</f>
        <v>1</v>
      </c>
      <c r="BD161" s="48"/>
      <c r="BE161" s="49"/>
      <c r="BF161" s="48"/>
      <c r="BG161" s="49"/>
      <c r="BH161" s="48"/>
      <c r="BI161" s="49"/>
      <c r="BJ161" s="48"/>
      <c r="BK161" s="49"/>
      <c r="BL161" s="48"/>
    </row>
    <row r="162" spans="1:64" ht="15">
      <c r="A162" s="64" t="s">
        <v>275</v>
      </c>
      <c r="B162" s="64" t="s">
        <v>267</v>
      </c>
      <c r="C162" s="65" t="s">
        <v>2681</v>
      </c>
      <c r="D162" s="66">
        <v>6.5</v>
      </c>
      <c r="E162" s="67" t="s">
        <v>136</v>
      </c>
      <c r="F162" s="68">
        <v>23.5</v>
      </c>
      <c r="G162" s="65"/>
      <c r="H162" s="69"/>
      <c r="I162" s="70"/>
      <c r="J162" s="70"/>
      <c r="K162" s="34" t="s">
        <v>65</v>
      </c>
      <c r="L162" s="77">
        <v>162</v>
      </c>
      <c r="M162" s="77"/>
      <c r="N162" s="72"/>
      <c r="O162" s="79" t="s">
        <v>345</v>
      </c>
      <c r="P162" s="81">
        <v>43454.76721064815</v>
      </c>
      <c r="Q162" s="79" t="s">
        <v>410</v>
      </c>
      <c r="R162" s="83" t="s">
        <v>480</v>
      </c>
      <c r="S162" s="79" t="s">
        <v>502</v>
      </c>
      <c r="T162" s="79"/>
      <c r="U162" s="79"/>
      <c r="V162" s="83" t="s">
        <v>649</v>
      </c>
      <c r="W162" s="81">
        <v>43454.76721064815</v>
      </c>
      <c r="X162" s="83" t="s">
        <v>756</v>
      </c>
      <c r="Y162" s="79"/>
      <c r="Z162" s="79"/>
      <c r="AA162" s="85" t="s">
        <v>884</v>
      </c>
      <c r="AB162" s="79"/>
      <c r="AC162" s="79" t="b">
        <v>0</v>
      </c>
      <c r="AD162" s="79">
        <v>0</v>
      </c>
      <c r="AE162" s="85" t="s">
        <v>922</v>
      </c>
      <c r="AF162" s="79" t="b">
        <v>0</v>
      </c>
      <c r="AG162" s="79" t="s">
        <v>931</v>
      </c>
      <c r="AH162" s="79"/>
      <c r="AI162" s="85" t="s">
        <v>922</v>
      </c>
      <c r="AJ162" s="79" t="b">
        <v>0</v>
      </c>
      <c r="AK162" s="79">
        <v>0</v>
      </c>
      <c r="AL162" s="85" t="s">
        <v>922</v>
      </c>
      <c r="AM162" s="79" t="s">
        <v>937</v>
      </c>
      <c r="AN162" s="79" t="b">
        <v>1</v>
      </c>
      <c r="AO162" s="85" t="s">
        <v>884</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11</v>
      </c>
      <c r="BC162" s="78" t="str">
        <f>REPLACE(INDEX(GroupVertices[Group],MATCH(Edges[[#This Row],[Vertex 2]],GroupVertices[Vertex],0)),1,1,"")</f>
        <v>1</v>
      </c>
      <c r="BD162" s="48">
        <v>3</v>
      </c>
      <c r="BE162" s="49">
        <v>21.428571428571427</v>
      </c>
      <c r="BF162" s="48">
        <v>0</v>
      </c>
      <c r="BG162" s="49">
        <v>0</v>
      </c>
      <c r="BH162" s="48">
        <v>0</v>
      </c>
      <c r="BI162" s="49">
        <v>0</v>
      </c>
      <c r="BJ162" s="48">
        <v>11</v>
      </c>
      <c r="BK162" s="49">
        <v>78.57142857142857</v>
      </c>
      <c r="BL162" s="48">
        <v>14</v>
      </c>
    </row>
    <row r="163" spans="1:64" ht="15">
      <c r="A163" s="64" t="s">
        <v>276</v>
      </c>
      <c r="B163" s="64" t="s">
        <v>275</v>
      </c>
      <c r="C163" s="65" t="s">
        <v>2679</v>
      </c>
      <c r="D163" s="66">
        <v>3</v>
      </c>
      <c r="E163" s="67" t="s">
        <v>132</v>
      </c>
      <c r="F163" s="68">
        <v>35</v>
      </c>
      <c r="G163" s="65"/>
      <c r="H163" s="69"/>
      <c r="I163" s="70"/>
      <c r="J163" s="70"/>
      <c r="K163" s="34" t="s">
        <v>66</v>
      </c>
      <c r="L163" s="77">
        <v>163</v>
      </c>
      <c r="M163" s="77"/>
      <c r="N163" s="72"/>
      <c r="O163" s="79" t="s">
        <v>345</v>
      </c>
      <c r="P163" s="81">
        <v>43449.774050925924</v>
      </c>
      <c r="Q163" s="79" t="s">
        <v>411</v>
      </c>
      <c r="R163" s="79"/>
      <c r="S163" s="79"/>
      <c r="T163" s="79"/>
      <c r="U163" s="79"/>
      <c r="V163" s="83" t="s">
        <v>650</v>
      </c>
      <c r="W163" s="81">
        <v>43449.774050925924</v>
      </c>
      <c r="X163" s="83" t="s">
        <v>757</v>
      </c>
      <c r="Y163" s="79"/>
      <c r="Z163" s="79"/>
      <c r="AA163" s="85" t="s">
        <v>885</v>
      </c>
      <c r="AB163" s="79"/>
      <c r="AC163" s="79" t="b">
        <v>0</v>
      </c>
      <c r="AD163" s="79">
        <v>0</v>
      </c>
      <c r="AE163" s="85" t="s">
        <v>922</v>
      </c>
      <c r="AF163" s="79" t="b">
        <v>0</v>
      </c>
      <c r="AG163" s="79" t="s">
        <v>931</v>
      </c>
      <c r="AH163" s="79"/>
      <c r="AI163" s="85" t="s">
        <v>922</v>
      </c>
      <c r="AJ163" s="79" t="b">
        <v>0</v>
      </c>
      <c r="AK163" s="79">
        <v>1</v>
      </c>
      <c r="AL163" s="85" t="s">
        <v>883</v>
      </c>
      <c r="AM163" s="79" t="s">
        <v>940</v>
      </c>
      <c r="AN163" s="79" t="b">
        <v>0</v>
      </c>
      <c r="AO163" s="85" t="s">
        <v>883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11</v>
      </c>
      <c r="BC163" s="78" t="str">
        <f>REPLACE(INDEX(GroupVertices[Group],MATCH(Edges[[#This Row],[Vertex 2]],GroupVertices[Vertex],0)),1,1,"")</f>
        <v>11</v>
      </c>
      <c r="BD163" s="48">
        <v>0</v>
      </c>
      <c r="BE163" s="49">
        <v>0</v>
      </c>
      <c r="BF163" s="48">
        <v>1</v>
      </c>
      <c r="BG163" s="49">
        <v>4.166666666666667</v>
      </c>
      <c r="BH163" s="48">
        <v>0</v>
      </c>
      <c r="BI163" s="49">
        <v>0</v>
      </c>
      <c r="BJ163" s="48">
        <v>23</v>
      </c>
      <c r="BK163" s="49">
        <v>95.83333333333333</v>
      </c>
      <c r="BL163" s="48">
        <v>24</v>
      </c>
    </row>
    <row r="164" spans="1:64" ht="15">
      <c r="A164" s="64" t="s">
        <v>276</v>
      </c>
      <c r="B164" s="64" t="s">
        <v>321</v>
      </c>
      <c r="C164" s="65" t="s">
        <v>2680</v>
      </c>
      <c r="D164" s="66">
        <v>4.75</v>
      </c>
      <c r="E164" s="67" t="s">
        <v>136</v>
      </c>
      <c r="F164" s="68">
        <v>29.25</v>
      </c>
      <c r="G164" s="65"/>
      <c r="H164" s="69"/>
      <c r="I164" s="70"/>
      <c r="J164" s="70"/>
      <c r="K164" s="34" t="s">
        <v>65</v>
      </c>
      <c r="L164" s="77">
        <v>164</v>
      </c>
      <c r="M164" s="77"/>
      <c r="N164" s="72"/>
      <c r="O164" s="79" t="s">
        <v>345</v>
      </c>
      <c r="P164" s="81">
        <v>43453.85329861111</v>
      </c>
      <c r="Q164" s="79" t="s">
        <v>412</v>
      </c>
      <c r="R164" s="83" t="s">
        <v>481</v>
      </c>
      <c r="S164" s="79" t="s">
        <v>502</v>
      </c>
      <c r="T164" s="79" t="s">
        <v>566</v>
      </c>
      <c r="U164" s="79"/>
      <c r="V164" s="83" t="s">
        <v>650</v>
      </c>
      <c r="W164" s="81">
        <v>43453.85329861111</v>
      </c>
      <c r="X164" s="83" t="s">
        <v>758</v>
      </c>
      <c r="Y164" s="79"/>
      <c r="Z164" s="79"/>
      <c r="AA164" s="85" t="s">
        <v>886</v>
      </c>
      <c r="AB164" s="79"/>
      <c r="AC164" s="79" t="b">
        <v>0</v>
      </c>
      <c r="AD164" s="79">
        <v>0</v>
      </c>
      <c r="AE164" s="85" t="s">
        <v>922</v>
      </c>
      <c r="AF164" s="79" t="b">
        <v>0</v>
      </c>
      <c r="AG164" s="79" t="s">
        <v>931</v>
      </c>
      <c r="AH164" s="79"/>
      <c r="AI164" s="85" t="s">
        <v>922</v>
      </c>
      <c r="AJ164" s="79" t="b">
        <v>0</v>
      </c>
      <c r="AK164" s="79">
        <v>0</v>
      </c>
      <c r="AL164" s="85" t="s">
        <v>922</v>
      </c>
      <c r="AM164" s="79" t="s">
        <v>940</v>
      </c>
      <c r="AN164" s="79" t="b">
        <v>1</v>
      </c>
      <c r="AO164" s="85" t="s">
        <v>886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11</v>
      </c>
      <c r="BC164" s="78" t="str">
        <f>REPLACE(INDEX(GroupVertices[Group],MATCH(Edges[[#This Row],[Vertex 2]],GroupVertices[Vertex],0)),1,1,"")</f>
        <v>11</v>
      </c>
      <c r="BD164" s="48">
        <v>1</v>
      </c>
      <c r="BE164" s="49">
        <v>7.142857142857143</v>
      </c>
      <c r="BF164" s="48">
        <v>0</v>
      </c>
      <c r="BG164" s="49">
        <v>0</v>
      </c>
      <c r="BH164" s="48">
        <v>0</v>
      </c>
      <c r="BI164" s="49">
        <v>0</v>
      </c>
      <c r="BJ164" s="48">
        <v>13</v>
      </c>
      <c r="BK164" s="49">
        <v>92.85714285714286</v>
      </c>
      <c r="BL164" s="48">
        <v>14</v>
      </c>
    </row>
    <row r="165" spans="1:64" ht="15">
      <c r="A165" s="64" t="s">
        <v>276</v>
      </c>
      <c r="B165" s="64" t="s">
        <v>321</v>
      </c>
      <c r="C165" s="65" t="s">
        <v>2680</v>
      </c>
      <c r="D165" s="66">
        <v>4.75</v>
      </c>
      <c r="E165" s="67" t="s">
        <v>136</v>
      </c>
      <c r="F165" s="68">
        <v>29.25</v>
      </c>
      <c r="G165" s="65"/>
      <c r="H165" s="69"/>
      <c r="I165" s="70"/>
      <c r="J165" s="70"/>
      <c r="K165" s="34" t="s">
        <v>65</v>
      </c>
      <c r="L165" s="77">
        <v>165</v>
      </c>
      <c r="M165" s="77"/>
      <c r="N165" s="72"/>
      <c r="O165" s="79" t="s">
        <v>345</v>
      </c>
      <c r="P165" s="81">
        <v>43454.939675925925</v>
      </c>
      <c r="Q165" s="79" t="s">
        <v>413</v>
      </c>
      <c r="R165" s="79"/>
      <c r="S165" s="79"/>
      <c r="T165" s="79" t="s">
        <v>566</v>
      </c>
      <c r="U165" s="79"/>
      <c r="V165" s="83" t="s">
        <v>650</v>
      </c>
      <c r="W165" s="81">
        <v>43454.939675925925</v>
      </c>
      <c r="X165" s="83" t="s">
        <v>759</v>
      </c>
      <c r="Y165" s="79"/>
      <c r="Z165" s="79"/>
      <c r="AA165" s="85" t="s">
        <v>887</v>
      </c>
      <c r="AB165" s="79"/>
      <c r="AC165" s="79" t="b">
        <v>0</v>
      </c>
      <c r="AD165" s="79">
        <v>0</v>
      </c>
      <c r="AE165" s="85" t="s">
        <v>922</v>
      </c>
      <c r="AF165" s="79" t="b">
        <v>0</v>
      </c>
      <c r="AG165" s="79" t="s">
        <v>931</v>
      </c>
      <c r="AH165" s="79"/>
      <c r="AI165" s="85" t="s">
        <v>922</v>
      </c>
      <c r="AJ165" s="79" t="b">
        <v>0</v>
      </c>
      <c r="AK165" s="79">
        <v>1</v>
      </c>
      <c r="AL165" s="85" t="s">
        <v>886</v>
      </c>
      <c r="AM165" s="79" t="s">
        <v>940</v>
      </c>
      <c r="AN165" s="79" t="b">
        <v>0</v>
      </c>
      <c r="AO165" s="85" t="s">
        <v>886</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11</v>
      </c>
      <c r="BC165" s="78" t="str">
        <f>REPLACE(INDEX(GroupVertices[Group],MATCH(Edges[[#This Row],[Vertex 2]],GroupVertices[Vertex],0)),1,1,"")</f>
        <v>11</v>
      </c>
      <c r="BD165" s="48">
        <v>1</v>
      </c>
      <c r="BE165" s="49">
        <v>5.882352941176471</v>
      </c>
      <c r="BF165" s="48">
        <v>0</v>
      </c>
      <c r="BG165" s="49">
        <v>0</v>
      </c>
      <c r="BH165" s="48">
        <v>0</v>
      </c>
      <c r="BI165" s="49">
        <v>0</v>
      </c>
      <c r="BJ165" s="48">
        <v>16</v>
      </c>
      <c r="BK165" s="49">
        <v>94.11764705882354</v>
      </c>
      <c r="BL165" s="48">
        <v>17</v>
      </c>
    </row>
    <row r="166" spans="1:64" ht="15">
      <c r="A166" s="64" t="s">
        <v>267</v>
      </c>
      <c r="B166" s="64" t="s">
        <v>322</v>
      </c>
      <c r="C166" s="65" t="s">
        <v>2679</v>
      </c>
      <c r="D166" s="66">
        <v>3</v>
      </c>
      <c r="E166" s="67" t="s">
        <v>132</v>
      </c>
      <c r="F166" s="68">
        <v>35</v>
      </c>
      <c r="G166" s="65"/>
      <c r="H166" s="69"/>
      <c r="I166" s="70"/>
      <c r="J166" s="70"/>
      <c r="K166" s="34" t="s">
        <v>65</v>
      </c>
      <c r="L166" s="77">
        <v>166</v>
      </c>
      <c r="M166" s="77"/>
      <c r="N166" s="72"/>
      <c r="O166" s="79" t="s">
        <v>345</v>
      </c>
      <c r="P166" s="81">
        <v>43437.72895833333</v>
      </c>
      <c r="Q166" s="79" t="s">
        <v>414</v>
      </c>
      <c r="R166" s="83" t="s">
        <v>482</v>
      </c>
      <c r="S166" s="79" t="s">
        <v>526</v>
      </c>
      <c r="T166" s="79" t="s">
        <v>567</v>
      </c>
      <c r="U166" s="79"/>
      <c r="V166" s="83" t="s">
        <v>644</v>
      </c>
      <c r="W166" s="81">
        <v>43437.72895833333</v>
      </c>
      <c r="X166" s="83" t="s">
        <v>760</v>
      </c>
      <c r="Y166" s="79"/>
      <c r="Z166" s="79"/>
      <c r="AA166" s="85" t="s">
        <v>888</v>
      </c>
      <c r="AB166" s="79"/>
      <c r="AC166" s="79" t="b">
        <v>0</v>
      </c>
      <c r="AD166" s="79">
        <v>4</v>
      </c>
      <c r="AE166" s="85" t="s">
        <v>922</v>
      </c>
      <c r="AF166" s="79" t="b">
        <v>0</v>
      </c>
      <c r="AG166" s="79" t="s">
        <v>931</v>
      </c>
      <c r="AH166" s="79"/>
      <c r="AI166" s="85" t="s">
        <v>922</v>
      </c>
      <c r="AJ166" s="79" t="b">
        <v>0</v>
      </c>
      <c r="AK166" s="79">
        <v>1</v>
      </c>
      <c r="AL166" s="85" t="s">
        <v>922</v>
      </c>
      <c r="AM166" s="79" t="s">
        <v>940</v>
      </c>
      <c r="AN166" s="79" t="b">
        <v>0</v>
      </c>
      <c r="AO166" s="85" t="s">
        <v>888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2</v>
      </c>
      <c r="BG166" s="49">
        <v>10</v>
      </c>
      <c r="BH166" s="48">
        <v>0</v>
      </c>
      <c r="BI166" s="49">
        <v>0</v>
      </c>
      <c r="BJ166" s="48">
        <v>18</v>
      </c>
      <c r="BK166" s="49">
        <v>90</v>
      </c>
      <c r="BL166" s="48">
        <v>20</v>
      </c>
    </row>
    <row r="167" spans="1:64" ht="15">
      <c r="A167" s="64" t="s">
        <v>277</v>
      </c>
      <c r="B167" s="64" t="s">
        <v>322</v>
      </c>
      <c r="C167" s="65" t="s">
        <v>2679</v>
      </c>
      <c r="D167" s="66">
        <v>3</v>
      </c>
      <c r="E167" s="67" t="s">
        <v>132</v>
      </c>
      <c r="F167" s="68">
        <v>35</v>
      </c>
      <c r="G167" s="65"/>
      <c r="H167" s="69"/>
      <c r="I167" s="70"/>
      <c r="J167" s="70"/>
      <c r="K167" s="34" t="s">
        <v>65</v>
      </c>
      <c r="L167" s="77">
        <v>167</v>
      </c>
      <c r="M167" s="77"/>
      <c r="N167" s="72"/>
      <c r="O167" s="79" t="s">
        <v>345</v>
      </c>
      <c r="P167" s="81">
        <v>43460.937939814816</v>
      </c>
      <c r="Q167" s="79" t="s">
        <v>415</v>
      </c>
      <c r="R167" s="83" t="s">
        <v>482</v>
      </c>
      <c r="S167" s="79" t="s">
        <v>526</v>
      </c>
      <c r="T167" s="79"/>
      <c r="U167" s="79"/>
      <c r="V167" s="83" t="s">
        <v>651</v>
      </c>
      <c r="W167" s="81">
        <v>43460.937939814816</v>
      </c>
      <c r="X167" s="83" t="s">
        <v>761</v>
      </c>
      <c r="Y167" s="79"/>
      <c r="Z167" s="79"/>
      <c r="AA167" s="85" t="s">
        <v>889</v>
      </c>
      <c r="AB167" s="79"/>
      <c r="AC167" s="79" t="b">
        <v>0</v>
      </c>
      <c r="AD167" s="79">
        <v>0</v>
      </c>
      <c r="AE167" s="85" t="s">
        <v>922</v>
      </c>
      <c r="AF167" s="79" t="b">
        <v>0</v>
      </c>
      <c r="AG167" s="79" t="s">
        <v>931</v>
      </c>
      <c r="AH167" s="79"/>
      <c r="AI167" s="85" t="s">
        <v>922</v>
      </c>
      <c r="AJ167" s="79" t="b">
        <v>0</v>
      </c>
      <c r="AK167" s="79">
        <v>0</v>
      </c>
      <c r="AL167" s="85" t="s">
        <v>888</v>
      </c>
      <c r="AM167" s="79" t="s">
        <v>940</v>
      </c>
      <c r="AN167" s="79" t="b">
        <v>0</v>
      </c>
      <c r="AO167" s="85" t="s">
        <v>888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277</v>
      </c>
      <c r="B168" s="64" t="s">
        <v>267</v>
      </c>
      <c r="C168" s="65" t="s">
        <v>2679</v>
      </c>
      <c r="D168" s="66">
        <v>3</v>
      </c>
      <c r="E168" s="67" t="s">
        <v>132</v>
      </c>
      <c r="F168" s="68">
        <v>35</v>
      </c>
      <c r="G168" s="65"/>
      <c r="H168" s="69"/>
      <c r="I168" s="70"/>
      <c r="J168" s="70"/>
      <c r="K168" s="34" t="s">
        <v>65</v>
      </c>
      <c r="L168" s="77">
        <v>168</v>
      </c>
      <c r="M168" s="77"/>
      <c r="N168" s="72"/>
      <c r="O168" s="79" t="s">
        <v>345</v>
      </c>
      <c r="P168" s="81">
        <v>43460.937939814816</v>
      </c>
      <c r="Q168" s="79" t="s">
        <v>415</v>
      </c>
      <c r="R168" s="83" t="s">
        <v>482</v>
      </c>
      <c r="S168" s="79" t="s">
        <v>526</v>
      </c>
      <c r="T168" s="79"/>
      <c r="U168" s="79"/>
      <c r="V168" s="83" t="s">
        <v>651</v>
      </c>
      <c r="W168" s="81">
        <v>43460.937939814816</v>
      </c>
      <c r="X168" s="83" t="s">
        <v>761</v>
      </c>
      <c r="Y168" s="79"/>
      <c r="Z168" s="79"/>
      <c r="AA168" s="85" t="s">
        <v>889</v>
      </c>
      <c r="AB168" s="79"/>
      <c r="AC168" s="79" t="b">
        <v>0</v>
      </c>
      <c r="AD168" s="79">
        <v>0</v>
      </c>
      <c r="AE168" s="85" t="s">
        <v>922</v>
      </c>
      <c r="AF168" s="79" t="b">
        <v>0</v>
      </c>
      <c r="AG168" s="79" t="s">
        <v>931</v>
      </c>
      <c r="AH168" s="79"/>
      <c r="AI168" s="85" t="s">
        <v>922</v>
      </c>
      <c r="AJ168" s="79" t="b">
        <v>0</v>
      </c>
      <c r="AK168" s="79">
        <v>0</v>
      </c>
      <c r="AL168" s="85" t="s">
        <v>888</v>
      </c>
      <c r="AM168" s="79" t="s">
        <v>940</v>
      </c>
      <c r="AN168" s="79" t="b">
        <v>0</v>
      </c>
      <c r="AO168" s="85" t="s">
        <v>888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0</v>
      </c>
      <c r="BE168" s="49">
        <v>0</v>
      </c>
      <c r="BF168" s="48">
        <v>2</v>
      </c>
      <c r="BG168" s="49">
        <v>15.384615384615385</v>
      </c>
      <c r="BH168" s="48">
        <v>0</v>
      </c>
      <c r="BI168" s="49">
        <v>0</v>
      </c>
      <c r="BJ168" s="48">
        <v>11</v>
      </c>
      <c r="BK168" s="49">
        <v>84.61538461538461</v>
      </c>
      <c r="BL168" s="48">
        <v>13</v>
      </c>
    </row>
    <row r="169" spans="1:64" ht="15">
      <c r="A169" s="64" t="s">
        <v>278</v>
      </c>
      <c r="B169" s="64" t="s">
        <v>323</v>
      </c>
      <c r="C169" s="65" t="s">
        <v>2679</v>
      </c>
      <c r="D169" s="66">
        <v>3</v>
      </c>
      <c r="E169" s="67" t="s">
        <v>132</v>
      </c>
      <c r="F169" s="68">
        <v>35</v>
      </c>
      <c r="G169" s="65"/>
      <c r="H169" s="69"/>
      <c r="I169" s="70"/>
      <c r="J169" s="70"/>
      <c r="K169" s="34" t="s">
        <v>65</v>
      </c>
      <c r="L169" s="77">
        <v>169</v>
      </c>
      <c r="M169" s="77"/>
      <c r="N169" s="72"/>
      <c r="O169" s="79" t="s">
        <v>345</v>
      </c>
      <c r="P169" s="81">
        <v>43462.995300925926</v>
      </c>
      <c r="Q169" s="79" t="s">
        <v>416</v>
      </c>
      <c r="R169" s="83" t="s">
        <v>483</v>
      </c>
      <c r="S169" s="79" t="s">
        <v>502</v>
      </c>
      <c r="T169" s="79"/>
      <c r="U169" s="79"/>
      <c r="V169" s="83" t="s">
        <v>652</v>
      </c>
      <c r="W169" s="81">
        <v>43462.995300925926</v>
      </c>
      <c r="X169" s="83" t="s">
        <v>762</v>
      </c>
      <c r="Y169" s="79"/>
      <c r="Z169" s="79"/>
      <c r="AA169" s="85" t="s">
        <v>890</v>
      </c>
      <c r="AB169" s="85" t="s">
        <v>918</v>
      </c>
      <c r="AC169" s="79" t="b">
        <v>0</v>
      </c>
      <c r="AD169" s="79">
        <v>0</v>
      </c>
      <c r="AE169" s="85" t="s">
        <v>927</v>
      </c>
      <c r="AF169" s="79" t="b">
        <v>0</v>
      </c>
      <c r="AG169" s="79" t="s">
        <v>931</v>
      </c>
      <c r="AH169" s="79"/>
      <c r="AI169" s="85" t="s">
        <v>922</v>
      </c>
      <c r="AJ169" s="79" t="b">
        <v>0</v>
      </c>
      <c r="AK169" s="79">
        <v>0</v>
      </c>
      <c r="AL169" s="85" t="s">
        <v>922</v>
      </c>
      <c r="AM169" s="79" t="s">
        <v>940</v>
      </c>
      <c r="AN169" s="79" t="b">
        <v>1</v>
      </c>
      <c r="AO169" s="85" t="s">
        <v>918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278</v>
      </c>
      <c r="B170" s="64" t="s">
        <v>324</v>
      </c>
      <c r="C170" s="65" t="s">
        <v>2679</v>
      </c>
      <c r="D170" s="66">
        <v>3</v>
      </c>
      <c r="E170" s="67" t="s">
        <v>132</v>
      </c>
      <c r="F170" s="68">
        <v>35</v>
      </c>
      <c r="G170" s="65"/>
      <c r="H170" s="69"/>
      <c r="I170" s="70"/>
      <c r="J170" s="70"/>
      <c r="K170" s="34" t="s">
        <v>65</v>
      </c>
      <c r="L170" s="77">
        <v>170</v>
      </c>
      <c r="M170" s="77"/>
      <c r="N170" s="72"/>
      <c r="O170" s="79" t="s">
        <v>345</v>
      </c>
      <c r="P170" s="81">
        <v>43462.995300925926</v>
      </c>
      <c r="Q170" s="79" t="s">
        <v>416</v>
      </c>
      <c r="R170" s="83" t="s">
        <v>483</v>
      </c>
      <c r="S170" s="79" t="s">
        <v>502</v>
      </c>
      <c r="T170" s="79"/>
      <c r="U170" s="79"/>
      <c r="V170" s="83" t="s">
        <v>652</v>
      </c>
      <c r="W170" s="81">
        <v>43462.995300925926</v>
      </c>
      <c r="X170" s="83" t="s">
        <v>762</v>
      </c>
      <c r="Y170" s="79"/>
      <c r="Z170" s="79"/>
      <c r="AA170" s="85" t="s">
        <v>890</v>
      </c>
      <c r="AB170" s="85" t="s">
        <v>918</v>
      </c>
      <c r="AC170" s="79" t="b">
        <v>0</v>
      </c>
      <c r="AD170" s="79">
        <v>0</v>
      </c>
      <c r="AE170" s="85" t="s">
        <v>927</v>
      </c>
      <c r="AF170" s="79" t="b">
        <v>0</v>
      </c>
      <c r="AG170" s="79" t="s">
        <v>931</v>
      </c>
      <c r="AH170" s="79"/>
      <c r="AI170" s="85" t="s">
        <v>922</v>
      </c>
      <c r="AJ170" s="79" t="b">
        <v>0</v>
      </c>
      <c r="AK170" s="79">
        <v>0</v>
      </c>
      <c r="AL170" s="85" t="s">
        <v>922</v>
      </c>
      <c r="AM170" s="79" t="s">
        <v>940</v>
      </c>
      <c r="AN170" s="79" t="b">
        <v>1</v>
      </c>
      <c r="AO170" s="85" t="s">
        <v>918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278</v>
      </c>
      <c r="B171" s="64" t="s">
        <v>325</v>
      </c>
      <c r="C171" s="65" t="s">
        <v>2679</v>
      </c>
      <c r="D171" s="66">
        <v>3</v>
      </c>
      <c r="E171" s="67" t="s">
        <v>132</v>
      </c>
      <c r="F171" s="68">
        <v>35</v>
      </c>
      <c r="G171" s="65"/>
      <c r="H171" s="69"/>
      <c r="I171" s="70"/>
      <c r="J171" s="70"/>
      <c r="K171" s="34" t="s">
        <v>65</v>
      </c>
      <c r="L171" s="77">
        <v>171</v>
      </c>
      <c r="M171" s="77"/>
      <c r="N171" s="72"/>
      <c r="O171" s="79" t="s">
        <v>345</v>
      </c>
      <c r="P171" s="81">
        <v>43462.995300925926</v>
      </c>
      <c r="Q171" s="79" t="s">
        <v>416</v>
      </c>
      <c r="R171" s="83" t="s">
        <v>483</v>
      </c>
      <c r="S171" s="79" t="s">
        <v>502</v>
      </c>
      <c r="T171" s="79"/>
      <c r="U171" s="79"/>
      <c r="V171" s="83" t="s">
        <v>652</v>
      </c>
      <c r="W171" s="81">
        <v>43462.995300925926</v>
      </c>
      <c r="X171" s="83" t="s">
        <v>762</v>
      </c>
      <c r="Y171" s="79"/>
      <c r="Z171" s="79"/>
      <c r="AA171" s="85" t="s">
        <v>890</v>
      </c>
      <c r="AB171" s="85" t="s">
        <v>918</v>
      </c>
      <c r="AC171" s="79" t="b">
        <v>0</v>
      </c>
      <c r="AD171" s="79">
        <v>0</v>
      </c>
      <c r="AE171" s="85" t="s">
        <v>927</v>
      </c>
      <c r="AF171" s="79" t="b">
        <v>0</v>
      </c>
      <c r="AG171" s="79" t="s">
        <v>931</v>
      </c>
      <c r="AH171" s="79"/>
      <c r="AI171" s="85" t="s">
        <v>922</v>
      </c>
      <c r="AJ171" s="79" t="b">
        <v>0</v>
      </c>
      <c r="AK171" s="79">
        <v>0</v>
      </c>
      <c r="AL171" s="85" t="s">
        <v>922</v>
      </c>
      <c r="AM171" s="79" t="s">
        <v>940</v>
      </c>
      <c r="AN171" s="79" t="b">
        <v>1</v>
      </c>
      <c r="AO171" s="85" t="s">
        <v>918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278</v>
      </c>
      <c r="B172" s="64" t="s">
        <v>326</v>
      </c>
      <c r="C172" s="65" t="s">
        <v>2679</v>
      </c>
      <c r="D172" s="66">
        <v>3</v>
      </c>
      <c r="E172" s="67" t="s">
        <v>132</v>
      </c>
      <c r="F172" s="68">
        <v>35</v>
      </c>
      <c r="G172" s="65"/>
      <c r="H172" s="69"/>
      <c r="I172" s="70"/>
      <c r="J172" s="70"/>
      <c r="K172" s="34" t="s">
        <v>65</v>
      </c>
      <c r="L172" s="77">
        <v>172</v>
      </c>
      <c r="M172" s="77"/>
      <c r="N172" s="72"/>
      <c r="O172" s="79" t="s">
        <v>345</v>
      </c>
      <c r="P172" s="81">
        <v>43462.995300925926</v>
      </c>
      <c r="Q172" s="79" t="s">
        <v>416</v>
      </c>
      <c r="R172" s="83" t="s">
        <v>483</v>
      </c>
      <c r="S172" s="79" t="s">
        <v>502</v>
      </c>
      <c r="T172" s="79"/>
      <c r="U172" s="79"/>
      <c r="V172" s="83" t="s">
        <v>652</v>
      </c>
      <c r="W172" s="81">
        <v>43462.995300925926</v>
      </c>
      <c r="X172" s="83" t="s">
        <v>762</v>
      </c>
      <c r="Y172" s="79"/>
      <c r="Z172" s="79"/>
      <c r="AA172" s="85" t="s">
        <v>890</v>
      </c>
      <c r="AB172" s="85" t="s">
        <v>918</v>
      </c>
      <c r="AC172" s="79" t="b">
        <v>0</v>
      </c>
      <c r="AD172" s="79">
        <v>0</v>
      </c>
      <c r="AE172" s="85" t="s">
        <v>927</v>
      </c>
      <c r="AF172" s="79" t="b">
        <v>0</v>
      </c>
      <c r="AG172" s="79" t="s">
        <v>931</v>
      </c>
      <c r="AH172" s="79"/>
      <c r="AI172" s="85" t="s">
        <v>922</v>
      </c>
      <c r="AJ172" s="79" t="b">
        <v>0</v>
      </c>
      <c r="AK172" s="79">
        <v>0</v>
      </c>
      <c r="AL172" s="85" t="s">
        <v>922</v>
      </c>
      <c r="AM172" s="79" t="s">
        <v>940</v>
      </c>
      <c r="AN172" s="79" t="b">
        <v>1</v>
      </c>
      <c r="AO172" s="85" t="s">
        <v>918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c r="BE172" s="49"/>
      <c r="BF172" s="48"/>
      <c r="BG172" s="49"/>
      <c r="BH172" s="48"/>
      <c r="BI172" s="49"/>
      <c r="BJ172" s="48"/>
      <c r="BK172" s="49"/>
      <c r="BL172" s="48"/>
    </row>
    <row r="173" spans="1:64" ht="15">
      <c r="A173" s="64" t="s">
        <v>278</v>
      </c>
      <c r="B173" s="64" t="s">
        <v>295</v>
      </c>
      <c r="C173" s="65" t="s">
        <v>2679</v>
      </c>
      <c r="D173" s="66">
        <v>3</v>
      </c>
      <c r="E173" s="67" t="s">
        <v>132</v>
      </c>
      <c r="F173" s="68">
        <v>35</v>
      </c>
      <c r="G173" s="65"/>
      <c r="H173" s="69"/>
      <c r="I173" s="70"/>
      <c r="J173" s="70"/>
      <c r="K173" s="34" t="s">
        <v>65</v>
      </c>
      <c r="L173" s="77">
        <v>173</v>
      </c>
      <c r="M173" s="77"/>
      <c r="N173" s="72"/>
      <c r="O173" s="79" t="s">
        <v>345</v>
      </c>
      <c r="P173" s="81">
        <v>43462.995300925926</v>
      </c>
      <c r="Q173" s="79" t="s">
        <v>416</v>
      </c>
      <c r="R173" s="83" t="s">
        <v>483</v>
      </c>
      <c r="S173" s="79" t="s">
        <v>502</v>
      </c>
      <c r="T173" s="79"/>
      <c r="U173" s="79"/>
      <c r="V173" s="83" t="s">
        <v>652</v>
      </c>
      <c r="W173" s="81">
        <v>43462.995300925926</v>
      </c>
      <c r="X173" s="83" t="s">
        <v>762</v>
      </c>
      <c r="Y173" s="79"/>
      <c r="Z173" s="79"/>
      <c r="AA173" s="85" t="s">
        <v>890</v>
      </c>
      <c r="AB173" s="85" t="s">
        <v>918</v>
      </c>
      <c r="AC173" s="79" t="b">
        <v>0</v>
      </c>
      <c r="AD173" s="79">
        <v>0</v>
      </c>
      <c r="AE173" s="85" t="s">
        <v>927</v>
      </c>
      <c r="AF173" s="79" t="b">
        <v>0</v>
      </c>
      <c r="AG173" s="79" t="s">
        <v>931</v>
      </c>
      <c r="AH173" s="79"/>
      <c r="AI173" s="85" t="s">
        <v>922</v>
      </c>
      <c r="AJ173" s="79" t="b">
        <v>0</v>
      </c>
      <c r="AK173" s="79">
        <v>0</v>
      </c>
      <c r="AL173" s="85" t="s">
        <v>922</v>
      </c>
      <c r="AM173" s="79" t="s">
        <v>940</v>
      </c>
      <c r="AN173" s="79" t="b">
        <v>1</v>
      </c>
      <c r="AO173" s="85" t="s">
        <v>918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278</v>
      </c>
      <c r="B174" s="64" t="s">
        <v>327</v>
      </c>
      <c r="C174" s="65" t="s">
        <v>2679</v>
      </c>
      <c r="D174" s="66">
        <v>3</v>
      </c>
      <c r="E174" s="67" t="s">
        <v>132</v>
      </c>
      <c r="F174" s="68">
        <v>35</v>
      </c>
      <c r="G174" s="65"/>
      <c r="H174" s="69"/>
      <c r="I174" s="70"/>
      <c r="J174" s="70"/>
      <c r="K174" s="34" t="s">
        <v>65</v>
      </c>
      <c r="L174" s="77">
        <v>174</v>
      </c>
      <c r="M174" s="77"/>
      <c r="N174" s="72"/>
      <c r="O174" s="79" t="s">
        <v>345</v>
      </c>
      <c r="P174" s="81">
        <v>43462.995300925926</v>
      </c>
      <c r="Q174" s="79" t="s">
        <v>416</v>
      </c>
      <c r="R174" s="83" t="s">
        <v>483</v>
      </c>
      <c r="S174" s="79" t="s">
        <v>502</v>
      </c>
      <c r="T174" s="79"/>
      <c r="U174" s="79"/>
      <c r="V174" s="83" t="s">
        <v>652</v>
      </c>
      <c r="W174" s="81">
        <v>43462.995300925926</v>
      </c>
      <c r="X174" s="83" t="s">
        <v>762</v>
      </c>
      <c r="Y174" s="79"/>
      <c r="Z174" s="79"/>
      <c r="AA174" s="85" t="s">
        <v>890</v>
      </c>
      <c r="AB174" s="85" t="s">
        <v>918</v>
      </c>
      <c r="AC174" s="79" t="b">
        <v>0</v>
      </c>
      <c r="AD174" s="79">
        <v>0</v>
      </c>
      <c r="AE174" s="85" t="s">
        <v>927</v>
      </c>
      <c r="AF174" s="79" t="b">
        <v>0</v>
      </c>
      <c r="AG174" s="79" t="s">
        <v>931</v>
      </c>
      <c r="AH174" s="79"/>
      <c r="AI174" s="85" t="s">
        <v>922</v>
      </c>
      <c r="AJ174" s="79" t="b">
        <v>0</v>
      </c>
      <c r="AK174" s="79">
        <v>0</v>
      </c>
      <c r="AL174" s="85" t="s">
        <v>922</v>
      </c>
      <c r="AM174" s="79" t="s">
        <v>940</v>
      </c>
      <c r="AN174" s="79" t="b">
        <v>1</v>
      </c>
      <c r="AO174" s="85" t="s">
        <v>918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278</v>
      </c>
      <c r="B175" s="64" t="s">
        <v>328</v>
      </c>
      <c r="C175" s="65" t="s">
        <v>2679</v>
      </c>
      <c r="D175" s="66">
        <v>3</v>
      </c>
      <c r="E175" s="67" t="s">
        <v>132</v>
      </c>
      <c r="F175" s="68">
        <v>35</v>
      </c>
      <c r="G175" s="65"/>
      <c r="H175" s="69"/>
      <c r="I175" s="70"/>
      <c r="J175" s="70"/>
      <c r="K175" s="34" t="s">
        <v>65</v>
      </c>
      <c r="L175" s="77">
        <v>175</v>
      </c>
      <c r="M175" s="77"/>
      <c r="N175" s="72"/>
      <c r="O175" s="79" t="s">
        <v>346</v>
      </c>
      <c r="P175" s="81">
        <v>43462.995300925926</v>
      </c>
      <c r="Q175" s="79" t="s">
        <v>416</v>
      </c>
      <c r="R175" s="83" t="s">
        <v>483</v>
      </c>
      <c r="S175" s="79" t="s">
        <v>502</v>
      </c>
      <c r="T175" s="79"/>
      <c r="U175" s="79"/>
      <c r="V175" s="83" t="s">
        <v>652</v>
      </c>
      <c r="W175" s="81">
        <v>43462.995300925926</v>
      </c>
      <c r="X175" s="83" t="s">
        <v>762</v>
      </c>
      <c r="Y175" s="79"/>
      <c r="Z175" s="79"/>
      <c r="AA175" s="85" t="s">
        <v>890</v>
      </c>
      <c r="AB175" s="85" t="s">
        <v>918</v>
      </c>
      <c r="AC175" s="79" t="b">
        <v>0</v>
      </c>
      <c r="AD175" s="79">
        <v>0</v>
      </c>
      <c r="AE175" s="85" t="s">
        <v>927</v>
      </c>
      <c r="AF175" s="79" t="b">
        <v>0</v>
      </c>
      <c r="AG175" s="79" t="s">
        <v>931</v>
      </c>
      <c r="AH175" s="79"/>
      <c r="AI175" s="85" t="s">
        <v>922</v>
      </c>
      <c r="AJ175" s="79" t="b">
        <v>0</v>
      </c>
      <c r="AK175" s="79">
        <v>0</v>
      </c>
      <c r="AL175" s="85" t="s">
        <v>922</v>
      </c>
      <c r="AM175" s="79" t="s">
        <v>940</v>
      </c>
      <c r="AN175" s="79" t="b">
        <v>1</v>
      </c>
      <c r="AO175" s="85" t="s">
        <v>918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4</v>
      </c>
      <c r="BD175" s="48">
        <v>0</v>
      </c>
      <c r="BE175" s="49">
        <v>0</v>
      </c>
      <c r="BF175" s="48">
        <v>0</v>
      </c>
      <c r="BG175" s="49">
        <v>0</v>
      </c>
      <c r="BH175" s="48">
        <v>0</v>
      </c>
      <c r="BI175" s="49">
        <v>0</v>
      </c>
      <c r="BJ175" s="48">
        <v>8</v>
      </c>
      <c r="BK175" s="49">
        <v>100</v>
      </c>
      <c r="BL175" s="48">
        <v>8</v>
      </c>
    </row>
    <row r="176" spans="1:64" ht="15">
      <c r="A176" s="64" t="s">
        <v>278</v>
      </c>
      <c r="B176" s="64" t="s">
        <v>267</v>
      </c>
      <c r="C176" s="65" t="s">
        <v>2679</v>
      </c>
      <c r="D176" s="66">
        <v>3</v>
      </c>
      <c r="E176" s="67" t="s">
        <v>132</v>
      </c>
      <c r="F176" s="68">
        <v>35</v>
      </c>
      <c r="G176" s="65"/>
      <c r="H176" s="69"/>
      <c r="I176" s="70"/>
      <c r="J176" s="70"/>
      <c r="K176" s="34" t="s">
        <v>65</v>
      </c>
      <c r="L176" s="77">
        <v>176</v>
      </c>
      <c r="M176" s="77"/>
      <c r="N176" s="72"/>
      <c r="O176" s="79" t="s">
        <v>345</v>
      </c>
      <c r="P176" s="81">
        <v>43462.995300925926</v>
      </c>
      <c r="Q176" s="79" t="s">
        <v>416</v>
      </c>
      <c r="R176" s="83" t="s">
        <v>483</v>
      </c>
      <c r="S176" s="79" t="s">
        <v>502</v>
      </c>
      <c r="T176" s="79"/>
      <c r="U176" s="79"/>
      <c r="V176" s="83" t="s">
        <v>652</v>
      </c>
      <c r="W176" s="81">
        <v>43462.995300925926</v>
      </c>
      <c r="X176" s="83" t="s">
        <v>762</v>
      </c>
      <c r="Y176" s="79"/>
      <c r="Z176" s="79"/>
      <c r="AA176" s="85" t="s">
        <v>890</v>
      </c>
      <c r="AB176" s="85" t="s">
        <v>918</v>
      </c>
      <c r="AC176" s="79" t="b">
        <v>0</v>
      </c>
      <c r="AD176" s="79">
        <v>0</v>
      </c>
      <c r="AE176" s="85" t="s">
        <v>927</v>
      </c>
      <c r="AF176" s="79" t="b">
        <v>0</v>
      </c>
      <c r="AG176" s="79" t="s">
        <v>931</v>
      </c>
      <c r="AH176" s="79"/>
      <c r="AI176" s="85" t="s">
        <v>922</v>
      </c>
      <c r="AJ176" s="79" t="b">
        <v>0</v>
      </c>
      <c r="AK176" s="79">
        <v>0</v>
      </c>
      <c r="AL176" s="85" t="s">
        <v>922</v>
      </c>
      <c r="AM176" s="79" t="s">
        <v>940</v>
      </c>
      <c r="AN176" s="79" t="b">
        <v>1</v>
      </c>
      <c r="AO176" s="85" t="s">
        <v>918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1</v>
      </c>
      <c r="BD176" s="48"/>
      <c r="BE176" s="49"/>
      <c r="BF176" s="48"/>
      <c r="BG176" s="49"/>
      <c r="BH176" s="48"/>
      <c r="BI176" s="49"/>
      <c r="BJ176" s="48"/>
      <c r="BK176" s="49"/>
      <c r="BL176" s="48"/>
    </row>
    <row r="177" spans="1:64" ht="15">
      <c r="A177" s="64" t="s">
        <v>279</v>
      </c>
      <c r="B177" s="64" t="s">
        <v>329</v>
      </c>
      <c r="C177" s="65" t="s">
        <v>2679</v>
      </c>
      <c r="D177" s="66">
        <v>3</v>
      </c>
      <c r="E177" s="67" t="s">
        <v>132</v>
      </c>
      <c r="F177" s="68">
        <v>35</v>
      </c>
      <c r="G177" s="65"/>
      <c r="H177" s="69"/>
      <c r="I177" s="70"/>
      <c r="J177" s="70"/>
      <c r="K177" s="34" t="s">
        <v>65</v>
      </c>
      <c r="L177" s="77">
        <v>177</v>
      </c>
      <c r="M177" s="77"/>
      <c r="N177" s="72"/>
      <c r="O177" s="79" t="s">
        <v>346</v>
      </c>
      <c r="P177" s="81">
        <v>42226.7515162037</v>
      </c>
      <c r="Q177" s="79" t="s">
        <v>417</v>
      </c>
      <c r="R177" s="83" t="s">
        <v>484</v>
      </c>
      <c r="S177" s="79" t="s">
        <v>514</v>
      </c>
      <c r="T177" s="79" t="s">
        <v>568</v>
      </c>
      <c r="U177" s="83" t="s">
        <v>586</v>
      </c>
      <c r="V177" s="83" t="s">
        <v>586</v>
      </c>
      <c r="W177" s="81">
        <v>42226.7515162037</v>
      </c>
      <c r="X177" s="83" t="s">
        <v>763</v>
      </c>
      <c r="Y177" s="79"/>
      <c r="Z177" s="79"/>
      <c r="AA177" s="85" t="s">
        <v>891</v>
      </c>
      <c r="AB177" s="85" t="s">
        <v>919</v>
      </c>
      <c r="AC177" s="79" t="b">
        <v>0</v>
      </c>
      <c r="AD177" s="79">
        <v>1</v>
      </c>
      <c r="AE177" s="85" t="s">
        <v>926</v>
      </c>
      <c r="AF177" s="79" t="b">
        <v>0</v>
      </c>
      <c r="AG177" s="79" t="s">
        <v>931</v>
      </c>
      <c r="AH177" s="79"/>
      <c r="AI177" s="85" t="s">
        <v>922</v>
      </c>
      <c r="AJ177" s="79" t="b">
        <v>0</v>
      </c>
      <c r="AK177" s="79">
        <v>1</v>
      </c>
      <c r="AL177" s="85" t="s">
        <v>922</v>
      </c>
      <c r="AM177" s="79" t="s">
        <v>941</v>
      </c>
      <c r="AN177" s="79" t="b">
        <v>0</v>
      </c>
      <c r="AO177" s="85" t="s">
        <v>919</v>
      </c>
      <c r="AP177" s="79" t="s">
        <v>951</v>
      </c>
      <c r="AQ177" s="79">
        <v>0</v>
      </c>
      <c r="AR177" s="79">
        <v>0</v>
      </c>
      <c r="AS177" s="79"/>
      <c r="AT177" s="79"/>
      <c r="AU177" s="79"/>
      <c r="AV177" s="79"/>
      <c r="AW177" s="79"/>
      <c r="AX177" s="79"/>
      <c r="AY177" s="79"/>
      <c r="AZ177" s="79"/>
      <c r="BA177">
        <v>1</v>
      </c>
      <c r="BB177" s="78" t="str">
        <f>REPLACE(INDEX(GroupVertices[Group],MATCH(Edges[[#This Row],[Vertex 1]],GroupVertices[Vertex],0)),1,1,"")</f>
        <v>10</v>
      </c>
      <c r="BC177" s="78" t="str">
        <f>REPLACE(INDEX(GroupVertices[Group],MATCH(Edges[[#This Row],[Vertex 2]],GroupVertices[Vertex],0)),1,1,"")</f>
        <v>10</v>
      </c>
      <c r="BD177" s="48">
        <v>0</v>
      </c>
      <c r="BE177" s="49">
        <v>0</v>
      </c>
      <c r="BF177" s="48">
        <v>1</v>
      </c>
      <c r="BG177" s="49">
        <v>10</v>
      </c>
      <c r="BH177" s="48">
        <v>0</v>
      </c>
      <c r="BI177" s="49">
        <v>0</v>
      </c>
      <c r="BJ177" s="48">
        <v>9</v>
      </c>
      <c r="BK177" s="49">
        <v>90</v>
      </c>
      <c r="BL177" s="48">
        <v>10</v>
      </c>
    </row>
    <row r="178" spans="1:64" ht="15">
      <c r="A178" s="64" t="s">
        <v>280</v>
      </c>
      <c r="B178" s="64" t="s">
        <v>329</v>
      </c>
      <c r="C178" s="65" t="s">
        <v>2679</v>
      </c>
      <c r="D178" s="66">
        <v>3</v>
      </c>
      <c r="E178" s="67" t="s">
        <v>132</v>
      </c>
      <c r="F178" s="68">
        <v>35</v>
      </c>
      <c r="G178" s="65"/>
      <c r="H178" s="69"/>
      <c r="I178" s="70"/>
      <c r="J178" s="70"/>
      <c r="K178" s="34" t="s">
        <v>65</v>
      </c>
      <c r="L178" s="77">
        <v>178</v>
      </c>
      <c r="M178" s="77"/>
      <c r="N178" s="72"/>
      <c r="O178" s="79" t="s">
        <v>345</v>
      </c>
      <c r="P178" s="81">
        <v>43463.640231481484</v>
      </c>
      <c r="Q178" s="79" t="s">
        <v>418</v>
      </c>
      <c r="R178" s="83" t="s">
        <v>484</v>
      </c>
      <c r="S178" s="79" t="s">
        <v>514</v>
      </c>
      <c r="T178" s="79" t="s">
        <v>568</v>
      </c>
      <c r="U178" s="79"/>
      <c r="V178" s="83" t="s">
        <v>653</v>
      </c>
      <c r="W178" s="81">
        <v>43463.640231481484</v>
      </c>
      <c r="X178" s="83" t="s">
        <v>764</v>
      </c>
      <c r="Y178" s="79"/>
      <c r="Z178" s="79"/>
      <c r="AA178" s="85" t="s">
        <v>892</v>
      </c>
      <c r="AB178" s="79"/>
      <c r="AC178" s="79" t="b">
        <v>0</v>
      </c>
      <c r="AD178" s="79">
        <v>0</v>
      </c>
      <c r="AE178" s="85" t="s">
        <v>922</v>
      </c>
      <c r="AF178" s="79" t="b">
        <v>0</v>
      </c>
      <c r="AG178" s="79" t="s">
        <v>931</v>
      </c>
      <c r="AH178" s="79"/>
      <c r="AI178" s="85" t="s">
        <v>922</v>
      </c>
      <c r="AJ178" s="79" t="b">
        <v>0</v>
      </c>
      <c r="AK178" s="79">
        <v>1</v>
      </c>
      <c r="AL178" s="85" t="s">
        <v>891</v>
      </c>
      <c r="AM178" s="79" t="s">
        <v>937</v>
      </c>
      <c r="AN178" s="79" t="b">
        <v>0</v>
      </c>
      <c r="AO178" s="85" t="s">
        <v>891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10</v>
      </c>
      <c r="BC178" s="78" t="str">
        <f>REPLACE(INDEX(GroupVertices[Group],MATCH(Edges[[#This Row],[Vertex 2]],GroupVertices[Vertex],0)),1,1,"")</f>
        <v>10</v>
      </c>
      <c r="BD178" s="48"/>
      <c r="BE178" s="49"/>
      <c r="BF178" s="48"/>
      <c r="BG178" s="49"/>
      <c r="BH178" s="48"/>
      <c r="BI178" s="49"/>
      <c r="BJ178" s="48"/>
      <c r="BK178" s="49"/>
      <c r="BL178" s="48"/>
    </row>
    <row r="179" spans="1:64" ht="15">
      <c r="A179" s="64" t="s">
        <v>279</v>
      </c>
      <c r="B179" s="64" t="s">
        <v>267</v>
      </c>
      <c r="C179" s="65" t="s">
        <v>2679</v>
      </c>
      <c r="D179" s="66">
        <v>3</v>
      </c>
      <c r="E179" s="67" t="s">
        <v>132</v>
      </c>
      <c r="F179" s="68">
        <v>35</v>
      </c>
      <c r="G179" s="65"/>
      <c r="H179" s="69"/>
      <c r="I179" s="70"/>
      <c r="J179" s="70"/>
      <c r="K179" s="34" t="s">
        <v>65</v>
      </c>
      <c r="L179" s="77">
        <v>179</v>
      </c>
      <c r="M179" s="77"/>
      <c r="N179" s="72"/>
      <c r="O179" s="79" t="s">
        <v>345</v>
      </c>
      <c r="P179" s="81">
        <v>42226.7515162037</v>
      </c>
      <c r="Q179" s="79" t="s">
        <v>417</v>
      </c>
      <c r="R179" s="83" t="s">
        <v>484</v>
      </c>
      <c r="S179" s="79" t="s">
        <v>514</v>
      </c>
      <c r="T179" s="79" t="s">
        <v>568</v>
      </c>
      <c r="U179" s="83" t="s">
        <v>586</v>
      </c>
      <c r="V179" s="83" t="s">
        <v>586</v>
      </c>
      <c r="W179" s="81">
        <v>42226.7515162037</v>
      </c>
      <c r="X179" s="83" t="s">
        <v>763</v>
      </c>
      <c r="Y179" s="79"/>
      <c r="Z179" s="79"/>
      <c r="AA179" s="85" t="s">
        <v>891</v>
      </c>
      <c r="AB179" s="85" t="s">
        <v>919</v>
      </c>
      <c r="AC179" s="79" t="b">
        <v>0</v>
      </c>
      <c r="AD179" s="79">
        <v>1</v>
      </c>
      <c r="AE179" s="85" t="s">
        <v>926</v>
      </c>
      <c r="AF179" s="79" t="b">
        <v>0</v>
      </c>
      <c r="AG179" s="79" t="s">
        <v>931</v>
      </c>
      <c r="AH179" s="79"/>
      <c r="AI179" s="85" t="s">
        <v>922</v>
      </c>
      <c r="AJ179" s="79" t="b">
        <v>0</v>
      </c>
      <c r="AK179" s="79">
        <v>1</v>
      </c>
      <c r="AL179" s="85" t="s">
        <v>922</v>
      </c>
      <c r="AM179" s="79" t="s">
        <v>941</v>
      </c>
      <c r="AN179" s="79" t="b">
        <v>0</v>
      </c>
      <c r="AO179" s="85" t="s">
        <v>919</v>
      </c>
      <c r="AP179" s="79" t="s">
        <v>951</v>
      </c>
      <c r="AQ179" s="79">
        <v>0</v>
      </c>
      <c r="AR179" s="79">
        <v>0</v>
      </c>
      <c r="AS179" s="79"/>
      <c r="AT179" s="79"/>
      <c r="AU179" s="79"/>
      <c r="AV179" s="79"/>
      <c r="AW179" s="79"/>
      <c r="AX179" s="79"/>
      <c r="AY179" s="79"/>
      <c r="AZ179" s="79"/>
      <c r="BA179">
        <v>1</v>
      </c>
      <c r="BB179" s="78" t="str">
        <f>REPLACE(INDEX(GroupVertices[Group],MATCH(Edges[[#This Row],[Vertex 1]],GroupVertices[Vertex],0)),1,1,"")</f>
        <v>10</v>
      </c>
      <c r="BC179" s="78" t="str">
        <f>REPLACE(INDEX(GroupVertices[Group],MATCH(Edges[[#This Row],[Vertex 2]],GroupVertices[Vertex],0)),1,1,"")</f>
        <v>1</v>
      </c>
      <c r="BD179" s="48"/>
      <c r="BE179" s="49"/>
      <c r="BF179" s="48"/>
      <c r="BG179" s="49"/>
      <c r="BH179" s="48"/>
      <c r="BI179" s="49"/>
      <c r="BJ179" s="48"/>
      <c r="BK179" s="49"/>
      <c r="BL179" s="48"/>
    </row>
    <row r="180" spans="1:64" ht="15">
      <c r="A180" s="64" t="s">
        <v>280</v>
      </c>
      <c r="B180" s="64" t="s">
        <v>279</v>
      </c>
      <c r="C180" s="65" t="s">
        <v>2679</v>
      </c>
      <c r="D180" s="66">
        <v>3</v>
      </c>
      <c r="E180" s="67" t="s">
        <v>132</v>
      </c>
      <c r="F180" s="68">
        <v>35</v>
      </c>
      <c r="G180" s="65"/>
      <c r="H180" s="69"/>
      <c r="I180" s="70"/>
      <c r="J180" s="70"/>
      <c r="K180" s="34" t="s">
        <v>65</v>
      </c>
      <c r="L180" s="77">
        <v>180</v>
      </c>
      <c r="M180" s="77"/>
      <c r="N180" s="72"/>
      <c r="O180" s="79" t="s">
        <v>345</v>
      </c>
      <c r="P180" s="81">
        <v>43463.640231481484</v>
      </c>
      <c r="Q180" s="79" t="s">
        <v>418</v>
      </c>
      <c r="R180" s="83" t="s">
        <v>484</v>
      </c>
      <c r="S180" s="79" t="s">
        <v>514</v>
      </c>
      <c r="T180" s="79" t="s">
        <v>568</v>
      </c>
      <c r="U180" s="79"/>
      <c r="V180" s="83" t="s">
        <v>653</v>
      </c>
      <c r="W180" s="81">
        <v>43463.640231481484</v>
      </c>
      <c r="X180" s="83" t="s">
        <v>764</v>
      </c>
      <c r="Y180" s="79"/>
      <c r="Z180" s="79"/>
      <c r="AA180" s="85" t="s">
        <v>892</v>
      </c>
      <c r="AB180" s="79"/>
      <c r="AC180" s="79" t="b">
        <v>0</v>
      </c>
      <c r="AD180" s="79">
        <v>0</v>
      </c>
      <c r="AE180" s="85" t="s">
        <v>922</v>
      </c>
      <c r="AF180" s="79" t="b">
        <v>0</v>
      </c>
      <c r="AG180" s="79" t="s">
        <v>931</v>
      </c>
      <c r="AH180" s="79"/>
      <c r="AI180" s="85" t="s">
        <v>922</v>
      </c>
      <c r="AJ180" s="79" t="b">
        <v>0</v>
      </c>
      <c r="AK180" s="79">
        <v>1</v>
      </c>
      <c r="AL180" s="85" t="s">
        <v>891</v>
      </c>
      <c r="AM180" s="79" t="s">
        <v>937</v>
      </c>
      <c r="AN180" s="79" t="b">
        <v>0</v>
      </c>
      <c r="AO180" s="85" t="s">
        <v>891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10</v>
      </c>
      <c r="BC180" s="78" t="str">
        <f>REPLACE(INDEX(GroupVertices[Group],MATCH(Edges[[#This Row],[Vertex 2]],GroupVertices[Vertex],0)),1,1,"")</f>
        <v>10</v>
      </c>
      <c r="BD180" s="48"/>
      <c r="BE180" s="49"/>
      <c r="BF180" s="48"/>
      <c r="BG180" s="49"/>
      <c r="BH180" s="48"/>
      <c r="BI180" s="49"/>
      <c r="BJ180" s="48"/>
      <c r="BK180" s="49"/>
      <c r="BL180" s="48"/>
    </row>
    <row r="181" spans="1:64" ht="15">
      <c r="A181" s="64" t="s">
        <v>280</v>
      </c>
      <c r="B181" s="64" t="s">
        <v>267</v>
      </c>
      <c r="C181" s="65" t="s">
        <v>2679</v>
      </c>
      <c r="D181" s="66">
        <v>3</v>
      </c>
      <c r="E181" s="67" t="s">
        <v>132</v>
      </c>
      <c r="F181" s="68">
        <v>35</v>
      </c>
      <c r="G181" s="65"/>
      <c r="H181" s="69"/>
      <c r="I181" s="70"/>
      <c r="J181" s="70"/>
      <c r="K181" s="34" t="s">
        <v>65</v>
      </c>
      <c r="L181" s="77">
        <v>181</v>
      </c>
      <c r="M181" s="77"/>
      <c r="N181" s="72"/>
      <c r="O181" s="79" t="s">
        <v>345</v>
      </c>
      <c r="P181" s="81">
        <v>43463.640231481484</v>
      </c>
      <c r="Q181" s="79" t="s">
        <v>418</v>
      </c>
      <c r="R181" s="83" t="s">
        <v>484</v>
      </c>
      <c r="S181" s="79" t="s">
        <v>514</v>
      </c>
      <c r="T181" s="79" t="s">
        <v>568</v>
      </c>
      <c r="U181" s="79"/>
      <c r="V181" s="83" t="s">
        <v>653</v>
      </c>
      <c r="W181" s="81">
        <v>43463.640231481484</v>
      </c>
      <c r="X181" s="83" t="s">
        <v>764</v>
      </c>
      <c r="Y181" s="79"/>
      <c r="Z181" s="79"/>
      <c r="AA181" s="85" t="s">
        <v>892</v>
      </c>
      <c r="AB181" s="79"/>
      <c r="AC181" s="79" t="b">
        <v>0</v>
      </c>
      <c r="AD181" s="79">
        <v>0</v>
      </c>
      <c r="AE181" s="85" t="s">
        <v>922</v>
      </c>
      <c r="AF181" s="79" t="b">
        <v>0</v>
      </c>
      <c r="AG181" s="79" t="s">
        <v>931</v>
      </c>
      <c r="AH181" s="79"/>
      <c r="AI181" s="85" t="s">
        <v>922</v>
      </c>
      <c r="AJ181" s="79" t="b">
        <v>0</v>
      </c>
      <c r="AK181" s="79">
        <v>1</v>
      </c>
      <c r="AL181" s="85" t="s">
        <v>891</v>
      </c>
      <c r="AM181" s="79" t="s">
        <v>937</v>
      </c>
      <c r="AN181" s="79" t="b">
        <v>0</v>
      </c>
      <c r="AO181" s="85" t="s">
        <v>891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10</v>
      </c>
      <c r="BC181" s="78" t="str">
        <f>REPLACE(INDEX(GroupVertices[Group],MATCH(Edges[[#This Row],[Vertex 2]],GroupVertices[Vertex],0)),1,1,"")</f>
        <v>1</v>
      </c>
      <c r="BD181" s="48">
        <v>0</v>
      </c>
      <c r="BE181" s="49">
        <v>0</v>
      </c>
      <c r="BF181" s="48">
        <v>1</v>
      </c>
      <c r="BG181" s="49">
        <v>7.6923076923076925</v>
      </c>
      <c r="BH181" s="48">
        <v>0</v>
      </c>
      <c r="BI181" s="49">
        <v>0</v>
      </c>
      <c r="BJ181" s="48">
        <v>12</v>
      </c>
      <c r="BK181" s="49">
        <v>92.3076923076923</v>
      </c>
      <c r="BL181" s="48">
        <v>13</v>
      </c>
    </row>
    <row r="182" spans="1:64" ht="15">
      <c r="A182" s="64" t="s">
        <v>281</v>
      </c>
      <c r="B182" s="64" t="s">
        <v>281</v>
      </c>
      <c r="C182" s="65" t="s">
        <v>2679</v>
      </c>
      <c r="D182" s="66">
        <v>3</v>
      </c>
      <c r="E182" s="67" t="s">
        <v>132</v>
      </c>
      <c r="F182" s="68">
        <v>35</v>
      </c>
      <c r="G182" s="65"/>
      <c r="H182" s="69"/>
      <c r="I182" s="70"/>
      <c r="J182" s="70"/>
      <c r="K182" s="34" t="s">
        <v>65</v>
      </c>
      <c r="L182" s="77">
        <v>182</v>
      </c>
      <c r="M182" s="77"/>
      <c r="N182" s="72"/>
      <c r="O182" s="79" t="s">
        <v>176</v>
      </c>
      <c r="P182" s="81">
        <v>43464.8184837963</v>
      </c>
      <c r="Q182" s="79" t="s">
        <v>419</v>
      </c>
      <c r="R182" s="79" t="s">
        <v>485</v>
      </c>
      <c r="S182" s="79" t="s">
        <v>527</v>
      </c>
      <c r="T182" s="79"/>
      <c r="U182" s="79"/>
      <c r="V182" s="83" t="s">
        <v>654</v>
      </c>
      <c r="W182" s="81">
        <v>43464.8184837963</v>
      </c>
      <c r="X182" s="83" t="s">
        <v>765</v>
      </c>
      <c r="Y182" s="79"/>
      <c r="Z182" s="79"/>
      <c r="AA182" s="85" t="s">
        <v>893</v>
      </c>
      <c r="AB182" s="79"/>
      <c r="AC182" s="79" t="b">
        <v>0</v>
      </c>
      <c r="AD182" s="79">
        <v>0</v>
      </c>
      <c r="AE182" s="85" t="s">
        <v>922</v>
      </c>
      <c r="AF182" s="79" t="b">
        <v>0</v>
      </c>
      <c r="AG182" s="79" t="s">
        <v>931</v>
      </c>
      <c r="AH182" s="79"/>
      <c r="AI182" s="85" t="s">
        <v>922</v>
      </c>
      <c r="AJ182" s="79" t="b">
        <v>0</v>
      </c>
      <c r="AK182" s="79">
        <v>0</v>
      </c>
      <c r="AL182" s="85" t="s">
        <v>922</v>
      </c>
      <c r="AM182" s="79" t="s">
        <v>942</v>
      </c>
      <c r="AN182" s="79" t="b">
        <v>1</v>
      </c>
      <c r="AO182" s="85" t="s">
        <v>893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6</v>
      </c>
      <c r="BD182" s="48">
        <v>0</v>
      </c>
      <c r="BE182" s="49">
        <v>0</v>
      </c>
      <c r="BF182" s="48">
        <v>1</v>
      </c>
      <c r="BG182" s="49">
        <v>10</v>
      </c>
      <c r="BH182" s="48">
        <v>0</v>
      </c>
      <c r="BI182" s="49">
        <v>0</v>
      </c>
      <c r="BJ182" s="48">
        <v>9</v>
      </c>
      <c r="BK182" s="49">
        <v>90</v>
      </c>
      <c r="BL182" s="48">
        <v>10</v>
      </c>
    </row>
    <row r="183" spans="1:64" ht="15">
      <c r="A183" s="64" t="s">
        <v>282</v>
      </c>
      <c r="B183" s="64" t="s">
        <v>282</v>
      </c>
      <c r="C183" s="65" t="s">
        <v>2679</v>
      </c>
      <c r="D183" s="66">
        <v>3</v>
      </c>
      <c r="E183" s="67" t="s">
        <v>132</v>
      </c>
      <c r="F183" s="68">
        <v>35</v>
      </c>
      <c r="G183" s="65"/>
      <c r="H183" s="69"/>
      <c r="I183" s="70"/>
      <c r="J183" s="70"/>
      <c r="K183" s="34" t="s">
        <v>65</v>
      </c>
      <c r="L183" s="77">
        <v>183</v>
      </c>
      <c r="M183" s="77"/>
      <c r="N183" s="72"/>
      <c r="O183" s="79" t="s">
        <v>176</v>
      </c>
      <c r="P183" s="81">
        <v>43467.670011574075</v>
      </c>
      <c r="Q183" s="79" t="s">
        <v>420</v>
      </c>
      <c r="R183" s="83" t="s">
        <v>486</v>
      </c>
      <c r="S183" s="79" t="s">
        <v>502</v>
      </c>
      <c r="T183" s="79"/>
      <c r="U183" s="79"/>
      <c r="V183" s="83" t="s">
        <v>655</v>
      </c>
      <c r="W183" s="81">
        <v>43467.670011574075</v>
      </c>
      <c r="X183" s="83" t="s">
        <v>766</v>
      </c>
      <c r="Y183" s="79"/>
      <c r="Z183" s="79"/>
      <c r="AA183" s="85" t="s">
        <v>894</v>
      </c>
      <c r="AB183" s="79"/>
      <c r="AC183" s="79" t="b">
        <v>0</v>
      </c>
      <c r="AD183" s="79">
        <v>0</v>
      </c>
      <c r="AE183" s="85" t="s">
        <v>922</v>
      </c>
      <c r="AF183" s="79" t="b">
        <v>0</v>
      </c>
      <c r="AG183" s="79" t="s">
        <v>931</v>
      </c>
      <c r="AH183" s="79"/>
      <c r="AI183" s="85" t="s">
        <v>922</v>
      </c>
      <c r="AJ183" s="79" t="b">
        <v>0</v>
      </c>
      <c r="AK183" s="79">
        <v>0</v>
      </c>
      <c r="AL183" s="85" t="s">
        <v>922</v>
      </c>
      <c r="AM183" s="79" t="s">
        <v>940</v>
      </c>
      <c r="AN183" s="79" t="b">
        <v>1</v>
      </c>
      <c r="AO183" s="85" t="s">
        <v>894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13</v>
      </c>
      <c r="BC183" s="78" t="str">
        <f>REPLACE(INDEX(GroupVertices[Group],MATCH(Edges[[#This Row],[Vertex 2]],GroupVertices[Vertex],0)),1,1,"")</f>
        <v>13</v>
      </c>
      <c r="BD183" s="48">
        <v>1</v>
      </c>
      <c r="BE183" s="49">
        <v>5.555555555555555</v>
      </c>
      <c r="BF183" s="48">
        <v>0</v>
      </c>
      <c r="BG183" s="49">
        <v>0</v>
      </c>
      <c r="BH183" s="48">
        <v>0</v>
      </c>
      <c r="BI183" s="49">
        <v>0</v>
      </c>
      <c r="BJ183" s="48">
        <v>17</v>
      </c>
      <c r="BK183" s="49">
        <v>94.44444444444444</v>
      </c>
      <c r="BL183" s="48">
        <v>18</v>
      </c>
    </row>
    <row r="184" spans="1:64" ht="15">
      <c r="A184" s="64" t="s">
        <v>283</v>
      </c>
      <c r="B184" s="64" t="s">
        <v>282</v>
      </c>
      <c r="C184" s="65" t="s">
        <v>2679</v>
      </c>
      <c r="D184" s="66">
        <v>3</v>
      </c>
      <c r="E184" s="67" t="s">
        <v>132</v>
      </c>
      <c r="F184" s="68">
        <v>35</v>
      </c>
      <c r="G184" s="65"/>
      <c r="H184" s="69"/>
      <c r="I184" s="70"/>
      <c r="J184" s="70"/>
      <c r="K184" s="34" t="s">
        <v>65</v>
      </c>
      <c r="L184" s="77">
        <v>184</v>
      </c>
      <c r="M184" s="77"/>
      <c r="N184" s="72"/>
      <c r="O184" s="79" t="s">
        <v>345</v>
      </c>
      <c r="P184" s="81">
        <v>43467.977488425924</v>
      </c>
      <c r="Q184" s="79" t="s">
        <v>421</v>
      </c>
      <c r="R184" s="79"/>
      <c r="S184" s="79"/>
      <c r="T184" s="79"/>
      <c r="U184" s="79"/>
      <c r="V184" s="83" t="s">
        <v>656</v>
      </c>
      <c r="W184" s="81">
        <v>43467.977488425924</v>
      </c>
      <c r="X184" s="83" t="s">
        <v>767</v>
      </c>
      <c r="Y184" s="79"/>
      <c r="Z184" s="79"/>
      <c r="AA184" s="85" t="s">
        <v>895</v>
      </c>
      <c r="AB184" s="79"/>
      <c r="AC184" s="79" t="b">
        <v>0</v>
      </c>
      <c r="AD184" s="79">
        <v>0</v>
      </c>
      <c r="AE184" s="85" t="s">
        <v>922</v>
      </c>
      <c r="AF184" s="79" t="b">
        <v>0</v>
      </c>
      <c r="AG184" s="79" t="s">
        <v>931</v>
      </c>
      <c r="AH184" s="79"/>
      <c r="AI184" s="85" t="s">
        <v>922</v>
      </c>
      <c r="AJ184" s="79" t="b">
        <v>0</v>
      </c>
      <c r="AK184" s="79">
        <v>2</v>
      </c>
      <c r="AL184" s="85" t="s">
        <v>894</v>
      </c>
      <c r="AM184" s="79" t="s">
        <v>937</v>
      </c>
      <c r="AN184" s="79" t="b">
        <v>0</v>
      </c>
      <c r="AO184" s="85" t="s">
        <v>894</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13</v>
      </c>
      <c r="BC184" s="78" t="str">
        <f>REPLACE(INDEX(GroupVertices[Group],MATCH(Edges[[#This Row],[Vertex 2]],GroupVertices[Vertex],0)),1,1,"")</f>
        <v>13</v>
      </c>
      <c r="BD184" s="48">
        <v>1</v>
      </c>
      <c r="BE184" s="49">
        <v>4.761904761904762</v>
      </c>
      <c r="BF184" s="48">
        <v>0</v>
      </c>
      <c r="BG184" s="49">
        <v>0</v>
      </c>
      <c r="BH184" s="48">
        <v>0</v>
      </c>
      <c r="BI184" s="49">
        <v>0</v>
      </c>
      <c r="BJ184" s="48">
        <v>20</v>
      </c>
      <c r="BK184" s="49">
        <v>95.23809523809524</v>
      </c>
      <c r="BL184" s="48">
        <v>21</v>
      </c>
    </row>
    <row r="185" spans="1:64" ht="15">
      <c r="A185" s="64" t="s">
        <v>284</v>
      </c>
      <c r="B185" s="64" t="s">
        <v>284</v>
      </c>
      <c r="C185" s="65" t="s">
        <v>2679</v>
      </c>
      <c r="D185" s="66">
        <v>3</v>
      </c>
      <c r="E185" s="67" t="s">
        <v>132</v>
      </c>
      <c r="F185" s="68">
        <v>35</v>
      </c>
      <c r="G185" s="65"/>
      <c r="H185" s="69"/>
      <c r="I185" s="70"/>
      <c r="J185" s="70"/>
      <c r="K185" s="34" t="s">
        <v>65</v>
      </c>
      <c r="L185" s="77">
        <v>185</v>
      </c>
      <c r="M185" s="77"/>
      <c r="N185" s="72"/>
      <c r="O185" s="79" t="s">
        <v>176</v>
      </c>
      <c r="P185" s="81">
        <v>43469.875023148146</v>
      </c>
      <c r="Q185" s="79" t="s">
        <v>422</v>
      </c>
      <c r="R185" s="83" t="s">
        <v>487</v>
      </c>
      <c r="S185" s="79" t="s">
        <v>502</v>
      </c>
      <c r="T185" s="79"/>
      <c r="U185" s="79"/>
      <c r="V185" s="83" t="s">
        <v>657</v>
      </c>
      <c r="W185" s="81">
        <v>43469.875023148146</v>
      </c>
      <c r="X185" s="83" t="s">
        <v>768</v>
      </c>
      <c r="Y185" s="79"/>
      <c r="Z185" s="79"/>
      <c r="AA185" s="85" t="s">
        <v>896</v>
      </c>
      <c r="AB185" s="79"/>
      <c r="AC185" s="79" t="b">
        <v>0</v>
      </c>
      <c r="AD185" s="79">
        <v>0</v>
      </c>
      <c r="AE185" s="85" t="s">
        <v>922</v>
      </c>
      <c r="AF185" s="79" t="b">
        <v>0</v>
      </c>
      <c r="AG185" s="79" t="s">
        <v>931</v>
      </c>
      <c r="AH185" s="79"/>
      <c r="AI185" s="85" t="s">
        <v>922</v>
      </c>
      <c r="AJ185" s="79" t="b">
        <v>0</v>
      </c>
      <c r="AK185" s="79">
        <v>0</v>
      </c>
      <c r="AL185" s="85" t="s">
        <v>922</v>
      </c>
      <c r="AM185" s="79" t="s">
        <v>940</v>
      </c>
      <c r="AN185" s="79" t="b">
        <v>1</v>
      </c>
      <c r="AO185" s="85" t="s">
        <v>896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v>0</v>
      </c>
      <c r="BE185" s="49">
        <v>0</v>
      </c>
      <c r="BF185" s="48">
        <v>1</v>
      </c>
      <c r="BG185" s="49">
        <v>5.2631578947368425</v>
      </c>
      <c r="BH185" s="48">
        <v>0</v>
      </c>
      <c r="BI185" s="49">
        <v>0</v>
      </c>
      <c r="BJ185" s="48">
        <v>18</v>
      </c>
      <c r="BK185" s="49">
        <v>94.73684210526316</v>
      </c>
      <c r="BL185" s="48">
        <v>19</v>
      </c>
    </row>
    <row r="186" spans="1:64" ht="15">
      <c r="A186" s="64" t="s">
        <v>285</v>
      </c>
      <c r="B186" s="64" t="s">
        <v>330</v>
      </c>
      <c r="C186" s="65" t="s">
        <v>2679</v>
      </c>
      <c r="D186" s="66">
        <v>3</v>
      </c>
      <c r="E186" s="67" t="s">
        <v>132</v>
      </c>
      <c r="F186" s="68">
        <v>35</v>
      </c>
      <c r="G186" s="65"/>
      <c r="H186" s="69"/>
      <c r="I186" s="70"/>
      <c r="J186" s="70"/>
      <c r="K186" s="34" t="s">
        <v>65</v>
      </c>
      <c r="L186" s="77">
        <v>186</v>
      </c>
      <c r="M186" s="77"/>
      <c r="N186" s="72"/>
      <c r="O186" s="79" t="s">
        <v>345</v>
      </c>
      <c r="P186" s="81">
        <v>43441.97372685185</v>
      </c>
      <c r="Q186" s="79" t="s">
        <v>423</v>
      </c>
      <c r="R186" s="79"/>
      <c r="S186" s="79"/>
      <c r="T186" s="79" t="s">
        <v>569</v>
      </c>
      <c r="U186" s="83" t="s">
        <v>587</v>
      </c>
      <c r="V186" s="83" t="s">
        <v>587</v>
      </c>
      <c r="W186" s="81">
        <v>43441.97372685185</v>
      </c>
      <c r="X186" s="83" t="s">
        <v>769</v>
      </c>
      <c r="Y186" s="79"/>
      <c r="Z186" s="79"/>
      <c r="AA186" s="85" t="s">
        <v>897</v>
      </c>
      <c r="AB186" s="79"/>
      <c r="AC186" s="79" t="b">
        <v>0</v>
      </c>
      <c r="AD186" s="79">
        <v>0</v>
      </c>
      <c r="AE186" s="85" t="s">
        <v>922</v>
      </c>
      <c r="AF186" s="79" t="b">
        <v>0</v>
      </c>
      <c r="AG186" s="79" t="s">
        <v>931</v>
      </c>
      <c r="AH186" s="79"/>
      <c r="AI186" s="85" t="s">
        <v>922</v>
      </c>
      <c r="AJ186" s="79" t="b">
        <v>0</v>
      </c>
      <c r="AK186" s="79">
        <v>0</v>
      </c>
      <c r="AL186" s="85" t="s">
        <v>922</v>
      </c>
      <c r="AM186" s="79" t="s">
        <v>940</v>
      </c>
      <c r="AN186" s="79" t="b">
        <v>0</v>
      </c>
      <c r="AO186" s="85" t="s">
        <v>897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285</v>
      </c>
      <c r="B187" s="64" t="s">
        <v>331</v>
      </c>
      <c r="C187" s="65" t="s">
        <v>2679</v>
      </c>
      <c r="D187" s="66">
        <v>3</v>
      </c>
      <c r="E187" s="67" t="s">
        <v>132</v>
      </c>
      <c r="F187" s="68">
        <v>35</v>
      </c>
      <c r="G187" s="65"/>
      <c r="H187" s="69"/>
      <c r="I187" s="70"/>
      <c r="J187" s="70"/>
      <c r="K187" s="34" t="s">
        <v>65</v>
      </c>
      <c r="L187" s="77">
        <v>187</v>
      </c>
      <c r="M187" s="77"/>
      <c r="N187" s="72"/>
      <c r="O187" s="79" t="s">
        <v>345</v>
      </c>
      <c r="P187" s="81">
        <v>43441.97372685185</v>
      </c>
      <c r="Q187" s="79" t="s">
        <v>423</v>
      </c>
      <c r="R187" s="79"/>
      <c r="S187" s="79"/>
      <c r="T187" s="79" t="s">
        <v>569</v>
      </c>
      <c r="U187" s="83" t="s">
        <v>587</v>
      </c>
      <c r="V187" s="83" t="s">
        <v>587</v>
      </c>
      <c r="W187" s="81">
        <v>43441.97372685185</v>
      </c>
      <c r="X187" s="83" t="s">
        <v>769</v>
      </c>
      <c r="Y187" s="79"/>
      <c r="Z187" s="79"/>
      <c r="AA187" s="85" t="s">
        <v>897</v>
      </c>
      <c r="AB187" s="79"/>
      <c r="AC187" s="79" t="b">
        <v>0</v>
      </c>
      <c r="AD187" s="79">
        <v>0</v>
      </c>
      <c r="AE187" s="85" t="s">
        <v>922</v>
      </c>
      <c r="AF187" s="79" t="b">
        <v>0</v>
      </c>
      <c r="AG187" s="79" t="s">
        <v>931</v>
      </c>
      <c r="AH187" s="79"/>
      <c r="AI187" s="85" t="s">
        <v>922</v>
      </c>
      <c r="AJ187" s="79" t="b">
        <v>0</v>
      </c>
      <c r="AK187" s="79">
        <v>0</v>
      </c>
      <c r="AL187" s="85" t="s">
        <v>922</v>
      </c>
      <c r="AM187" s="79" t="s">
        <v>940</v>
      </c>
      <c r="AN187" s="79" t="b">
        <v>0</v>
      </c>
      <c r="AO187" s="85" t="s">
        <v>897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285</v>
      </c>
      <c r="B188" s="64" t="s">
        <v>332</v>
      </c>
      <c r="C188" s="65" t="s">
        <v>2679</v>
      </c>
      <c r="D188" s="66">
        <v>3</v>
      </c>
      <c r="E188" s="67" t="s">
        <v>132</v>
      </c>
      <c r="F188" s="68">
        <v>35</v>
      </c>
      <c r="G188" s="65"/>
      <c r="H188" s="69"/>
      <c r="I188" s="70"/>
      <c r="J188" s="70"/>
      <c r="K188" s="34" t="s">
        <v>65</v>
      </c>
      <c r="L188" s="77">
        <v>188</v>
      </c>
      <c r="M188" s="77"/>
      <c r="N188" s="72"/>
      <c r="O188" s="79" t="s">
        <v>345</v>
      </c>
      <c r="P188" s="81">
        <v>43441.97372685185</v>
      </c>
      <c r="Q188" s="79" t="s">
        <v>423</v>
      </c>
      <c r="R188" s="79"/>
      <c r="S188" s="79"/>
      <c r="T188" s="79" t="s">
        <v>569</v>
      </c>
      <c r="U188" s="83" t="s">
        <v>587</v>
      </c>
      <c r="V188" s="83" t="s">
        <v>587</v>
      </c>
      <c r="W188" s="81">
        <v>43441.97372685185</v>
      </c>
      <c r="X188" s="83" t="s">
        <v>769</v>
      </c>
      <c r="Y188" s="79"/>
      <c r="Z188" s="79"/>
      <c r="AA188" s="85" t="s">
        <v>897</v>
      </c>
      <c r="AB188" s="79"/>
      <c r="AC188" s="79" t="b">
        <v>0</v>
      </c>
      <c r="AD188" s="79">
        <v>0</v>
      </c>
      <c r="AE188" s="85" t="s">
        <v>922</v>
      </c>
      <c r="AF188" s="79" t="b">
        <v>0</v>
      </c>
      <c r="AG188" s="79" t="s">
        <v>931</v>
      </c>
      <c r="AH188" s="79"/>
      <c r="AI188" s="85" t="s">
        <v>922</v>
      </c>
      <c r="AJ188" s="79" t="b">
        <v>0</v>
      </c>
      <c r="AK188" s="79">
        <v>0</v>
      </c>
      <c r="AL188" s="85" t="s">
        <v>922</v>
      </c>
      <c r="AM188" s="79" t="s">
        <v>940</v>
      </c>
      <c r="AN188" s="79" t="b">
        <v>0</v>
      </c>
      <c r="AO188" s="85" t="s">
        <v>897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285</v>
      </c>
      <c r="B189" s="64" t="s">
        <v>333</v>
      </c>
      <c r="C189" s="65" t="s">
        <v>2679</v>
      </c>
      <c r="D189" s="66">
        <v>3</v>
      </c>
      <c r="E189" s="67" t="s">
        <v>132</v>
      </c>
      <c r="F189" s="68">
        <v>35</v>
      </c>
      <c r="G189" s="65"/>
      <c r="H189" s="69"/>
      <c r="I189" s="70"/>
      <c r="J189" s="70"/>
      <c r="K189" s="34" t="s">
        <v>65</v>
      </c>
      <c r="L189" s="77">
        <v>189</v>
      </c>
      <c r="M189" s="77"/>
      <c r="N189" s="72"/>
      <c r="O189" s="79" t="s">
        <v>345</v>
      </c>
      <c r="P189" s="81">
        <v>43476.04730324074</v>
      </c>
      <c r="Q189" s="79" t="s">
        <v>424</v>
      </c>
      <c r="R189" s="83" t="s">
        <v>488</v>
      </c>
      <c r="S189" s="79" t="s">
        <v>502</v>
      </c>
      <c r="T189" s="79"/>
      <c r="U189" s="79"/>
      <c r="V189" s="83" t="s">
        <v>658</v>
      </c>
      <c r="W189" s="81">
        <v>43476.04730324074</v>
      </c>
      <c r="X189" s="83" t="s">
        <v>770</v>
      </c>
      <c r="Y189" s="79"/>
      <c r="Z189" s="79"/>
      <c r="AA189" s="85" t="s">
        <v>898</v>
      </c>
      <c r="AB189" s="85" t="s">
        <v>920</v>
      </c>
      <c r="AC189" s="79" t="b">
        <v>0</v>
      </c>
      <c r="AD189" s="79">
        <v>0</v>
      </c>
      <c r="AE189" s="85" t="s">
        <v>928</v>
      </c>
      <c r="AF189" s="79" t="b">
        <v>0</v>
      </c>
      <c r="AG189" s="79" t="s">
        <v>933</v>
      </c>
      <c r="AH189" s="79"/>
      <c r="AI189" s="85" t="s">
        <v>922</v>
      </c>
      <c r="AJ189" s="79" t="b">
        <v>0</v>
      </c>
      <c r="AK189" s="79">
        <v>0</v>
      </c>
      <c r="AL189" s="85" t="s">
        <v>922</v>
      </c>
      <c r="AM189" s="79" t="s">
        <v>940</v>
      </c>
      <c r="AN189" s="79" t="b">
        <v>1</v>
      </c>
      <c r="AO189" s="85" t="s">
        <v>920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285</v>
      </c>
      <c r="B190" s="64" t="s">
        <v>334</v>
      </c>
      <c r="C190" s="65" t="s">
        <v>2679</v>
      </c>
      <c r="D190" s="66">
        <v>3</v>
      </c>
      <c r="E190" s="67" t="s">
        <v>132</v>
      </c>
      <c r="F190" s="68">
        <v>35</v>
      </c>
      <c r="G190" s="65"/>
      <c r="H190" s="69"/>
      <c r="I190" s="70"/>
      <c r="J190" s="70"/>
      <c r="K190" s="34" t="s">
        <v>65</v>
      </c>
      <c r="L190" s="77">
        <v>190</v>
      </c>
      <c r="M190" s="77"/>
      <c r="N190" s="72"/>
      <c r="O190" s="79" t="s">
        <v>345</v>
      </c>
      <c r="P190" s="81">
        <v>43476.04730324074</v>
      </c>
      <c r="Q190" s="79" t="s">
        <v>424</v>
      </c>
      <c r="R190" s="83" t="s">
        <v>488</v>
      </c>
      <c r="S190" s="79" t="s">
        <v>502</v>
      </c>
      <c r="T190" s="79"/>
      <c r="U190" s="79"/>
      <c r="V190" s="83" t="s">
        <v>658</v>
      </c>
      <c r="W190" s="81">
        <v>43476.04730324074</v>
      </c>
      <c r="X190" s="83" t="s">
        <v>770</v>
      </c>
      <c r="Y190" s="79"/>
      <c r="Z190" s="79"/>
      <c r="AA190" s="85" t="s">
        <v>898</v>
      </c>
      <c r="AB190" s="85" t="s">
        <v>920</v>
      </c>
      <c r="AC190" s="79" t="b">
        <v>0</v>
      </c>
      <c r="AD190" s="79">
        <v>0</v>
      </c>
      <c r="AE190" s="85" t="s">
        <v>928</v>
      </c>
      <c r="AF190" s="79" t="b">
        <v>0</v>
      </c>
      <c r="AG190" s="79" t="s">
        <v>933</v>
      </c>
      <c r="AH190" s="79"/>
      <c r="AI190" s="85" t="s">
        <v>922</v>
      </c>
      <c r="AJ190" s="79" t="b">
        <v>0</v>
      </c>
      <c r="AK190" s="79">
        <v>0</v>
      </c>
      <c r="AL190" s="85" t="s">
        <v>922</v>
      </c>
      <c r="AM190" s="79" t="s">
        <v>940</v>
      </c>
      <c r="AN190" s="79" t="b">
        <v>1</v>
      </c>
      <c r="AO190" s="85" t="s">
        <v>920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285</v>
      </c>
      <c r="B191" s="64" t="s">
        <v>335</v>
      </c>
      <c r="C191" s="65" t="s">
        <v>2679</v>
      </c>
      <c r="D191" s="66">
        <v>3</v>
      </c>
      <c r="E191" s="67" t="s">
        <v>132</v>
      </c>
      <c r="F191" s="68">
        <v>35</v>
      </c>
      <c r="G191" s="65"/>
      <c r="H191" s="69"/>
      <c r="I191" s="70"/>
      <c r="J191" s="70"/>
      <c r="K191" s="34" t="s">
        <v>65</v>
      </c>
      <c r="L191" s="77">
        <v>191</v>
      </c>
      <c r="M191" s="77"/>
      <c r="N191" s="72"/>
      <c r="O191" s="79" t="s">
        <v>345</v>
      </c>
      <c r="P191" s="81">
        <v>43476.04730324074</v>
      </c>
      <c r="Q191" s="79" t="s">
        <v>424</v>
      </c>
      <c r="R191" s="83" t="s">
        <v>488</v>
      </c>
      <c r="S191" s="79" t="s">
        <v>502</v>
      </c>
      <c r="T191" s="79"/>
      <c r="U191" s="79"/>
      <c r="V191" s="83" t="s">
        <v>658</v>
      </c>
      <c r="W191" s="81">
        <v>43476.04730324074</v>
      </c>
      <c r="X191" s="83" t="s">
        <v>770</v>
      </c>
      <c r="Y191" s="79"/>
      <c r="Z191" s="79"/>
      <c r="AA191" s="85" t="s">
        <v>898</v>
      </c>
      <c r="AB191" s="85" t="s">
        <v>920</v>
      </c>
      <c r="AC191" s="79" t="b">
        <v>0</v>
      </c>
      <c r="AD191" s="79">
        <v>0</v>
      </c>
      <c r="AE191" s="85" t="s">
        <v>928</v>
      </c>
      <c r="AF191" s="79" t="b">
        <v>0</v>
      </c>
      <c r="AG191" s="79" t="s">
        <v>933</v>
      </c>
      <c r="AH191" s="79"/>
      <c r="AI191" s="85" t="s">
        <v>922</v>
      </c>
      <c r="AJ191" s="79" t="b">
        <v>0</v>
      </c>
      <c r="AK191" s="79">
        <v>0</v>
      </c>
      <c r="AL191" s="85" t="s">
        <v>922</v>
      </c>
      <c r="AM191" s="79" t="s">
        <v>940</v>
      </c>
      <c r="AN191" s="79" t="b">
        <v>1</v>
      </c>
      <c r="AO191" s="85" t="s">
        <v>920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285</v>
      </c>
      <c r="B192" s="64" t="s">
        <v>336</v>
      </c>
      <c r="C192" s="65" t="s">
        <v>2679</v>
      </c>
      <c r="D192" s="66">
        <v>3</v>
      </c>
      <c r="E192" s="67" t="s">
        <v>132</v>
      </c>
      <c r="F192" s="68">
        <v>35</v>
      </c>
      <c r="G192" s="65"/>
      <c r="H192" s="69"/>
      <c r="I192" s="70"/>
      <c r="J192" s="70"/>
      <c r="K192" s="34" t="s">
        <v>65</v>
      </c>
      <c r="L192" s="77">
        <v>192</v>
      </c>
      <c r="M192" s="77"/>
      <c r="N192" s="72"/>
      <c r="O192" s="79" t="s">
        <v>345</v>
      </c>
      <c r="P192" s="81">
        <v>43476.04730324074</v>
      </c>
      <c r="Q192" s="79" t="s">
        <v>424</v>
      </c>
      <c r="R192" s="83" t="s">
        <v>488</v>
      </c>
      <c r="S192" s="79" t="s">
        <v>502</v>
      </c>
      <c r="T192" s="79"/>
      <c r="U192" s="79"/>
      <c r="V192" s="83" t="s">
        <v>658</v>
      </c>
      <c r="W192" s="81">
        <v>43476.04730324074</v>
      </c>
      <c r="X192" s="83" t="s">
        <v>770</v>
      </c>
      <c r="Y192" s="79"/>
      <c r="Z192" s="79"/>
      <c r="AA192" s="85" t="s">
        <v>898</v>
      </c>
      <c r="AB192" s="85" t="s">
        <v>920</v>
      </c>
      <c r="AC192" s="79" t="b">
        <v>0</v>
      </c>
      <c r="AD192" s="79">
        <v>0</v>
      </c>
      <c r="AE192" s="85" t="s">
        <v>928</v>
      </c>
      <c r="AF192" s="79" t="b">
        <v>0</v>
      </c>
      <c r="AG192" s="79" t="s">
        <v>933</v>
      </c>
      <c r="AH192" s="79"/>
      <c r="AI192" s="85" t="s">
        <v>922</v>
      </c>
      <c r="AJ192" s="79" t="b">
        <v>0</v>
      </c>
      <c r="AK192" s="79">
        <v>0</v>
      </c>
      <c r="AL192" s="85" t="s">
        <v>922</v>
      </c>
      <c r="AM192" s="79" t="s">
        <v>940</v>
      </c>
      <c r="AN192" s="79" t="b">
        <v>1</v>
      </c>
      <c r="AO192" s="85" t="s">
        <v>920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285</v>
      </c>
      <c r="B193" s="64" t="s">
        <v>337</v>
      </c>
      <c r="C193" s="65" t="s">
        <v>2679</v>
      </c>
      <c r="D193" s="66">
        <v>3</v>
      </c>
      <c r="E193" s="67" t="s">
        <v>132</v>
      </c>
      <c r="F193" s="68">
        <v>35</v>
      </c>
      <c r="G193" s="65"/>
      <c r="H193" s="69"/>
      <c r="I193" s="70"/>
      <c r="J193" s="70"/>
      <c r="K193" s="34" t="s">
        <v>65</v>
      </c>
      <c r="L193" s="77">
        <v>193</v>
      </c>
      <c r="M193" s="77"/>
      <c r="N193" s="72"/>
      <c r="O193" s="79" t="s">
        <v>345</v>
      </c>
      <c r="P193" s="81">
        <v>43476.04730324074</v>
      </c>
      <c r="Q193" s="79" t="s">
        <v>424</v>
      </c>
      <c r="R193" s="83" t="s">
        <v>488</v>
      </c>
      <c r="S193" s="79" t="s">
        <v>502</v>
      </c>
      <c r="T193" s="79"/>
      <c r="U193" s="79"/>
      <c r="V193" s="83" t="s">
        <v>658</v>
      </c>
      <c r="W193" s="81">
        <v>43476.04730324074</v>
      </c>
      <c r="X193" s="83" t="s">
        <v>770</v>
      </c>
      <c r="Y193" s="79"/>
      <c r="Z193" s="79"/>
      <c r="AA193" s="85" t="s">
        <v>898</v>
      </c>
      <c r="AB193" s="85" t="s">
        <v>920</v>
      </c>
      <c r="AC193" s="79" t="b">
        <v>0</v>
      </c>
      <c r="AD193" s="79">
        <v>0</v>
      </c>
      <c r="AE193" s="85" t="s">
        <v>928</v>
      </c>
      <c r="AF193" s="79" t="b">
        <v>0</v>
      </c>
      <c r="AG193" s="79" t="s">
        <v>933</v>
      </c>
      <c r="AH193" s="79"/>
      <c r="AI193" s="85" t="s">
        <v>922</v>
      </c>
      <c r="AJ193" s="79" t="b">
        <v>0</v>
      </c>
      <c r="AK193" s="79">
        <v>0</v>
      </c>
      <c r="AL193" s="85" t="s">
        <v>922</v>
      </c>
      <c r="AM193" s="79" t="s">
        <v>940</v>
      </c>
      <c r="AN193" s="79" t="b">
        <v>1</v>
      </c>
      <c r="AO193" s="85" t="s">
        <v>920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285</v>
      </c>
      <c r="B194" s="64" t="s">
        <v>338</v>
      </c>
      <c r="C194" s="65" t="s">
        <v>2679</v>
      </c>
      <c r="D194" s="66">
        <v>3</v>
      </c>
      <c r="E194" s="67" t="s">
        <v>132</v>
      </c>
      <c r="F194" s="68">
        <v>35</v>
      </c>
      <c r="G194" s="65"/>
      <c r="H194" s="69"/>
      <c r="I194" s="70"/>
      <c r="J194" s="70"/>
      <c r="K194" s="34" t="s">
        <v>65</v>
      </c>
      <c r="L194" s="77">
        <v>194</v>
      </c>
      <c r="M194" s="77"/>
      <c r="N194" s="72"/>
      <c r="O194" s="79" t="s">
        <v>345</v>
      </c>
      <c r="P194" s="81">
        <v>43476.04730324074</v>
      </c>
      <c r="Q194" s="79" t="s">
        <v>424</v>
      </c>
      <c r="R194" s="83" t="s">
        <v>488</v>
      </c>
      <c r="S194" s="79" t="s">
        <v>502</v>
      </c>
      <c r="T194" s="79"/>
      <c r="U194" s="79"/>
      <c r="V194" s="83" t="s">
        <v>658</v>
      </c>
      <c r="W194" s="81">
        <v>43476.04730324074</v>
      </c>
      <c r="X194" s="83" t="s">
        <v>770</v>
      </c>
      <c r="Y194" s="79"/>
      <c r="Z194" s="79"/>
      <c r="AA194" s="85" t="s">
        <v>898</v>
      </c>
      <c r="AB194" s="85" t="s">
        <v>920</v>
      </c>
      <c r="AC194" s="79" t="b">
        <v>0</v>
      </c>
      <c r="AD194" s="79">
        <v>0</v>
      </c>
      <c r="AE194" s="85" t="s">
        <v>928</v>
      </c>
      <c r="AF194" s="79" t="b">
        <v>0</v>
      </c>
      <c r="AG194" s="79" t="s">
        <v>933</v>
      </c>
      <c r="AH194" s="79"/>
      <c r="AI194" s="85" t="s">
        <v>922</v>
      </c>
      <c r="AJ194" s="79" t="b">
        <v>0</v>
      </c>
      <c r="AK194" s="79">
        <v>0</v>
      </c>
      <c r="AL194" s="85" t="s">
        <v>922</v>
      </c>
      <c r="AM194" s="79" t="s">
        <v>940</v>
      </c>
      <c r="AN194" s="79" t="b">
        <v>1</v>
      </c>
      <c r="AO194" s="85" t="s">
        <v>920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285</v>
      </c>
      <c r="B195" s="64" t="s">
        <v>339</v>
      </c>
      <c r="C195" s="65" t="s">
        <v>2679</v>
      </c>
      <c r="D195" s="66">
        <v>3</v>
      </c>
      <c r="E195" s="67" t="s">
        <v>132</v>
      </c>
      <c r="F195" s="68">
        <v>35</v>
      </c>
      <c r="G195" s="65"/>
      <c r="H195" s="69"/>
      <c r="I195" s="70"/>
      <c r="J195" s="70"/>
      <c r="K195" s="34" t="s">
        <v>65</v>
      </c>
      <c r="L195" s="77">
        <v>195</v>
      </c>
      <c r="M195" s="77"/>
      <c r="N195" s="72"/>
      <c r="O195" s="79" t="s">
        <v>345</v>
      </c>
      <c r="P195" s="81">
        <v>43476.04730324074</v>
      </c>
      <c r="Q195" s="79" t="s">
        <v>424</v>
      </c>
      <c r="R195" s="83" t="s">
        <v>488</v>
      </c>
      <c r="S195" s="79" t="s">
        <v>502</v>
      </c>
      <c r="T195" s="79"/>
      <c r="U195" s="79"/>
      <c r="V195" s="83" t="s">
        <v>658</v>
      </c>
      <c r="W195" s="81">
        <v>43476.04730324074</v>
      </c>
      <c r="X195" s="83" t="s">
        <v>770</v>
      </c>
      <c r="Y195" s="79"/>
      <c r="Z195" s="79"/>
      <c r="AA195" s="85" t="s">
        <v>898</v>
      </c>
      <c r="AB195" s="85" t="s">
        <v>920</v>
      </c>
      <c r="AC195" s="79" t="b">
        <v>0</v>
      </c>
      <c r="AD195" s="79">
        <v>0</v>
      </c>
      <c r="AE195" s="85" t="s">
        <v>928</v>
      </c>
      <c r="AF195" s="79" t="b">
        <v>0</v>
      </c>
      <c r="AG195" s="79" t="s">
        <v>933</v>
      </c>
      <c r="AH195" s="79"/>
      <c r="AI195" s="85" t="s">
        <v>922</v>
      </c>
      <c r="AJ195" s="79" t="b">
        <v>0</v>
      </c>
      <c r="AK195" s="79">
        <v>0</v>
      </c>
      <c r="AL195" s="85" t="s">
        <v>922</v>
      </c>
      <c r="AM195" s="79" t="s">
        <v>940</v>
      </c>
      <c r="AN195" s="79" t="b">
        <v>1</v>
      </c>
      <c r="AO195" s="85" t="s">
        <v>920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285</v>
      </c>
      <c r="B196" s="64" t="s">
        <v>340</v>
      </c>
      <c r="C196" s="65" t="s">
        <v>2679</v>
      </c>
      <c r="D196" s="66">
        <v>3</v>
      </c>
      <c r="E196" s="67" t="s">
        <v>132</v>
      </c>
      <c r="F196" s="68">
        <v>35</v>
      </c>
      <c r="G196" s="65"/>
      <c r="H196" s="69"/>
      <c r="I196" s="70"/>
      <c r="J196" s="70"/>
      <c r="K196" s="34" t="s">
        <v>65</v>
      </c>
      <c r="L196" s="77">
        <v>196</v>
      </c>
      <c r="M196" s="77"/>
      <c r="N196" s="72"/>
      <c r="O196" s="79" t="s">
        <v>345</v>
      </c>
      <c r="P196" s="81">
        <v>43441.97372685185</v>
      </c>
      <c r="Q196" s="79" t="s">
        <v>423</v>
      </c>
      <c r="R196" s="79"/>
      <c r="S196" s="79"/>
      <c r="T196" s="79" t="s">
        <v>569</v>
      </c>
      <c r="U196" s="83" t="s">
        <v>587</v>
      </c>
      <c r="V196" s="83" t="s">
        <v>587</v>
      </c>
      <c r="W196" s="81">
        <v>43441.97372685185</v>
      </c>
      <c r="X196" s="83" t="s">
        <v>769</v>
      </c>
      <c r="Y196" s="79"/>
      <c r="Z196" s="79"/>
      <c r="AA196" s="85" t="s">
        <v>897</v>
      </c>
      <c r="AB196" s="79"/>
      <c r="AC196" s="79" t="b">
        <v>0</v>
      </c>
      <c r="AD196" s="79">
        <v>0</v>
      </c>
      <c r="AE196" s="85" t="s">
        <v>922</v>
      </c>
      <c r="AF196" s="79" t="b">
        <v>0</v>
      </c>
      <c r="AG196" s="79" t="s">
        <v>931</v>
      </c>
      <c r="AH196" s="79"/>
      <c r="AI196" s="85" t="s">
        <v>922</v>
      </c>
      <c r="AJ196" s="79" t="b">
        <v>0</v>
      </c>
      <c r="AK196" s="79">
        <v>0</v>
      </c>
      <c r="AL196" s="85" t="s">
        <v>922</v>
      </c>
      <c r="AM196" s="79" t="s">
        <v>940</v>
      </c>
      <c r="AN196" s="79" t="b">
        <v>0</v>
      </c>
      <c r="AO196" s="85" t="s">
        <v>897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v>0</v>
      </c>
      <c r="BE196" s="49">
        <v>0</v>
      </c>
      <c r="BF196" s="48">
        <v>0</v>
      </c>
      <c r="BG196" s="49">
        <v>0</v>
      </c>
      <c r="BH196" s="48">
        <v>0</v>
      </c>
      <c r="BI196" s="49">
        <v>0</v>
      </c>
      <c r="BJ196" s="48">
        <v>26</v>
      </c>
      <c r="BK196" s="49">
        <v>100</v>
      </c>
      <c r="BL196" s="48">
        <v>26</v>
      </c>
    </row>
    <row r="197" spans="1:64" ht="15">
      <c r="A197" s="64" t="s">
        <v>285</v>
      </c>
      <c r="B197" s="64" t="s">
        <v>340</v>
      </c>
      <c r="C197" s="65" t="s">
        <v>2679</v>
      </c>
      <c r="D197" s="66">
        <v>3</v>
      </c>
      <c r="E197" s="67" t="s">
        <v>132</v>
      </c>
      <c r="F197" s="68">
        <v>35</v>
      </c>
      <c r="G197" s="65"/>
      <c r="H197" s="69"/>
      <c r="I197" s="70"/>
      <c r="J197" s="70"/>
      <c r="K197" s="34" t="s">
        <v>65</v>
      </c>
      <c r="L197" s="77">
        <v>197</v>
      </c>
      <c r="M197" s="77"/>
      <c r="N197" s="72"/>
      <c r="O197" s="79" t="s">
        <v>346</v>
      </c>
      <c r="P197" s="81">
        <v>43476.04730324074</v>
      </c>
      <c r="Q197" s="79" t="s">
        <v>424</v>
      </c>
      <c r="R197" s="83" t="s">
        <v>488</v>
      </c>
      <c r="S197" s="79" t="s">
        <v>502</v>
      </c>
      <c r="T197" s="79"/>
      <c r="U197" s="79"/>
      <c r="V197" s="83" t="s">
        <v>658</v>
      </c>
      <c r="W197" s="81">
        <v>43476.04730324074</v>
      </c>
      <c r="X197" s="83" t="s">
        <v>770</v>
      </c>
      <c r="Y197" s="79"/>
      <c r="Z197" s="79"/>
      <c r="AA197" s="85" t="s">
        <v>898</v>
      </c>
      <c r="AB197" s="85" t="s">
        <v>920</v>
      </c>
      <c r="AC197" s="79" t="b">
        <v>0</v>
      </c>
      <c r="AD197" s="79">
        <v>0</v>
      </c>
      <c r="AE197" s="85" t="s">
        <v>928</v>
      </c>
      <c r="AF197" s="79" t="b">
        <v>0</v>
      </c>
      <c r="AG197" s="79" t="s">
        <v>933</v>
      </c>
      <c r="AH197" s="79"/>
      <c r="AI197" s="85" t="s">
        <v>922</v>
      </c>
      <c r="AJ197" s="79" t="b">
        <v>0</v>
      </c>
      <c r="AK197" s="79">
        <v>0</v>
      </c>
      <c r="AL197" s="85" t="s">
        <v>922</v>
      </c>
      <c r="AM197" s="79" t="s">
        <v>940</v>
      </c>
      <c r="AN197" s="79" t="b">
        <v>1</v>
      </c>
      <c r="AO197" s="85" t="s">
        <v>920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0</v>
      </c>
      <c r="BE197" s="49">
        <v>0</v>
      </c>
      <c r="BF197" s="48">
        <v>0</v>
      </c>
      <c r="BG197" s="49">
        <v>0</v>
      </c>
      <c r="BH197" s="48">
        <v>0</v>
      </c>
      <c r="BI197" s="49">
        <v>0</v>
      </c>
      <c r="BJ197" s="48">
        <v>8</v>
      </c>
      <c r="BK197" s="49">
        <v>100</v>
      </c>
      <c r="BL197" s="48">
        <v>8</v>
      </c>
    </row>
    <row r="198" spans="1:64" ht="15">
      <c r="A198" s="64" t="s">
        <v>285</v>
      </c>
      <c r="B198" s="64" t="s">
        <v>267</v>
      </c>
      <c r="C198" s="65" t="s">
        <v>2679</v>
      </c>
      <c r="D198" s="66">
        <v>3</v>
      </c>
      <c r="E198" s="67" t="s">
        <v>132</v>
      </c>
      <c r="F198" s="68">
        <v>35</v>
      </c>
      <c r="G198" s="65"/>
      <c r="H198" s="69"/>
      <c r="I198" s="70"/>
      <c r="J198" s="70"/>
      <c r="K198" s="34" t="s">
        <v>65</v>
      </c>
      <c r="L198" s="77">
        <v>198</v>
      </c>
      <c r="M198" s="77"/>
      <c r="N198" s="72"/>
      <c r="O198" s="79" t="s">
        <v>345</v>
      </c>
      <c r="P198" s="81">
        <v>43441.97372685185</v>
      </c>
      <c r="Q198" s="79" t="s">
        <v>423</v>
      </c>
      <c r="R198" s="79"/>
      <c r="S198" s="79"/>
      <c r="T198" s="79" t="s">
        <v>569</v>
      </c>
      <c r="U198" s="83" t="s">
        <v>587</v>
      </c>
      <c r="V198" s="83" t="s">
        <v>587</v>
      </c>
      <c r="W198" s="81">
        <v>43441.97372685185</v>
      </c>
      <c r="X198" s="83" t="s">
        <v>769</v>
      </c>
      <c r="Y198" s="79"/>
      <c r="Z198" s="79"/>
      <c r="AA198" s="85" t="s">
        <v>897</v>
      </c>
      <c r="AB198" s="79"/>
      <c r="AC198" s="79" t="b">
        <v>0</v>
      </c>
      <c r="AD198" s="79">
        <v>0</v>
      </c>
      <c r="AE198" s="85" t="s">
        <v>922</v>
      </c>
      <c r="AF198" s="79" t="b">
        <v>0</v>
      </c>
      <c r="AG198" s="79" t="s">
        <v>931</v>
      </c>
      <c r="AH198" s="79"/>
      <c r="AI198" s="85" t="s">
        <v>922</v>
      </c>
      <c r="AJ198" s="79" t="b">
        <v>0</v>
      </c>
      <c r="AK198" s="79">
        <v>0</v>
      </c>
      <c r="AL198" s="85" t="s">
        <v>922</v>
      </c>
      <c r="AM198" s="79" t="s">
        <v>940</v>
      </c>
      <c r="AN198" s="79" t="b">
        <v>0</v>
      </c>
      <c r="AO198" s="85" t="s">
        <v>897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1</v>
      </c>
      <c r="BD198" s="48"/>
      <c r="BE198" s="49"/>
      <c r="BF198" s="48"/>
      <c r="BG198" s="49"/>
      <c r="BH198" s="48"/>
      <c r="BI198" s="49"/>
      <c r="BJ198" s="48"/>
      <c r="BK198" s="49"/>
      <c r="BL198" s="48"/>
    </row>
    <row r="199" spans="1:64" ht="15">
      <c r="A199" s="64" t="s">
        <v>267</v>
      </c>
      <c r="B199" s="64" t="s">
        <v>267</v>
      </c>
      <c r="C199" s="65" t="s">
        <v>2682</v>
      </c>
      <c r="D199" s="66">
        <v>10</v>
      </c>
      <c r="E199" s="67" t="s">
        <v>136</v>
      </c>
      <c r="F199" s="68">
        <v>12</v>
      </c>
      <c r="G199" s="65"/>
      <c r="H199" s="69"/>
      <c r="I199" s="70"/>
      <c r="J199" s="70"/>
      <c r="K199" s="34" t="s">
        <v>65</v>
      </c>
      <c r="L199" s="77">
        <v>199</v>
      </c>
      <c r="M199" s="77"/>
      <c r="N199" s="72"/>
      <c r="O199" s="79" t="s">
        <v>176</v>
      </c>
      <c r="P199" s="81">
        <v>42995.62642361111</v>
      </c>
      <c r="Q199" s="79" t="s">
        <v>425</v>
      </c>
      <c r="R199" s="79" t="s">
        <v>489</v>
      </c>
      <c r="S199" s="79" t="s">
        <v>528</v>
      </c>
      <c r="T199" s="79" t="s">
        <v>570</v>
      </c>
      <c r="U199" s="79"/>
      <c r="V199" s="83" t="s">
        <v>644</v>
      </c>
      <c r="W199" s="81">
        <v>42995.62642361111</v>
      </c>
      <c r="X199" s="83" t="s">
        <v>771</v>
      </c>
      <c r="Y199" s="79"/>
      <c r="Z199" s="79"/>
      <c r="AA199" s="85" t="s">
        <v>899</v>
      </c>
      <c r="AB199" s="79"/>
      <c r="AC199" s="79" t="b">
        <v>0</v>
      </c>
      <c r="AD199" s="79">
        <v>14</v>
      </c>
      <c r="AE199" s="85" t="s">
        <v>922</v>
      </c>
      <c r="AF199" s="79" t="b">
        <v>0</v>
      </c>
      <c r="AG199" s="79" t="s">
        <v>931</v>
      </c>
      <c r="AH199" s="79"/>
      <c r="AI199" s="85" t="s">
        <v>922</v>
      </c>
      <c r="AJ199" s="79" t="b">
        <v>0</v>
      </c>
      <c r="AK199" s="79">
        <v>11</v>
      </c>
      <c r="AL199" s="85" t="s">
        <v>922</v>
      </c>
      <c r="AM199" s="79" t="s">
        <v>946</v>
      </c>
      <c r="AN199" s="79" t="b">
        <v>1</v>
      </c>
      <c r="AO199" s="85" t="s">
        <v>899</v>
      </c>
      <c r="AP199" s="79" t="s">
        <v>951</v>
      </c>
      <c r="AQ199" s="79">
        <v>0</v>
      </c>
      <c r="AR199" s="79">
        <v>0</v>
      </c>
      <c r="AS199" s="79"/>
      <c r="AT199" s="79"/>
      <c r="AU199" s="79"/>
      <c r="AV199" s="79"/>
      <c r="AW199" s="79"/>
      <c r="AX199" s="79"/>
      <c r="AY199" s="79"/>
      <c r="AZ199" s="79"/>
      <c r="BA199">
        <v>15</v>
      </c>
      <c r="BB199" s="78" t="str">
        <f>REPLACE(INDEX(GroupVertices[Group],MATCH(Edges[[#This Row],[Vertex 1]],GroupVertices[Vertex],0)),1,1,"")</f>
        <v>1</v>
      </c>
      <c r="BC199" s="78" t="str">
        <f>REPLACE(INDEX(GroupVertices[Group],MATCH(Edges[[#This Row],[Vertex 2]],GroupVertices[Vertex],0)),1,1,"")</f>
        <v>1</v>
      </c>
      <c r="BD199" s="48">
        <v>0</v>
      </c>
      <c r="BE199" s="49">
        <v>0</v>
      </c>
      <c r="BF199" s="48">
        <v>2</v>
      </c>
      <c r="BG199" s="49">
        <v>16.666666666666668</v>
      </c>
      <c r="BH199" s="48">
        <v>0</v>
      </c>
      <c r="BI199" s="49">
        <v>0</v>
      </c>
      <c r="BJ199" s="48">
        <v>10</v>
      </c>
      <c r="BK199" s="49">
        <v>83.33333333333333</v>
      </c>
      <c r="BL199" s="48">
        <v>12</v>
      </c>
    </row>
    <row r="200" spans="1:64" ht="15">
      <c r="A200" s="64" t="s">
        <v>267</v>
      </c>
      <c r="B200" s="64" t="s">
        <v>267</v>
      </c>
      <c r="C200" s="65" t="s">
        <v>2682</v>
      </c>
      <c r="D200" s="66">
        <v>10</v>
      </c>
      <c r="E200" s="67" t="s">
        <v>136</v>
      </c>
      <c r="F200" s="68">
        <v>12</v>
      </c>
      <c r="G200" s="65"/>
      <c r="H200" s="69"/>
      <c r="I200" s="70"/>
      <c r="J200" s="70"/>
      <c r="K200" s="34" t="s">
        <v>65</v>
      </c>
      <c r="L200" s="77">
        <v>200</v>
      </c>
      <c r="M200" s="77"/>
      <c r="N200" s="72"/>
      <c r="O200" s="79" t="s">
        <v>176</v>
      </c>
      <c r="P200" s="81">
        <v>43406.83427083334</v>
      </c>
      <c r="Q200" s="79" t="s">
        <v>347</v>
      </c>
      <c r="R200" s="83" t="s">
        <v>442</v>
      </c>
      <c r="S200" s="79" t="s">
        <v>501</v>
      </c>
      <c r="T200" s="79" t="s">
        <v>534</v>
      </c>
      <c r="U200" s="79"/>
      <c r="V200" s="83" t="s">
        <v>644</v>
      </c>
      <c r="W200" s="81">
        <v>43406.83427083334</v>
      </c>
      <c r="X200" s="83" t="s">
        <v>772</v>
      </c>
      <c r="Y200" s="79"/>
      <c r="Z200" s="79"/>
      <c r="AA200" s="85" t="s">
        <v>900</v>
      </c>
      <c r="AB200" s="79"/>
      <c r="AC200" s="79" t="b">
        <v>0</v>
      </c>
      <c r="AD200" s="79">
        <v>0</v>
      </c>
      <c r="AE200" s="85" t="s">
        <v>922</v>
      </c>
      <c r="AF200" s="79" t="b">
        <v>0</v>
      </c>
      <c r="AG200" s="79" t="s">
        <v>931</v>
      </c>
      <c r="AH200" s="79"/>
      <c r="AI200" s="85" t="s">
        <v>922</v>
      </c>
      <c r="AJ200" s="79" t="b">
        <v>0</v>
      </c>
      <c r="AK200" s="79">
        <v>11</v>
      </c>
      <c r="AL200" s="85" t="s">
        <v>899</v>
      </c>
      <c r="AM200" s="79" t="s">
        <v>940</v>
      </c>
      <c r="AN200" s="79" t="b">
        <v>0</v>
      </c>
      <c r="AO200" s="85" t="s">
        <v>899</v>
      </c>
      <c r="AP200" s="79" t="s">
        <v>176</v>
      </c>
      <c r="AQ200" s="79">
        <v>0</v>
      </c>
      <c r="AR200" s="79">
        <v>0</v>
      </c>
      <c r="AS200" s="79"/>
      <c r="AT200" s="79"/>
      <c r="AU200" s="79"/>
      <c r="AV200" s="79"/>
      <c r="AW200" s="79"/>
      <c r="AX200" s="79"/>
      <c r="AY200" s="79"/>
      <c r="AZ200" s="79"/>
      <c r="BA200">
        <v>15</v>
      </c>
      <c r="BB200" s="78" t="str">
        <f>REPLACE(INDEX(GroupVertices[Group],MATCH(Edges[[#This Row],[Vertex 1]],GroupVertices[Vertex],0)),1,1,"")</f>
        <v>1</v>
      </c>
      <c r="BC200" s="78" t="str">
        <f>REPLACE(INDEX(GroupVertices[Group],MATCH(Edges[[#This Row],[Vertex 2]],GroupVertices[Vertex],0)),1,1,"")</f>
        <v>1</v>
      </c>
      <c r="BD200" s="48">
        <v>0</v>
      </c>
      <c r="BE200" s="49">
        <v>0</v>
      </c>
      <c r="BF200" s="48">
        <v>2</v>
      </c>
      <c r="BG200" s="49">
        <v>13.333333333333334</v>
      </c>
      <c r="BH200" s="48">
        <v>0</v>
      </c>
      <c r="BI200" s="49">
        <v>0</v>
      </c>
      <c r="BJ200" s="48">
        <v>13</v>
      </c>
      <c r="BK200" s="49">
        <v>86.66666666666667</v>
      </c>
      <c r="BL200" s="48">
        <v>15</v>
      </c>
    </row>
    <row r="201" spans="1:64" ht="15">
      <c r="A201" s="64" t="s">
        <v>267</v>
      </c>
      <c r="B201" s="64" t="s">
        <v>267</v>
      </c>
      <c r="C201" s="65" t="s">
        <v>2682</v>
      </c>
      <c r="D201" s="66">
        <v>10</v>
      </c>
      <c r="E201" s="67" t="s">
        <v>136</v>
      </c>
      <c r="F201" s="68">
        <v>12</v>
      </c>
      <c r="G201" s="65"/>
      <c r="H201" s="69"/>
      <c r="I201" s="70"/>
      <c r="J201" s="70"/>
      <c r="K201" s="34" t="s">
        <v>65</v>
      </c>
      <c r="L201" s="77">
        <v>201</v>
      </c>
      <c r="M201" s="77"/>
      <c r="N201" s="72"/>
      <c r="O201" s="79" t="s">
        <v>176</v>
      </c>
      <c r="P201" s="81">
        <v>43409.89685185185</v>
      </c>
      <c r="Q201" s="79" t="s">
        <v>426</v>
      </c>
      <c r="R201" s="83" t="s">
        <v>490</v>
      </c>
      <c r="S201" s="79" t="s">
        <v>529</v>
      </c>
      <c r="T201" s="79" t="s">
        <v>571</v>
      </c>
      <c r="U201" s="79"/>
      <c r="V201" s="83" t="s">
        <v>644</v>
      </c>
      <c r="W201" s="81">
        <v>43409.89685185185</v>
      </c>
      <c r="X201" s="83" t="s">
        <v>773</v>
      </c>
      <c r="Y201" s="79"/>
      <c r="Z201" s="79"/>
      <c r="AA201" s="85" t="s">
        <v>901</v>
      </c>
      <c r="AB201" s="79"/>
      <c r="AC201" s="79" t="b">
        <v>0</v>
      </c>
      <c r="AD201" s="79">
        <v>3</v>
      </c>
      <c r="AE201" s="85" t="s">
        <v>922</v>
      </c>
      <c r="AF201" s="79" t="b">
        <v>0</v>
      </c>
      <c r="AG201" s="79" t="s">
        <v>931</v>
      </c>
      <c r="AH201" s="79"/>
      <c r="AI201" s="85" t="s">
        <v>922</v>
      </c>
      <c r="AJ201" s="79" t="b">
        <v>0</v>
      </c>
      <c r="AK201" s="79">
        <v>1</v>
      </c>
      <c r="AL201" s="85" t="s">
        <v>922</v>
      </c>
      <c r="AM201" s="79" t="s">
        <v>940</v>
      </c>
      <c r="AN201" s="79" t="b">
        <v>0</v>
      </c>
      <c r="AO201" s="85" t="s">
        <v>901</v>
      </c>
      <c r="AP201" s="79" t="s">
        <v>176</v>
      </c>
      <c r="AQ201" s="79">
        <v>0</v>
      </c>
      <c r="AR201" s="79">
        <v>0</v>
      </c>
      <c r="AS201" s="79"/>
      <c r="AT201" s="79"/>
      <c r="AU201" s="79"/>
      <c r="AV201" s="79"/>
      <c r="AW201" s="79"/>
      <c r="AX201" s="79"/>
      <c r="AY201" s="79"/>
      <c r="AZ201" s="79"/>
      <c r="BA201">
        <v>15</v>
      </c>
      <c r="BB201" s="78" t="str">
        <f>REPLACE(INDEX(GroupVertices[Group],MATCH(Edges[[#This Row],[Vertex 1]],GroupVertices[Vertex],0)),1,1,"")</f>
        <v>1</v>
      </c>
      <c r="BC201" s="78" t="str">
        <f>REPLACE(INDEX(GroupVertices[Group],MATCH(Edges[[#This Row],[Vertex 2]],GroupVertices[Vertex],0)),1,1,"")</f>
        <v>1</v>
      </c>
      <c r="BD201" s="48">
        <v>0</v>
      </c>
      <c r="BE201" s="49">
        <v>0</v>
      </c>
      <c r="BF201" s="48">
        <v>2</v>
      </c>
      <c r="BG201" s="49">
        <v>5.128205128205129</v>
      </c>
      <c r="BH201" s="48">
        <v>0</v>
      </c>
      <c r="BI201" s="49">
        <v>0</v>
      </c>
      <c r="BJ201" s="48">
        <v>37</v>
      </c>
      <c r="BK201" s="49">
        <v>94.87179487179488</v>
      </c>
      <c r="BL201" s="48">
        <v>39</v>
      </c>
    </row>
    <row r="202" spans="1:64" ht="15">
      <c r="A202" s="64" t="s">
        <v>267</v>
      </c>
      <c r="B202" s="64" t="s">
        <v>267</v>
      </c>
      <c r="C202" s="65" t="s">
        <v>2682</v>
      </c>
      <c r="D202" s="66">
        <v>10</v>
      </c>
      <c r="E202" s="67" t="s">
        <v>136</v>
      </c>
      <c r="F202" s="68">
        <v>12</v>
      </c>
      <c r="G202" s="65"/>
      <c r="H202" s="69"/>
      <c r="I202" s="70"/>
      <c r="J202" s="70"/>
      <c r="K202" s="34" t="s">
        <v>65</v>
      </c>
      <c r="L202" s="77">
        <v>202</v>
      </c>
      <c r="M202" s="77"/>
      <c r="N202" s="72"/>
      <c r="O202" s="79" t="s">
        <v>176</v>
      </c>
      <c r="P202" s="81">
        <v>43410.88695601852</v>
      </c>
      <c r="Q202" s="79" t="s">
        <v>427</v>
      </c>
      <c r="R202" s="83" t="s">
        <v>491</v>
      </c>
      <c r="S202" s="79" t="s">
        <v>530</v>
      </c>
      <c r="T202" s="79" t="s">
        <v>572</v>
      </c>
      <c r="U202" s="79"/>
      <c r="V202" s="83" t="s">
        <v>644</v>
      </c>
      <c r="W202" s="81">
        <v>43410.88695601852</v>
      </c>
      <c r="X202" s="83" t="s">
        <v>774</v>
      </c>
      <c r="Y202" s="79"/>
      <c r="Z202" s="79"/>
      <c r="AA202" s="85" t="s">
        <v>902</v>
      </c>
      <c r="AB202" s="79"/>
      <c r="AC202" s="79" t="b">
        <v>0</v>
      </c>
      <c r="AD202" s="79">
        <v>2</v>
      </c>
      <c r="AE202" s="85" t="s">
        <v>922</v>
      </c>
      <c r="AF202" s="79" t="b">
        <v>0</v>
      </c>
      <c r="AG202" s="79" t="s">
        <v>931</v>
      </c>
      <c r="AH202" s="79"/>
      <c r="AI202" s="85" t="s">
        <v>922</v>
      </c>
      <c r="AJ202" s="79" t="b">
        <v>0</v>
      </c>
      <c r="AK202" s="79">
        <v>0</v>
      </c>
      <c r="AL202" s="85" t="s">
        <v>922</v>
      </c>
      <c r="AM202" s="79" t="s">
        <v>940</v>
      </c>
      <c r="AN202" s="79" t="b">
        <v>0</v>
      </c>
      <c r="AO202" s="85" t="s">
        <v>902</v>
      </c>
      <c r="AP202" s="79" t="s">
        <v>176</v>
      </c>
      <c r="AQ202" s="79">
        <v>0</v>
      </c>
      <c r="AR202" s="79">
        <v>0</v>
      </c>
      <c r="AS202" s="79"/>
      <c r="AT202" s="79"/>
      <c r="AU202" s="79"/>
      <c r="AV202" s="79"/>
      <c r="AW202" s="79"/>
      <c r="AX202" s="79"/>
      <c r="AY202" s="79"/>
      <c r="AZ202" s="79"/>
      <c r="BA202">
        <v>15</v>
      </c>
      <c r="BB202" s="78" t="str">
        <f>REPLACE(INDEX(GroupVertices[Group],MATCH(Edges[[#This Row],[Vertex 1]],GroupVertices[Vertex],0)),1,1,"")</f>
        <v>1</v>
      </c>
      <c r="BC202" s="78" t="str">
        <f>REPLACE(INDEX(GroupVertices[Group],MATCH(Edges[[#This Row],[Vertex 2]],GroupVertices[Vertex],0)),1,1,"")</f>
        <v>1</v>
      </c>
      <c r="BD202" s="48">
        <v>2</v>
      </c>
      <c r="BE202" s="49">
        <v>11.11111111111111</v>
      </c>
      <c r="BF202" s="48">
        <v>0</v>
      </c>
      <c r="BG202" s="49">
        <v>0</v>
      </c>
      <c r="BH202" s="48">
        <v>0</v>
      </c>
      <c r="BI202" s="49">
        <v>0</v>
      </c>
      <c r="BJ202" s="48">
        <v>16</v>
      </c>
      <c r="BK202" s="49">
        <v>88.88888888888889</v>
      </c>
      <c r="BL202" s="48">
        <v>18</v>
      </c>
    </row>
    <row r="203" spans="1:64" ht="15">
      <c r="A203" s="64" t="s">
        <v>267</v>
      </c>
      <c r="B203" s="64" t="s">
        <v>267</v>
      </c>
      <c r="C203" s="65" t="s">
        <v>2682</v>
      </c>
      <c r="D203" s="66">
        <v>10</v>
      </c>
      <c r="E203" s="67" t="s">
        <v>136</v>
      </c>
      <c r="F203" s="68">
        <v>12</v>
      </c>
      <c r="G203" s="65"/>
      <c r="H203" s="69"/>
      <c r="I203" s="70"/>
      <c r="J203" s="70"/>
      <c r="K203" s="34" t="s">
        <v>65</v>
      </c>
      <c r="L203" s="77">
        <v>203</v>
      </c>
      <c r="M203" s="77"/>
      <c r="N203" s="72"/>
      <c r="O203" s="79" t="s">
        <v>176</v>
      </c>
      <c r="P203" s="81">
        <v>43411.71252314815</v>
      </c>
      <c r="Q203" s="79" t="s">
        <v>428</v>
      </c>
      <c r="R203" s="83" t="s">
        <v>492</v>
      </c>
      <c r="S203" s="79" t="s">
        <v>522</v>
      </c>
      <c r="T203" s="79" t="s">
        <v>573</v>
      </c>
      <c r="U203" s="79"/>
      <c r="V203" s="83" t="s">
        <v>644</v>
      </c>
      <c r="W203" s="81">
        <v>43411.71252314815</v>
      </c>
      <c r="X203" s="83" t="s">
        <v>775</v>
      </c>
      <c r="Y203" s="79"/>
      <c r="Z203" s="79"/>
      <c r="AA203" s="85" t="s">
        <v>903</v>
      </c>
      <c r="AB203" s="79"/>
      <c r="AC203" s="79" t="b">
        <v>0</v>
      </c>
      <c r="AD203" s="79">
        <v>3</v>
      </c>
      <c r="AE203" s="85" t="s">
        <v>922</v>
      </c>
      <c r="AF203" s="79" t="b">
        <v>0</v>
      </c>
      <c r="AG203" s="79" t="s">
        <v>931</v>
      </c>
      <c r="AH203" s="79"/>
      <c r="AI203" s="85" t="s">
        <v>922</v>
      </c>
      <c r="AJ203" s="79" t="b">
        <v>0</v>
      </c>
      <c r="AK203" s="79">
        <v>0</v>
      </c>
      <c r="AL203" s="85" t="s">
        <v>922</v>
      </c>
      <c r="AM203" s="79" t="s">
        <v>940</v>
      </c>
      <c r="AN203" s="79" t="b">
        <v>0</v>
      </c>
      <c r="AO203" s="85" t="s">
        <v>903</v>
      </c>
      <c r="AP203" s="79" t="s">
        <v>176</v>
      </c>
      <c r="AQ203" s="79">
        <v>0</v>
      </c>
      <c r="AR203" s="79">
        <v>0</v>
      </c>
      <c r="AS203" s="79"/>
      <c r="AT203" s="79"/>
      <c r="AU203" s="79"/>
      <c r="AV203" s="79"/>
      <c r="AW203" s="79"/>
      <c r="AX203" s="79"/>
      <c r="AY203" s="79"/>
      <c r="AZ203" s="79"/>
      <c r="BA203">
        <v>15</v>
      </c>
      <c r="BB203" s="78" t="str">
        <f>REPLACE(INDEX(GroupVertices[Group],MATCH(Edges[[#This Row],[Vertex 1]],GroupVertices[Vertex],0)),1,1,"")</f>
        <v>1</v>
      </c>
      <c r="BC203" s="78" t="str">
        <f>REPLACE(INDEX(GroupVertices[Group],MATCH(Edges[[#This Row],[Vertex 2]],GroupVertices[Vertex],0)),1,1,"")</f>
        <v>1</v>
      </c>
      <c r="BD203" s="48">
        <v>1</v>
      </c>
      <c r="BE203" s="49">
        <v>10</v>
      </c>
      <c r="BF203" s="48">
        <v>0</v>
      </c>
      <c r="BG203" s="49">
        <v>0</v>
      </c>
      <c r="BH203" s="48">
        <v>0</v>
      </c>
      <c r="BI203" s="49">
        <v>0</v>
      </c>
      <c r="BJ203" s="48">
        <v>9</v>
      </c>
      <c r="BK203" s="49">
        <v>90</v>
      </c>
      <c r="BL203" s="48">
        <v>10</v>
      </c>
    </row>
    <row r="204" spans="1:64" ht="15">
      <c r="A204" s="64" t="s">
        <v>267</v>
      </c>
      <c r="B204" s="64" t="s">
        <v>267</v>
      </c>
      <c r="C204" s="65" t="s">
        <v>2682</v>
      </c>
      <c r="D204" s="66">
        <v>10</v>
      </c>
      <c r="E204" s="67" t="s">
        <v>136</v>
      </c>
      <c r="F204" s="68">
        <v>12</v>
      </c>
      <c r="G204" s="65"/>
      <c r="H204" s="69"/>
      <c r="I204" s="70"/>
      <c r="J204" s="70"/>
      <c r="K204" s="34" t="s">
        <v>65</v>
      </c>
      <c r="L204" s="77">
        <v>204</v>
      </c>
      <c r="M204" s="77"/>
      <c r="N204" s="72"/>
      <c r="O204" s="79" t="s">
        <v>176</v>
      </c>
      <c r="P204" s="81">
        <v>43411.95556712963</v>
      </c>
      <c r="Q204" s="79" t="s">
        <v>429</v>
      </c>
      <c r="R204" s="83" t="s">
        <v>493</v>
      </c>
      <c r="S204" s="79" t="s">
        <v>502</v>
      </c>
      <c r="T204" s="79" t="s">
        <v>574</v>
      </c>
      <c r="U204" s="79"/>
      <c r="V204" s="83" t="s">
        <v>644</v>
      </c>
      <c r="W204" s="81">
        <v>43411.95556712963</v>
      </c>
      <c r="X204" s="83" t="s">
        <v>776</v>
      </c>
      <c r="Y204" s="79"/>
      <c r="Z204" s="79"/>
      <c r="AA204" s="85" t="s">
        <v>904</v>
      </c>
      <c r="AB204" s="79"/>
      <c r="AC204" s="79" t="b">
        <v>0</v>
      </c>
      <c r="AD204" s="79">
        <v>0</v>
      </c>
      <c r="AE204" s="85" t="s">
        <v>922</v>
      </c>
      <c r="AF204" s="79" t="b">
        <v>0</v>
      </c>
      <c r="AG204" s="79" t="s">
        <v>931</v>
      </c>
      <c r="AH204" s="79"/>
      <c r="AI204" s="85" t="s">
        <v>922</v>
      </c>
      <c r="AJ204" s="79" t="b">
        <v>0</v>
      </c>
      <c r="AK204" s="79">
        <v>0</v>
      </c>
      <c r="AL204" s="85" t="s">
        <v>922</v>
      </c>
      <c r="AM204" s="79" t="s">
        <v>940</v>
      </c>
      <c r="AN204" s="79" t="b">
        <v>1</v>
      </c>
      <c r="AO204" s="85" t="s">
        <v>904</v>
      </c>
      <c r="AP204" s="79" t="s">
        <v>176</v>
      </c>
      <c r="AQ204" s="79">
        <v>0</v>
      </c>
      <c r="AR204" s="79">
        <v>0</v>
      </c>
      <c r="AS204" s="79"/>
      <c r="AT204" s="79"/>
      <c r="AU204" s="79"/>
      <c r="AV204" s="79"/>
      <c r="AW204" s="79"/>
      <c r="AX204" s="79"/>
      <c r="AY204" s="79"/>
      <c r="AZ204" s="79"/>
      <c r="BA204">
        <v>15</v>
      </c>
      <c r="BB204" s="78" t="str">
        <f>REPLACE(INDEX(GroupVertices[Group],MATCH(Edges[[#This Row],[Vertex 1]],GroupVertices[Vertex],0)),1,1,"")</f>
        <v>1</v>
      </c>
      <c r="BC204" s="78" t="str">
        <f>REPLACE(INDEX(GroupVertices[Group],MATCH(Edges[[#This Row],[Vertex 2]],GroupVertices[Vertex],0)),1,1,"")</f>
        <v>1</v>
      </c>
      <c r="BD204" s="48">
        <v>1</v>
      </c>
      <c r="BE204" s="49">
        <v>8.333333333333334</v>
      </c>
      <c r="BF204" s="48">
        <v>0</v>
      </c>
      <c r="BG204" s="49">
        <v>0</v>
      </c>
      <c r="BH204" s="48">
        <v>0</v>
      </c>
      <c r="BI204" s="49">
        <v>0</v>
      </c>
      <c r="BJ204" s="48">
        <v>11</v>
      </c>
      <c r="BK204" s="49">
        <v>91.66666666666667</v>
      </c>
      <c r="BL204" s="48">
        <v>12</v>
      </c>
    </row>
    <row r="205" spans="1:64" ht="15">
      <c r="A205" s="64" t="s">
        <v>267</v>
      </c>
      <c r="B205" s="64" t="s">
        <v>267</v>
      </c>
      <c r="C205" s="65" t="s">
        <v>2682</v>
      </c>
      <c r="D205" s="66">
        <v>10</v>
      </c>
      <c r="E205" s="67" t="s">
        <v>136</v>
      </c>
      <c r="F205" s="68">
        <v>12</v>
      </c>
      <c r="G205" s="65"/>
      <c r="H205" s="69"/>
      <c r="I205" s="70"/>
      <c r="J205" s="70"/>
      <c r="K205" s="34" t="s">
        <v>65</v>
      </c>
      <c r="L205" s="77">
        <v>205</v>
      </c>
      <c r="M205" s="77"/>
      <c r="N205" s="72"/>
      <c r="O205" s="79" t="s">
        <v>176</v>
      </c>
      <c r="P205" s="81">
        <v>43416.8662962963</v>
      </c>
      <c r="Q205" s="79" t="s">
        <v>430</v>
      </c>
      <c r="R205" s="83" t="s">
        <v>494</v>
      </c>
      <c r="S205" s="79" t="s">
        <v>531</v>
      </c>
      <c r="T205" s="79" t="s">
        <v>575</v>
      </c>
      <c r="U205" s="79"/>
      <c r="V205" s="83" t="s">
        <v>644</v>
      </c>
      <c r="W205" s="81">
        <v>43416.8662962963</v>
      </c>
      <c r="X205" s="83" t="s">
        <v>777</v>
      </c>
      <c r="Y205" s="79"/>
      <c r="Z205" s="79"/>
      <c r="AA205" s="85" t="s">
        <v>905</v>
      </c>
      <c r="AB205" s="79"/>
      <c r="AC205" s="79" t="b">
        <v>0</v>
      </c>
      <c r="AD205" s="79">
        <v>0</v>
      </c>
      <c r="AE205" s="85" t="s">
        <v>922</v>
      </c>
      <c r="AF205" s="79" t="b">
        <v>0</v>
      </c>
      <c r="AG205" s="79" t="s">
        <v>931</v>
      </c>
      <c r="AH205" s="79"/>
      <c r="AI205" s="85" t="s">
        <v>922</v>
      </c>
      <c r="AJ205" s="79" t="b">
        <v>0</v>
      </c>
      <c r="AK205" s="79">
        <v>4</v>
      </c>
      <c r="AL205" s="85" t="s">
        <v>922</v>
      </c>
      <c r="AM205" s="79" t="s">
        <v>940</v>
      </c>
      <c r="AN205" s="79" t="b">
        <v>0</v>
      </c>
      <c r="AO205" s="85" t="s">
        <v>905</v>
      </c>
      <c r="AP205" s="79" t="s">
        <v>176</v>
      </c>
      <c r="AQ205" s="79">
        <v>0</v>
      </c>
      <c r="AR205" s="79">
        <v>0</v>
      </c>
      <c r="AS205" s="79"/>
      <c r="AT205" s="79"/>
      <c r="AU205" s="79"/>
      <c r="AV205" s="79"/>
      <c r="AW205" s="79"/>
      <c r="AX205" s="79"/>
      <c r="AY205" s="79"/>
      <c r="AZ205" s="79"/>
      <c r="BA205">
        <v>15</v>
      </c>
      <c r="BB205" s="78" t="str">
        <f>REPLACE(INDEX(GroupVertices[Group],MATCH(Edges[[#This Row],[Vertex 1]],GroupVertices[Vertex],0)),1,1,"")</f>
        <v>1</v>
      </c>
      <c r="BC205" s="78" t="str">
        <f>REPLACE(INDEX(GroupVertices[Group],MATCH(Edges[[#This Row],[Vertex 2]],GroupVertices[Vertex],0)),1,1,"")</f>
        <v>1</v>
      </c>
      <c r="BD205" s="48">
        <v>0</v>
      </c>
      <c r="BE205" s="49">
        <v>0</v>
      </c>
      <c r="BF205" s="48">
        <v>3</v>
      </c>
      <c r="BG205" s="49">
        <v>15.789473684210526</v>
      </c>
      <c r="BH205" s="48">
        <v>0</v>
      </c>
      <c r="BI205" s="49">
        <v>0</v>
      </c>
      <c r="BJ205" s="48">
        <v>16</v>
      </c>
      <c r="BK205" s="49">
        <v>84.21052631578948</v>
      </c>
      <c r="BL205" s="48">
        <v>19</v>
      </c>
    </row>
    <row r="206" spans="1:64" ht="15">
      <c r="A206" s="64" t="s">
        <v>267</v>
      </c>
      <c r="B206" s="64" t="s">
        <v>267</v>
      </c>
      <c r="C206" s="65" t="s">
        <v>2682</v>
      </c>
      <c r="D206" s="66">
        <v>10</v>
      </c>
      <c r="E206" s="67" t="s">
        <v>136</v>
      </c>
      <c r="F206" s="68">
        <v>12</v>
      </c>
      <c r="G206" s="65"/>
      <c r="H206" s="69"/>
      <c r="I206" s="70"/>
      <c r="J206" s="70"/>
      <c r="K206" s="34" t="s">
        <v>65</v>
      </c>
      <c r="L206" s="77">
        <v>206</v>
      </c>
      <c r="M206" s="77"/>
      <c r="N206" s="72"/>
      <c r="O206" s="79" t="s">
        <v>176</v>
      </c>
      <c r="P206" s="81">
        <v>43417.97130787037</v>
      </c>
      <c r="Q206" s="79" t="s">
        <v>431</v>
      </c>
      <c r="R206" s="83" t="s">
        <v>453</v>
      </c>
      <c r="S206" s="79" t="s">
        <v>508</v>
      </c>
      <c r="T206" s="79" t="s">
        <v>576</v>
      </c>
      <c r="U206" s="79"/>
      <c r="V206" s="83" t="s">
        <v>644</v>
      </c>
      <c r="W206" s="81">
        <v>43417.97130787037</v>
      </c>
      <c r="X206" s="83" t="s">
        <v>778</v>
      </c>
      <c r="Y206" s="79"/>
      <c r="Z206" s="79"/>
      <c r="AA206" s="85" t="s">
        <v>906</v>
      </c>
      <c r="AB206" s="79"/>
      <c r="AC206" s="79" t="b">
        <v>0</v>
      </c>
      <c r="AD206" s="79">
        <v>0</v>
      </c>
      <c r="AE206" s="85" t="s">
        <v>922</v>
      </c>
      <c r="AF206" s="79" t="b">
        <v>0</v>
      </c>
      <c r="AG206" s="79" t="s">
        <v>931</v>
      </c>
      <c r="AH206" s="79"/>
      <c r="AI206" s="85" t="s">
        <v>922</v>
      </c>
      <c r="AJ206" s="79" t="b">
        <v>0</v>
      </c>
      <c r="AK206" s="79">
        <v>0</v>
      </c>
      <c r="AL206" s="85" t="s">
        <v>922</v>
      </c>
      <c r="AM206" s="79" t="s">
        <v>940</v>
      </c>
      <c r="AN206" s="79" t="b">
        <v>0</v>
      </c>
      <c r="AO206" s="85" t="s">
        <v>906</v>
      </c>
      <c r="AP206" s="79" t="s">
        <v>176</v>
      </c>
      <c r="AQ206" s="79">
        <v>0</v>
      </c>
      <c r="AR206" s="79">
        <v>0</v>
      </c>
      <c r="AS206" s="79"/>
      <c r="AT206" s="79"/>
      <c r="AU206" s="79"/>
      <c r="AV206" s="79"/>
      <c r="AW206" s="79"/>
      <c r="AX206" s="79"/>
      <c r="AY206" s="79"/>
      <c r="AZ206" s="79"/>
      <c r="BA206">
        <v>15</v>
      </c>
      <c r="BB206" s="78" t="str">
        <f>REPLACE(INDEX(GroupVertices[Group],MATCH(Edges[[#This Row],[Vertex 1]],GroupVertices[Vertex],0)),1,1,"")</f>
        <v>1</v>
      </c>
      <c r="BC206" s="78" t="str">
        <f>REPLACE(INDEX(GroupVertices[Group],MATCH(Edges[[#This Row],[Vertex 2]],GroupVertices[Vertex],0)),1,1,"")</f>
        <v>1</v>
      </c>
      <c r="BD206" s="48">
        <v>1</v>
      </c>
      <c r="BE206" s="49">
        <v>4.3478260869565215</v>
      </c>
      <c r="BF206" s="48">
        <v>0</v>
      </c>
      <c r="BG206" s="49">
        <v>0</v>
      </c>
      <c r="BH206" s="48">
        <v>0</v>
      </c>
      <c r="BI206" s="49">
        <v>0</v>
      </c>
      <c r="BJ206" s="48">
        <v>22</v>
      </c>
      <c r="BK206" s="49">
        <v>95.65217391304348</v>
      </c>
      <c r="BL206" s="48">
        <v>23</v>
      </c>
    </row>
    <row r="207" spans="1:64" ht="15">
      <c r="A207" s="64" t="s">
        <v>267</v>
      </c>
      <c r="B207" s="64" t="s">
        <v>267</v>
      </c>
      <c r="C207" s="65" t="s">
        <v>2682</v>
      </c>
      <c r="D207" s="66">
        <v>10</v>
      </c>
      <c r="E207" s="67" t="s">
        <v>136</v>
      </c>
      <c r="F207" s="68">
        <v>12</v>
      </c>
      <c r="G207" s="65"/>
      <c r="H207" s="69"/>
      <c r="I207" s="70"/>
      <c r="J207" s="70"/>
      <c r="K207" s="34" t="s">
        <v>65</v>
      </c>
      <c r="L207" s="77">
        <v>207</v>
      </c>
      <c r="M207" s="77"/>
      <c r="N207" s="72"/>
      <c r="O207" s="79" t="s">
        <v>176</v>
      </c>
      <c r="P207" s="81">
        <v>43423.942407407405</v>
      </c>
      <c r="Q207" s="79" t="s">
        <v>432</v>
      </c>
      <c r="R207" s="83" t="s">
        <v>457</v>
      </c>
      <c r="S207" s="79" t="s">
        <v>511</v>
      </c>
      <c r="T207" s="79" t="s">
        <v>577</v>
      </c>
      <c r="U207" s="79"/>
      <c r="V207" s="83" t="s">
        <v>644</v>
      </c>
      <c r="W207" s="81">
        <v>43423.942407407405</v>
      </c>
      <c r="X207" s="83" t="s">
        <v>779</v>
      </c>
      <c r="Y207" s="79"/>
      <c r="Z207" s="79"/>
      <c r="AA207" s="85" t="s">
        <v>907</v>
      </c>
      <c r="AB207" s="79"/>
      <c r="AC207" s="79" t="b">
        <v>0</v>
      </c>
      <c r="AD207" s="79">
        <v>2</v>
      </c>
      <c r="AE207" s="85" t="s">
        <v>922</v>
      </c>
      <c r="AF207" s="79" t="b">
        <v>0</v>
      </c>
      <c r="AG207" s="79" t="s">
        <v>931</v>
      </c>
      <c r="AH207" s="79"/>
      <c r="AI207" s="85" t="s">
        <v>922</v>
      </c>
      <c r="AJ207" s="79" t="b">
        <v>0</v>
      </c>
      <c r="AK207" s="79">
        <v>0</v>
      </c>
      <c r="AL207" s="85" t="s">
        <v>922</v>
      </c>
      <c r="AM207" s="79" t="s">
        <v>940</v>
      </c>
      <c r="AN207" s="79" t="b">
        <v>0</v>
      </c>
      <c r="AO207" s="85" t="s">
        <v>907</v>
      </c>
      <c r="AP207" s="79" t="s">
        <v>176</v>
      </c>
      <c r="AQ207" s="79">
        <v>0</v>
      </c>
      <c r="AR207" s="79">
        <v>0</v>
      </c>
      <c r="AS207" s="79"/>
      <c r="AT207" s="79"/>
      <c r="AU207" s="79"/>
      <c r="AV207" s="79"/>
      <c r="AW207" s="79"/>
      <c r="AX207" s="79"/>
      <c r="AY207" s="79"/>
      <c r="AZ207" s="79"/>
      <c r="BA207">
        <v>15</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18</v>
      </c>
      <c r="BK207" s="49">
        <v>100</v>
      </c>
      <c r="BL207" s="48">
        <v>18</v>
      </c>
    </row>
    <row r="208" spans="1:64" ht="15">
      <c r="A208" s="64" t="s">
        <v>267</v>
      </c>
      <c r="B208" s="64" t="s">
        <v>267</v>
      </c>
      <c r="C208" s="65" t="s">
        <v>2682</v>
      </c>
      <c r="D208" s="66">
        <v>10</v>
      </c>
      <c r="E208" s="67" t="s">
        <v>136</v>
      </c>
      <c r="F208" s="68">
        <v>12</v>
      </c>
      <c r="G208" s="65"/>
      <c r="H208" s="69"/>
      <c r="I208" s="70"/>
      <c r="J208" s="70"/>
      <c r="K208" s="34" t="s">
        <v>65</v>
      </c>
      <c r="L208" s="77">
        <v>208</v>
      </c>
      <c r="M208" s="77"/>
      <c r="N208" s="72"/>
      <c r="O208" s="79" t="s">
        <v>176</v>
      </c>
      <c r="P208" s="81">
        <v>43424.94678240741</v>
      </c>
      <c r="Q208" s="79" t="s">
        <v>433</v>
      </c>
      <c r="R208" s="79"/>
      <c r="S208" s="79"/>
      <c r="T208" s="79" t="s">
        <v>578</v>
      </c>
      <c r="U208" s="83" t="s">
        <v>588</v>
      </c>
      <c r="V208" s="83" t="s">
        <v>588</v>
      </c>
      <c r="W208" s="81">
        <v>43424.94678240741</v>
      </c>
      <c r="X208" s="83" t="s">
        <v>780</v>
      </c>
      <c r="Y208" s="79"/>
      <c r="Z208" s="79"/>
      <c r="AA208" s="85" t="s">
        <v>908</v>
      </c>
      <c r="AB208" s="79"/>
      <c r="AC208" s="79" t="b">
        <v>0</v>
      </c>
      <c r="AD208" s="79">
        <v>3</v>
      </c>
      <c r="AE208" s="85" t="s">
        <v>922</v>
      </c>
      <c r="AF208" s="79" t="b">
        <v>0</v>
      </c>
      <c r="AG208" s="79" t="s">
        <v>931</v>
      </c>
      <c r="AH208" s="79"/>
      <c r="AI208" s="85" t="s">
        <v>922</v>
      </c>
      <c r="AJ208" s="79" t="b">
        <v>0</v>
      </c>
      <c r="AK208" s="79">
        <v>6</v>
      </c>
      <c r="AL208" s="85" t="s">
        <v>922</v>
      </c>
      <c r="AM208" s="79" t="s">
        <v>940</v>
      </c>
      <c r="AN208" s="79" t="b">
        <v>0</v>
      </c>
      <c r="AO208" s="85" t="s">
        <v>908</v>
      </c>
      <c r="AP208" s="79" t="s">
        <v>176</v>
      </c>
      <c r="AQ208" s="79">
        <v>0</v>
      </c>
      <c r="AR208" s="79">
        <v>0</v>
      </c>
      <c r="AS208" s="79"/>
      <c r="AT208" s="79"/>
      <c r="AU208" s="79"/>
      <c r="AV208" s="79"/>
      <c r="AW208" s="79"/>
      <c r="AX208" s="79"/>
      <c r="AY208" s="79"/>
      <c r="AZ208" s="79"/>
      <c r="BA208">
        <v>15</v>
      </c>
      <c r="BB208" s="78" t="str">
        <f>REPLACE(INDEX(GroupVertices[Group],MATCH(Edges[[#This Row],[Vertex 1]],GroupVertices[Vertex],0)),1,1,"")</f>
        <v>1</v>
      </c>
      <c r="BC208" s="78" t="str">
        <f>REPLACE(INDEX(GroupVertices[Group],MATCH(Edges[[#This Row],[Vertex 2]],GroupVertices[Vertex],0)),1,1,"")</f>
        <v>1</v>
      </c>
      <c r="BD208" s="48">
        <v>0</v>
      </c>
      <c r="BE208" s="49">
        <v>0</v>
      </c>
      <c r="BF208" s="48">
        <v>1</v>
      </c>
      <c r="BG208" s="49">
        <v>2.7027027027027026</v>
      </c>
      <c r="BH208" s="48">
        <v>0</v>
      </c>
      <c r="BI208" s="49">
        <v>0</v>
      </c>
      <c r="BJ208" s="48">
        <v>36</v>
      </c>
      <c r="BK208" s="49">
        <v>97.29729729729729</v>
      </c>
      <c r="BL208" s="48">
        <v>37</v>
      </c>
    </row>
    <row r="209" spans="1:64" ht="15">
      <c r="A209" s="64" t="s">
        <v>267</v>
      </c>
      <c r="B209" s="64" t="s">
        <v>267</v>
      </c>
      <c r="C209" s="65" t="s">
        <v>2682</v>
      </c>
      <c r="D209" s="66">
        <v>10</v>
      </c>
      <c r="E209" s="67" t="s">
        <v>136</v>
      </c>
      <c r="F209" s="68">
        <v>12</v>
      </c>
      <c r="G209" s="65"/>
      <c r="H209" s="69"/>
      <c r="I209" s="70"/>
      <c r="J209" s="70"/>
      <c r="K209" s="34" t="s">
        <v>65</v>
      </c>
      <c r="L209" s="77">
        <v>209</v>
      </c>
      <c r="M209" s="77"/>
      <c r="N209" s="72"/>
      <c r="O209" s="79" t="s">
        <v>176</v>
      </c>
      <c r="P209" s="81">
        <v>43435.01430555555</v>
      </c>
      <c r="Q209" s="79" t="s">
        <v>434</v>
      </c>
      <c r="R209" s="83" t="s">
        <v>495</v>
      </c>
      <c r="S209" s="79" t="s">
        <v>501</v>
      </c>
      <c r="T209" s="79" t="s">
        <v>579</v>
      </c>
      <c r="U209" s="79"/>
      <c r="V209" s="83" t="s">
        <v>644</v>
      </c>
      <c r="W209" s="81">
        <v>43435.01430555555</v>
      </c>
      <c r="X209" s="83" t="s">
        <v>781</v>
      </c>
      <c r="Y209" s="79"/>
      <c r="Z209" s="79"/>
      <c r="AA209" s="85" t="s">
        <v>909</v>
      </c>
      <c r="AB209" s="79"/>
      <c r="AC209" s="79" t="b">
        <v>0</v>
      </c>
      <c r="AD209" s="79">
        <v>1</v>
      </c>
      <c r="AE209" s="85" t="s">
        <v>922</v>
      </c>
      <c r="AF209" s="79" t="b">
        <v>0</v>
      </c>
      <c r="AG209" s="79" t="s">
        <v>931</v>
      </c>
      <c r="AH209" s="79"/>
      <c r="AI209" s="85" t="s">
        <v>922</v>
      </c>
      <c r="AJ209" s="79" t="b">
        <v>0</v>
      </c>
      <c r="AK209" s="79">
        <v>0</v>
      </c>
      <c r="AL209" s="85" t="s">
        <v>922</v>
      </c>
      <c r="AM209" s="79" t="s">
        <v>940</v>
      </c>
      <c r="AN209" s="79" t="b">
        <v>0</v>
      </c>
      <c r="AO209" s="85" t="s">
        <v>909</v>
      </c>
      <c r="AP209" s="79" t="s">
        <v>176</v>
      </c>
      <c r="AQ209" s="79">
        <v>0</v>
      </c>
      <c r="AR209" s="79">
        <v>0</v>
      </c>
      <c r="AS209" s="79"/>
      <c r="AT209" s="79"/>
      <c r="AU209" s="79"/>
      <c r="AV209" s="79"/>
      <c r="AW209" s="79"/>
      <c r="AX209" s="79"/>
      <c r="AY209" s="79"/>
      <c r="AZ209" s="79"/>
      <c r="BA209">
        <v>15</v>
      </c>
      <c r="BB209" s="78" t="str">
        <f>REPLACE(INDEX(GroupVertices[Group],MATCH(Edges[[#This Row],[Vertex 1]],GroupVertices[Vertex],0)),1,1,"")</f>
        <v>1</v>
      </c>
      <c r="BC209" s="78" t="str">
        <f>REPLACE(INDEX(GroupVertices[Group],MATCH(Edges[[#This Row],[Vertex 2]],GroupVertices[Vertex],0)),1,1,"")</f>
        <v>1</v>
      </c>
      <c r="BD209" s="48">
        <v>1</v>
      </c>
      <c r="BE209" s="49">
        <v>4.761904761904762</v>
      </c>
      <c r="BF209" s="48">
        <v>0</v>
      </c>
      <c r="BG209" s="49">
        <v>0</v>
      </c>
      <c r="BH209" s="48">
        <v>0</v>
      </c>
      <c r="BI209" s="49">
        <v>0</v>
      </c>
      <c r="BJ209" s="48">
        <v>20</v>
      </c>
      <c r="BK209" s="49">
        <v>95.23809523809524</v>
      </c>
      <c r="BL209" s="48">
        <v>21</v>
      </c>
    </row>
    <row r="210" spans="1:64" ht="15">
      <c r="A210" s="64" t="s">
        <v>267</v>
      </c>
      <c r="B210" s="64" t="s">
        <v>267</v>
      </c>
      <c r="C210" s="65" t="s">
        <v>2682</v>
      </c>
      <c r="D210" s="66">
        <v>10</v>
      </c>
      <c r="E210" s="67" t="s">
        <v>136</v>
      </c>
      <c r="F210" s="68">
        <v>12</v>
      </c>
      <c r="G210" s="65"/>
      <c r="H210" s="69"/>
      <c r="I210" s="70"/>
      <c r="J210" s="70"/>
      <c r="K210" s="34" t="s">
        <v>65</v>
      </c>
      <c r="L210" s="77">
        <v>210</v>
      </c>
      <c r="M210" s="77"/>
      <c r="N210" s="72"/>
      <c r="O210" s="79" t="s">
        <v>176</v>
      </c>
      <c r="P210" s="81">
        <v>43435.03648148148</v>
      </c>
      <c r="Q210" s="79" t="s">
        <v>435</v>
      </c>
      <c r="R210" s="83" t="s">
        <v>496</v>
      </c>
      <c r="S210" s="79" t="s">
        <v>502</v>
      </c>
      <c r="T210" s="79"/>
      <c r="U210" s="79"/>
      <c r="V210" s="83" t="s">
        <v>644</v>
      </c>
      <c r="W210" s="81">
        <v>43435.03648148148</v>
      </c>
      <c r="X210" s="83" t="s">
        <v>782</v>
      </c>
      <c r="Y210" s="79"/>
      <c r="Z210" s="79"/>
      <c r="AA210" s="85" t="s">
        <v>910</v>
      </c>
      <c r="AB210" s="79"/>
      <c r="AC210" s="79" t="b">
        <v>0</v>
      </c>
      <c r="AD210" s="79">
        <v>0</v>
      </c>
      <c r="AE210" s="85" t="s">
        <v>922</v>
      </c>
      <c r="AF210" s="79" t="b">
        <v>0</v>
      </c>
      <c r="AG210" s="79" t="s">
        <v>931</v>
      </c>
      <c r="AH210" s="79"/>
      <c r="AI210" s="85" t="s">
        <v>922</v>
      </c>
      <c r="AJ210" s="79" t="b">
        <v>0</v>
      </c>
      <c r="AK210" s="79">
        <v>0</v>
      </c>
      <c r="AL210" s="85" t="s">
        <v>922</v>
      </c>
      <c r="AM210" s="79" t="s">
        <v>940</v>
      </c>
      <c r="AN210" s="79" t="b">
        <v>1</v>
      </c>
      <c r="AO210" s="85" t="s">
        <v>910</v>
      </c>
      <c r="AP210" s="79" t="s">
        <v>176</v>
      </c>
      <c r="AQ210" s="79">
        <v>0</v>
      </c>
      <c r="AR210" s="79">
        <v>0</v>
      </c>
      <c r="AS210" s="79"/>
      <c r="AT210" s="79"/>
      <c r="AU210" s="79"/>
      <c r="AV210" s="79"/>
      <c r="AW210" s="79"/>
      <c r="AX210" s="79"/>
      <c r="AY210" s="79"/>
      <c r="AZ210" s="79"/>
      <c r="BA210">
        <v>15</v>
      </c>
      <c r="BB210" s="78" t="str">
        <f>REPLACE(INDEX(GroupVertices[Group],MATCH(Edges[[#This Row],[Vertex 1]],GroupVertices[Vertex],0)),1,1,"")</f>
        <v>1</v>
      </c>
      <c r="BC210" s="78" t="str">
        <f>REPLACE(INDEX(GroupVertices[Group],MATCH(Edges[[#This Row],[Vertex 2]],GroupVertices[Vertex],0)),1,1,"")</f>
        <v>1</v>
      </c>
      <c r="BD210" s="48">
        <v>1</v>
      </c>
      <c r="BE210" s="49">
        <v>4.761904761904762</v>
      </c>
      <c r="BF210" s="48">
        <v>0</v>
      </c>
      <c r="BG210" s="49">
        <v>0</v>
      </c>
      <c r="BH210" s="48">
        <v>0</v>
      </c>
      <c r="BI210" s="49">
        <v>0</v>
      </c>
      <c r="BJ210" s="48">
        <v>20</v>
      </c>
      <c r="BK210" s="49">
        <v>95.23809523809524</v>
      </c>
      <c r="BL210" s="48">
        <v>21</v>
      </c>
    </row>
    <row r="211" spans="1:64" ht="15">
      <c r="A211" s="64" t="s">
        <v>267</v>
      </c>
      <c r="B211" s="64" t="s">
        <v>267</v>
      </c>
      <c r="C211" s="65" t="s">
        <v>2682</v>
      </c>
      <c r="D211" s="66">
        <v>10</v>
      </c>
      <c r="E211" s="67" t="s">
        <v>136</v>
      </c>
      <c r="F211" s="68">
        <v>12</v>
      </c>
      <c r="G211" s="65"/>
      <c r="H211" s="69"/>
      <c r="I211" s="70"/>
      <c r="J211" s="70"/>
      <c r="K211" s="34" t="s">
        <v>65</v>
      </c>
      <c r="L211" s="77">
        <v>211</v>
      </c>
      <c r="M211" s="77"/>
      <c r="N211" s="72"/>
      <c r="O211" s="79" t="s">
        <v>176</v>
      </c>
      <c r="P211" s="81">
        <v>43445.93950231482</v>
      </c>
      <c r="Q211" s="79" t="s">
        <v>436</v>
      </c>
      <c r="R211" s="79"/>
      <c r="S211" s="79"/>
      <c r="T211" s="79"/>
      <c r="U211" s="83" t="s">
        <v>589</v>
      </c>
      <c r="V211" s="83" t="s">
        <v>589</v>
      </c>
      <c r="W211" s="81">
        <v>43445.93950231482</v>
      </c>
      <c r="X211" s="83" t="s">
        <v>783</v>
      </c>
      <c r="Y211" s="79"/>
      <c r="Z211" s="79"/>
      <c r="AA211" s="85" t="s">
        <v>911</v>
      </c>
      <c r="AB211" s="79"/>
      <c r="AC211" s="79" t="b">
        <v>0</v>
      </c>
      <c r="AD211" s="79">
        <v>4</v>
      </c>
      <c r="AE211" s="85" t="s">
        <v>922</v>
      </c>
      <c r="AF211" s="79" t="b">
        <v>0</v>
      </c>
      <c r="AG211" s="79" t="s">
        <v>931</v>
      </c>
      <c r="AH211" s="79"/>
      <c r="AI211" s="85" t="s">
        <v>922</v>
      </c>
      <c r="AJ211" s="79" t="b">
        <v>0</v>
      </c>
      <c r="AK211" s="79">
        <v>1</v>
      </c>
      <c r="AL211" s="85" t="s">
        <v>922</v>
      </c>
      <c r="AM211" s="79" t="s">
        <v>940</v>
      </c>
      <c r="AN211" s="79" t="b">
        <v>0</v>
      </c>
      <c r="AO211" s="85" t="s">
        <v>911</v>
      </c>
      <c r="AP211" s="79" t="s">
        <v>176</v>
      </c>
      <c r="AQ211" s="79">
        <v>0</v>
      </c>
      <c r="AR211" s="79">
        <v>0</v>
      </c>
      <c r="AS211" s="79"/>
      <c r="AT211" s="79"/>
      <c r="AU211" s="79"/>
      <c r="AV211" s="79"/>
      <c r="AW211" s="79"/>
      <c r="AX211" s="79"/>
      <c r="AY211" s="79"/>
      <c r="AZ211" s="79"/>
      <c r="BA211">
        <v>15</v>
      </c>
      <c r="BB211" s="78" t="str">
        <f>REPLACE(INDEX(GroupVertices[Group],MATCH(Edges[[#This Row],[Vertex 1]],GroupVertices[Vertex],0)),1,1,"")</f>
        <v>1</v>
      </c>
      <c r="BC211" s="78" t="str">
        <f>REPLACE(INDEX(GroupVertices[Group],MATCH(Edges[[#This Row],[Vertex 2]],GroupVertices[Vertex],0)),1,1,"")</f>
        <v>1</v>
      </c>
      <c r="BD211" s="48">
        <v>0</v>
      </c>
      <c r="BE211" s="49">
        <v>0</v>
      </c>
      <c r="BF211" s="48">
        <v>2</v>
      </c>
      <c r="BG211" s="49">
        <v>4.761904761904762</v>
      </c>
      <c r="BH211" s="48">
        <v>0</v>
      </c>
      <c r="BI211" s="49">
        <v>0</v>
      </c>
      <c r="BJ211" s="48">
        <v>40</v>
      </c>
      <c r="BK211" s="49">
        <v>95.23809523809524</v>
      </c>
      <c r="BL211" s="48">
        <v>42</v>
      </c>
    </row>
    <row r="212" spans="1:64" ht="15">
      <c r="A212" s="64" t="s">
        <v>267</v>
      </c>
      <c r="B212" s="64" t="s">
        <v>267</v>
      </c>
      <c r="C212" s="65" t="s">
        <v>2682</v>
      </c>
      <c r="D212" s="66">
        <v>10</v>
      </c>
      <c r="E212" s="67" t="s">
        <v>136</v>
      </c>
      <c r="F212" s="68">
        <v>12</v>
      </c>
      <c r="G212" s="65"/>
      <c r="H212" s="69"/>
      <c r="I212" s="70"/>
      <c r="J212" s="70"/>
      <c r="K212" s="34" t="s">
        <v>65</v>
      </c>
      <c r="L212" s="77">
        <v>212</v>
      </c>
      <c r="M212" s="77"/>
      <c r="N212" s="72"/>
      <c r="O212" s="79" t="s">
        <v>176</v>
      </c>
      <c r="P212" s="81">
        <v>43446.83231481481</v>
      </c>
      <c r="Q212" s="79" t="s">
        <v>437</v>
      </c>
      <c r="R212" s="83" t="s">
        <v>497</v>
      </c>
      <c r="S212" s="79" t="s">
        <v>532</v>
      </c>
      <c r="T212" s="79"/>
      <c r="U212" s="79"/>
      <c r="V212" s="83" t="s">
        <v>644</v>
      </c>
      <c r="W212" s="81">
        <v>43446.83231481481</v>
      </c>
      <c r="X212" s="83" t="s">
        <v>784</v>
      </c>
      <c r="Y212" s="79"/>
      <c r="Z212" s="79"/>
      <c r="AA212" s="85" t="s">
        <v>912</v>
      </c>
      <c r="AB212" s="79"/>
      <c r="AC212" s="79" t="b">
        <v>0</v>
      </c>
      <c r="AD212" s="79">
        <v>1</v>
      </c>
      <c r="AE212" s="85" t="s">
        <v>922</v>
      </c>
      <c r="AF212" s="79" t="b">
        <v>0</v>
      </c>
      <c r="AG212" s="79" t="s">
        <v>931</v>
      </c>
      <c r="AH212" s="79"/>
      <c r="AI212" s="85" t="s">
        <v>922</v>
      </c>
      <c r="AJ212" s="79" t="b">
        <v>0</v>
      </c>
      <c r="AK212" s="79">
        <v>0</v>
      </c>
      <c r="AL212" s="85" t="s">
        <v>922</v>
      </c>
      <c r="AM212" s="79" t="s">
        <v>940</v>
      </c>
      <c r="AN212" s="79" t="b">
        <v>0</v>
      </c>
      <c r="AO212" s="85" t="s">
        <v>912</v>
      </c>
      <c r="AP212" s="79" t="s">
        <v>176</v>
      </c>
      <c r="AQ212" s="79">
        <v>0</v>
      </c>
      <c r="AR212" s="79">
        <v>0</v>
      </c>
      <c r="AS212" s="79"/>
      <c r="AT212" s="79"/>
      <c r="AU212" s="79"/>
      <c r="AV212" s="79"/>
      <c r="AW212" s="79"/>
      <c r="AX212" s="79"/>
      <c r="AY212" s="79"/>
      <c r="AZ212" s="79"/>
      <c r="BA212">
        <v>15</v>
      </c>
      <c r="BB212" s="78" t="str">
        <f>REPLACE(INDEX(GroupVertices[Group],MATCH(Edges[[#This Row],[Vertex 1]],GroupVertices[Vertex],0)),1,1,"")</f>
        <v>1</v>
      </c>
      <c r="BC212" s="78" t="str">
        <f>REPLACE(INDEX(GroupVertices[Group],MATCH(Edges[[#This Row],[Vertex 2]],GroupVertices[Vertex],0)),1,1,"")</f>
        <v>1</v>
      </c>
      <c r="BD212" s="48">
        <v>0</v>
      </c>
      <c r="BE212" s="49">
        <v>0</v>
      </c>
      <c r="BF212" s="48">
        <v>1</v>
      </c>
      <c r="BG212" s="49">
        <v>12.5</v>
      </c>
      <c r="BH212" s="48">
        <v>0</v>
      </c>
      <c r="BI212" s="49">
        <v>0</v>
      </c>
      <c r="BJ212" s="48">
        <v>7</v>
      </c>
      <c r="BK212" s="49">
        <v>87.5</v>
      </c>
      <c r="BL212" s="48">
        <v>8</v>
      </c>
    </row>
    <row r="213" spans="1:64" ht="15">
      <c r="A213" s="64" t="s">
        <v>267</v>
      </c>
      <c r="B213" s="64" t="s">
        <v>267</v>
      </c>
      <c r="C213" s="65" t="s">
        <v>2682</v>
      </c>
      <c r="D213" s="66">
        <v>10</v>
      </c>
      <c r="E213" s="67" t="s">
        <v>136</v>
      </c>
      <c r="F213" s="68">
        <v>12</v>
      </c>
      <c r="G213" s="65"/>
      <c r="H213" s="69"/>
      <c r="I213" s="70"/>
      <c r="J213" s="70"/>
      <c r="K213" s="34" t="s">
        <v>65</v>
      </c>
      <c r="L213" s="77">
        <v>213</v>
      </c>
      <c r="M213" s="77"/>
      <c r="N213" s="72"/>
      <c r="O213" s="79" t="s">
        <v>176</v>
      </c>
      <c r="P213" s="81">
        <v>43446.938680555555</v>
      </c>
      <c r="Q213" s="79" t="s">
        <v>438</v>
      </c>
      <c r="R213" s="83" t="s">
        <v>498</v>
      </c>
      <c r="S213" s="79" t="s">
        <v>502</v>
      </c>
      <c r="T213" s="79"/>
      <c r="U213" s="79"/>
      <c r="V213" s="83" t="s">
        <v>644</v>
      </c>
      <c r="W213" s="81">
        <v>43446.938680555555</v>
      </c>
      <c r="X213" s="83" t="s">
        <v>785</v>
      </c>
      <c r="Y213" s="79"/>
      <c r="Z213" s="79"/>
      <c r="AA213" s="85" t="s">
        <v>913</v>
      </c>
      <c r="AB213" s="79"/>
      <c r="AC213" s="79" t="b">
        <v>0</v>
      </c>
      <c r="AD213" s="79">
        <v>0</v>
      </c>
      <c r="AE213" s="85" t="s">
        <v>922</v>
      </c>
      <c r="AF213" s="79" t="b">
        <v>0</v>
      </c>
      <c r="AG213" s="79" t="s">
        <v>931</v>
      </c>
      <c r="AH213" s="79"/>
      <c r="AI213" s="85" t="s">
        <v>922</v>
      </c>
      <c r="AJ213" s="79" t="b">
        <v>0</v>
      </c>
      <c r="AK213" s="79">
        <v>0</v>
      </c>
      <c r="AL213" s="85" t="s">
        <v>922</v>
      </c>
      <c r="AM213" s="79" t="s">
        <v>940</v>
      </c>
      <c r="AN213" s="79" t="b">
        <v>1</v>
      </c>
      <c r="AO213" s="85" t="s">
        <v>913</v>
      </c>
      <c r="AP213" s="79" t="s">
        <v>176</v>
      </c>
      <c r="AQ213" s="79">
        <v>0</v>
      </c>
      <c r="AR213" s="79">
        <v>0</v>
      </c>
      <c r="AS213" s="79"/>
      <c r="AT213" s="79"/>
      <c r="AU213" s="79"/>
      <c r="AV213" s="79"/>
      <c r="AW213" s="79"/>
      <c r="AX213" s="79"/>
      <c r="AY213" s="79"/>
      <c r="AZ213" s="79"/>
      <c r="BA213">
        <v>15</v>
      </c>
      <c r="BB213" s="78" t="str">
        <f>REPLACE(INDEX(GroupVertices[Group],MATCH(Edges[[#This Row],[Vertex 1]],GroupVertices[Vertex],0)),1,1,"")</f>
        <v>1</v>
      </c>
      <c r="BC213" s="78" t="str">
        <f>REPLACE(INDEX(GroupVertices[Group],MATCH(Edges[[#This Row],[Vertex 2]],GroupVertices[Vertex],0)),1,1,"")</f>
        <v>1</v>
      </c>
      <c r="BD213" s="48">
        <v>1</v>
      </c>
      <c r="BE213" s="49">
        <v>4.3478260869565215</v>
      </c>
      <c r="BF213" s="48">
        <v>0</v>
      </c>
      <c r="BG213" s="49">
        <v>0</v>
      </c>
      <c r="BH213" s="48">
        <v>0</v>
      </c>
      <c r="BI213" s="49">
        <v>0</v>
      </c>
      <c r="BJ213" s="48">
        <v>22</v>
      </c>
      <c r="BK213" s="49">
        <v>95.65217391304348</v>
      </c>
      <c r="BL213" s="48">
        <v>23</v>
      </c>
    </row>
    <row r="214" spans="1:64" ht="15">
      <c r="A214" s="64" t="s">
        <v>286</v>
      </c>
      <c r="B214" s="64" t="s">
        <v>267</v>
      </c>
      <c r="C214" s="65" t="s">
        <v>2679</v>
      </c>
      <c r="D214" s="66">
        <v>3</v>
      </c>
      <c r="E214" s="67" t="s">
        <v>132</v>
      </c>
      <c r="F214" s="68">
        <v>35</v>
      </c>
      <c r="G214" s="65"/>
      <c r="H214" s="69"/>
      <c r="I214" s="70"/>
      <c r="J214" s="70"/>
      <c r="K214" s="34" t="s">
        <v>65</v>
      </c>
      <c r="L214" s="77">
        <v>214</v>
      </c>
      <c r="M214" s="77"/>
      <c r="N214" s="72"/>
      <c r="O214" s="79" t="s">
        <v>345</v>
      </c>
      <c r="P214" s="81">
        <v>43472.73459490741</v>
      </c>
      <c r="Q214" s="79" t="s">
        <v>439</v>
      </c>
      <c r="R214" s="83" t="s">
        <v>499</v>
      </c>
      <c r="S214" s="79" t="s">
        <v>533</v>
      </c>
      <c r="T214" s="79"/>
      <c r="U214" s="83" t="s">
        <v>590</v>
      </c>
      <c r="V214" s="83" t="s">
        <v>590</v>
      </c>
      <c r="W214" s="81">
        <v>43472.73459490741</v>
      </c>
      <c r="X214" s="83" t="s">
        <v>786</v>
      </c>
      <c r="Y214" s="79"/>
      <c r="Z214" s="79"/>
      <c r="AA214" s="85" t="s">
        <v>914</v>
      </c>
      <c r="AB214" s="79"/>
      <c r="AC214" s="79" t="b">
        <v>0</v>
      </c>
      <c r="AD214" s="79">
        <v>0</v>
      </c>
      <c r="AE214" s="85" t="s">
        <v>922</v>
      </c>
      <c r="AF214" s="79" t="b">
        <v>0</v>
      </c>
      <c r="AG214" s="79" t="s">
        <v>931</v>
      </c>
      <c r="AH214" s="79"/>
      <c r="AI214" s="85" t="s">
        <v>922</v>
      </c>
      <c r="AJ214" s="79" t="b">
        <v>0</v>
      </c>
      <c r="AK214" s="79">
        <v>0</v>
      </c>
      <c r="AL214" s="85" t="s">
        <v>922</v>
      </c>
      <c r="AM214" s="79" t="s">
        <v>950</v>
      </c>
      <c r="AN214" s="79" t="b">
        <v>0</v>
      </c>
      <c r="AO214" s="85" t="s">
        <v>914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9</v>
      </c>
      <c r="BC214" s="78" t="str">
        <f>REPLACE(INDEX(GroupVertices[Group],MATCH(Edges[[#This Row],[Vertex 2]],GroupVertices[Vertex],0)),1,1,"")</f>
        <v>1</v>
      </c>
      <c r="BD214" s="48"/>
      <c r="BE214" s="49"/>
      <c r="BF214" s="48"/>
      <c r="BG214" s="49"/>
      <c r="BH214" s="48"/>
      <c r="BI214" s="49"/>
      <c r="BJ214" s="48"/>
      <c r="BK214" s="49"/>
      <c r="BL214" s="48"/>
    </row>
    <row r="215" spans="1:64" ht="15">
      <c r="A215" s="64" t="s">
        <v>287</v>
      </c>
      <c r="B215" s="64" t="s">
        <v>267</v>
      </c>
      <c r="C215" s="65" t="s">
        <v>2679</v>
      </c>
      <c r="D215" s="66">
        <v>3</v>
      </c>
      <c r="E215" s="67" t="s">
        <v>132</v>
      </c>
      <c r="F215" s="68">
        <v>35</v>
      </c>
      <c r="G215" s="65"/>
      <c r="H215" s="69"/>
      <c r="I215" s="70"/>
      <c r="J215" s="70"/>
      <c r="K215" s="34" t="s">
        <v>65</v>
      </c>
      <c r="L215" s="77">
        <v>215</v>
      </c>
      <c r="M215" s="77"/>
      <c r="N215" s="72"/>
      <c r="O215" s="79" t="s">
        <v>345</v>
      </c>
      <c r="P215" s="81">
        <v>43478.67947916667</v>
      </c>
      <c r="Q215" s="79" t="s">
        <v>440</v>
      </c>
      <c r="R215" s="79"/>
      <c r="S215" s="79"/>
      <c r="T215" s="79"/>
      <c r="U215" s="79"/>
      <c r="V215" s="83" t="s">
        <v>659</v>
      </c>
      <c r="W215" s="81">
        <v>43478.67947916667</v>
      </c>
      <c r="X215" s="83" t="s">
        <v>787</v>
      </c>
      <c r="Y215" s="79"/>
      <c r="Z215" s="79"/>
      <c r="AA215" s="85" t="s">
        <v>915</v>
      </c>
      <c r="AB215" s="85" t="s">
        <v>914</v>
      </c>
      <c r="AC215" s="79" t="b">
        <v>0</v>
      </c>
      <c r="AD215" s="79">
        <v>0</v>
      </c>
      <c r="AE215" s="85" t="s">
        <v>929</v>
      </c>
      <c r="AF215" s="79" t="b">
        <v>0</v>
      </c>
      <c r="AG215" s="79" t="s">
        <v>931</v>
      </c>
      <c r="AH215" s="79"/>
      <c r="AI215" s="85" t="s">
        <v>922</v>
      </c>
      <c r="AJ215" s="79" t="b">
        <v>0</v>
      </c>
      <c r="AK215" s="79">
        <v>0</v>
      </c>
      <c r="AL215" s="85" t="s">
        <v>922</v>
      </c>
      <c r="AM215" s="79" t="s">
        <v>937</v>
      </c>
      <c r="AN215" s="79" t="b">
        <v>0</v>
      </c>
      <c r="AO215" s="85" t="s">
        <v>914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9</v>
      </c>
      <c r="BC215" s="78" t="str">
        <f>REPLACE(INDEX(GroupVertices[Group],MATCH(Edges[[#This Row],[Vertex 2]],GroupVertices[Vertex],0)),1,1,"")</f>
        <v>1</v>
      </c>
      <c r="BD215" s="48"/>
      <c r="BE215" s="49"/>
      <c r="BF215" s="48"/>
      <c r="BG215" s="49"/>
      <c r="BH215" s="48"/>
      <c r="BI215" s="49"/>
      <c r="BJ215" s="48"/>
      <c r="BK215" s="49"/>
      <c r="BL215" s="48"/>
    </row>
    <row r="216" spans="1:64" ht="15">
      <c r="A216" s="64" t="s">
        <v>286</v>
      </c>
      <c r="B216" s="64" t="s">
        <v>341</v>
      </c>
      <c r="C216" s="65" t="s">
        <v>2679</v>
      </c>
      <c r="D216" s="66">
        <v>3</v>
      </c>
      <c r="E216" s="67" t="s">
        <v>132</v>
      </c>
      <c r="F216" s="68">
        <v>35</v>
      </c>
      <c r="G216" s="65"/>
      <c r="H216" s="69"/>
      <c r="I216" s="70"/>
      <c r="J216" s="70"/>
      <c r="K216" s="34" t="s">
        <v>65</v>
      </c>
      <c r="L216" s="77">
        <v>216</v>
      </c>
      <c r="M216" s="77"/>
      <c r="N216" s="72"/>
      <c r="O216" s="79" t="s">
        <v>345</v>
      </c>
      <c r="P216" s="81">
        <v>43472.73459490741</v>
      </c>
      <c r="Q216" s="79" t="s">
        <v>439</v>
      </c>
      <c r="R216" s="83" t="s">
        <v>499</v>
      </c>
      <c r="S216" s="79" t="s">
        <v>533</v>
      </c>
      <c r="T216" s="79"/>
      <c r="U216" s="83" t="s">
        <v>590</v>
      </c>
      <c r="V216" s="83" t="s">
        <v>590</v>
      </c>
      <c r="W216" s="81">
        <v>43472.73459490741</v>
      </c>
      <c r="X216" s="83" t="s">
        <v>786</v>
      </c>
      <c r="Y216" s="79"/>
      <c r="Z216" s="79"/>
      <c r="AA216" s="85" t="s">
        <v>914</v>
      </c>
      <c r="AB216" s="79"/>
      <c r="AC216" s="79" t="b">
        <v>0</v>
      </c>
      <c r="AD216" s="79">
        <v>0</v>
      </c>
      <c r="AE216" s="85" t="s">
        <v>922</v>
      </c>
      <c r="AF216" s="79" t="b">
        <v>0</v>
      </c>
      <c r="AG216" s="79" t="s">
        <v>931</v>
      </c>
      <c r="AH216" s="79"/>
      <c r="AI216" s="85" t="s">
        <v>922</v>
      </c>
      <c r="AJ216" s="79" t="b">
        <v>0</v>
      </c>
      <c r="AK216" s="79">
        <v>0</v>
      </c>
      <c r="AL216" s="85" t="s">
        <v>922</v>
      </c>
      <c r="AM216" s="79" t="s">
        <v>950</v>
      </c>
      <c r="AN216" s="79" t="b">
        <v>0</v>
      </c>
      <c r="AO216" s="85" t="s">
        <v>914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9</v>
      </c>
      <c r="BC216" s="78" t="str">
        <f>REPLACE(INDEX(GroupVertices[Group],MATCH(Edges[[#This Row],[Vertex 2]],GroupVertices[Vertex],0)),1,1,"")</f>
        <v>9</v>
      </c>
      <c r="BD216" s="48">
        <v>3</v>
      </c>
      <c r="BE216" s="49">
        <v>7.894736842105263</v>
      </c>
      <c r="BF216" s="48">
        <v>1</v>
      </c>
      <c r="BG216" s="49">
        <v>2.6315789473684212</v>
      </c>
      <c r="BH216" s="48">
        <v>0</v>
      </c>
      <c r="BI216" s="49">
        <v>0</v>
      </c>
      <c r="BJ216" s="48">
        <v>34</v>
      </c>
      <c r="BK216" s="49">
        <v>89.47368421052632</v>
      </c>
      <c r="BL216" s="48">
        <v>38</v>
      </c>
    </row>
    <row r="217" spans="1:64" ht="15">
      <c r="A217" s="64" t="s">
        <v>287</v>
      </c>
      <c r="B217" s="64" t="s">
        <v>341</v>
      </c>
      <c r="C217" s="65" t="s">
        <v>2679</v>
      </c>
      <c r="D217" s="66">
        <v>3</v>
      </c>
      <c r="E217" s="67" t="s">
        <v>132</v>
      </c>
      <c r="F217" s="68">
        <v>35</v>
      </c>
      <c r="G217" s="65"/>
      <c r="H217" s="69"/>
      <c r="I217" s="70"/>
      <c r="J217" s="70"/>
      <c r="K217" s="34" t="s">
        <v>65</v>
      </c>
      <c r="L217" s="77">
        <v>217</v>
      </c>
      <c r="M217" s="77"/>
      <c r="N217" s="72"/>
      <c r="O217" s="79" t="s">
        <v>345</v>
      </c>
      <c r="P217" s="81">
        <v>43478.67947916667</v>
      </c>
      <c r="Q217" s="79" t="s">
        <v>440</v>
      </c>
      <c r="R217" s="79"/>
      <c r="S217" s="79"/>
      <c r="T217" s="79"/>
      <c r="U217" s="79"/>
      <c r="V217" s="83" t="s">
        <v>659</v>
      </c>
      <c r="W217" s="81">
        <v>43478.67947916667</v>
      </c>
      <c r="X217" s="83" t="s">
        <v>787</v>
      </c>
      <c r="Y217" s="79"/>
      <c r="Z217" s="79"/>
      <c r="AA217" s="85" t="s">
        <v>915</v>
      </c>
      <c r="AB217" s="85" t="s">
        <v>914</v>
      </c>
      <c r="AC217" s="79" t="b">
        <v>0</v>
      </c>
      <c r="AD217" s="79">
        <v>0</v>
      </c>
      <c r="AE217" s="85" t="s">
        <v>929</v>
      </c>
      <c r="AF217" s="79" t="b">
        <v>0</v>
      </c>
      <c r="AG217" s="79" t="s">
        <v>931</v>
      </c>
      <c r="AH217" s="79"/>
      <c r="AI217" s="85" t="s">
        <v>922</v>
      </c>
      <c r="AJ217" s="79" t="b">
        <v>0</v>
      </c>
      <c r="AK217" s="79">
        <v>0</v>
      </c>
      <c r="AL217" s="85" t="s">
        <v>922</v>
      </c>
      <c r="AM217" s="79" t="s">
        <v>937</v>
      </c>
      <c r="AN217" s="79" t="b">
        <v>0</v>
      </c>
      <c r="AO217" s="85" t="s">
        <v>914</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9</v>
      </c>
      <c r="BC217" s="78" t="str">
        <f>REPLACE(INDEX(GroupVertices[Group],MATCH(Edges[[#This Row],[Vertex 2]],GroupVertices[Vertex],0)),1,1,"")</f>
        <v>9</v>
      </c>
      <c r="BD217" s="48">
        <v>0</v>
      </c>
      <c r="BE217" s="49">
        <v>0</v>
      </c>
      <c r="BF217" s="48">
        <v>0</v>
      </c>
      <c r="BG217" s="49">
        <v>0</v>
      </c>
      <c r="BH217" s="48">
        <v>0</v>
      </c>
      <c r="BI217" s="49">
        <v>0</v>
      </c>
      <c r="BJ217" s="48">
        <v>6</v>
      </c>
      <c r="BK217" s="49">
        <v>100</v>
      </c>
      <c r="BL217" s="48">
        <v>6</v>
      </c>
    </row>
    <row r="218" spans="1:64" ht="15">
      <c r="A218" s="64" t="s">
        <v>287</v>
      </c>
      <c r="B218" s="64" t="s">
        <v>286</v>
      </c>
      <c r="C218" s="65" t="s">
        <v>2679</v>
      </c>
      <c r="D218" s="66">
        <v>3</v>
      </c>
      <c r="E218" s="67" t="s">
        <v>132</v>
      </c>
      <c r="F218" s="68">
        <v>35</v>
      </c>
      <c r="G218" s="65"/>
      <c r="H218" s="69"/>
      <c r="I218" s="70"/>
      <c r="J218" s="70"/>
      <c r="K218" s="34" t="s">
        <v>65</v>
      </c>
      <c r="L218" s="77">
        <v>218</v>
      </c>
      <c r="M218" s="77"/>
      <c r="N218" s="72"/>
      <c r="O218" s="79" t="s">
        <v>346</v>
      </c>
      <c r="P218" s="81">
        <v>43478.67947916667</v>
      </c>
      <c r="Q218" s="79" t="s">
        <v>440</v>
      </c>
      <c r="R218" s="79"/>
      <c r="S218" s="79"/>
      <c r="T218" s="79"/>
      <c r="U218" s="79"/>
      <c r="V218" s="83" t="s">
        <v>659</v>
      </c>
      <c r="W218" s="81">
        <v>43478.67947916667</v>
      </c>
      <c r="X218" s="83" t="s">
        <v>787</v>
      </c>
      <c r="Y218" s="79"/>
      <c r="Z218" s="79"/>
      <c r="AA218" s="85" t="s">
        <v>915</v>
      </c>
      <c r="AB218" s="85" t="s">
        <v>914</v>
      </c>
      <c r="AC218" s="79" t="b">
        <v>0</v>
      </c>
      <c r="AD218" s="79">
        <v>0</v>
      </c>
      <c r="AE218" s="85" t="s">
        <v>929</v>
      </c>
      <c r="AF218" s="79" t="b">
        <v>0</v>
      </c>
      <c r="AG218" s="79" t="s">
        <v>931</v>
      </c>
      <c r="AH218" s="79"/>
      <c r="AI218" s="85" t="s">
        <v>922</v>
      </c>
      <c r="AJ218" s="79" t="b">
        <v>0</v>
      </c>
      <c r="AK218" s="79">
        <v>0</v>
      </c>
      <c r="AL218" s="85" t="s">
        <v>922</v>
      </c>
      <c r="AM218" s="79" t="s">
        <v>937</v>
      </c>
      <c r="AN218" s="79" t="b">
        <v>0</v>
      </c>
      <c r="AO218" s="85" t="s">
        <v>914</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9</v>
      </c>
      <c r="BC218" s="78" t="str">
        <f>REPLACE(INDEX(GroupVertices[Group],MATCH(Edges[[#This Row],[Vertex 2]],GroupVertices[Vertex],0)),1,1,"")</f>
        <v>9</v>
      </c>
      <c r="BD218" s="48"/>
      <c r="BE218" s="49"/>
      <c r="BF218" s="48"/>
      <c r="BG218" s="49"/>
      <c r="BH218" s="48"/>
      <c r="BI218" s="49"/>
      <c r="BJ218" s="48"/>
      <c r="BK218" s="49"/>
      <c r="BL218" s="48"/>
    </row>
    <row r="219" spans="1:64" ht="15">
      <c r="A219" s="64" t="s">
        <v>288</v>
      </c>
      <c r="B219" s="64" t="s">
        <v>342</v>
      </c>
      <c r="C219" s="65" t="s">
        <v>2679</v>
      </c>
      <c r="D219" s="66">
        <v>3</v>
      </c>
      <c r="E219" s="67" t="s">
        <v>132</v>
      </c>
      <c r="F219" s="68">
        <v>35</v>
      </c>
      <c r="G219" s="65"/>
      <c r="H219" s="69"/>
      <c r="I219" s="70"/>
      <c r="J219" s="70"/>
      <c r="K219" s="34" t="s">
        <v>65</v>
      </c>
      <c r="L219" s="77">
        <v>219</v>
      </c>
      <c r="M219" s="77"/>
      <c r="N219" s="72"/>
      <c r="O219" s="79" t="s">
        <v>345</v>
      </c>
      <c r="P219" s="81">
        <v>43484.12542824074</v>
      </c>
      <c r="Q219" s="79" t="s">
        <v>441</v>
      </c>
      <c r="R219" s="83" t="s">
        <v>500</v>
      </c>
      <c r="S219" s="79" t="s">
        <v>502</v>
      </c>
      <c r="T219" s="79"/>
      <c r="U219" s="79"/>
      <c r="V219" s="83" t="s">
        <v>660</v>
      </c>
      <c r="W219" s="81">
        <v>43484.12542824074</v>
      </c>
      <c r="X219" s="83" t="s">
        <v>788</v>
      </c>
      <c r="Y219" s="79"/>
      <c r="Z219" s="79"/>
      <c r="AA219" s="85" t="s">
        <v>916</v>
      </c>
      <c r="AB219" s="85" t="s">
        <v>921</v>
      </c>
      <c r="AC219" s="79" t="b">
        <v>0</v>
      </c>
      <c r="AD219" s="79">
        <v>0</v>
      </c>
      <c r="AE219" s="85" t="s">
        <v>930</v>
      </c>
      <c r="AF219" s="79" t="b">
        <v>0</v>
      </c>
      <c r="AG219" s="79" t="s">
        <v>931</v>
      </c>
      <c r="AH219" s="79"/>
      <c r="AI219" s="85" t="s">
        <v>922</v>
      </c>
      <c r="AJ219" s="79" t="b">
        <v>0</v>
      </c>
      <c r="AK219" s="79">
        <v>0</v>
      </c>
      <c r="AL219" s="85" t="s">
        <v>922</v>
      </c>
      <c r="AM219" s="79" t="s">
        <v>937</v>
      </c>
      <c r="AN219" s="79" t="b">
        <v>1</v>
      </c>
      <c r="AO219" s="85" t="s">
        <v>921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8</v>
      </c>
      <c r="BC219" s="78" t="str">
        <f>REPLACE(INDEX(GroupVertices[Group],MATCH(Edges[[#This Row],[Vertex 2]],GroupVertices[Vertex],0)),1,1,"")</f>
        <v>8</v>
      </c>
      <c r="BD219" s="48"/>
      <c r="BE219" s="49"/>
      <c r="BF219" s="48"/>
      <c r="BG219" s="49"/>
      <c r="BH219" s="48"/>
      <c r="BI219" s="49"/>
      <c r="BJ219" s="48"/>
      <c r="BK219" s="49"/>
      <c r="BL219" s="48"/>
    </row>
    <row r="220" spans="1:64" ht="15">
      <c r="A220" s="64" t="s">
        <v>288</v>
      </c>
      <c r="B220" s="64" t="s">
        <v>343</v>
      </c>
      <c r="C220" s="65" t="s">
        <v>2679</v>
      </c>
      <c r="D220" s="66">
        <v>3</v>
      </c>
      <c r="E220" s="67" t="s">
        <v>132</v>
      </c>
      <c r="F220" s="68">
        <v>35</v>
      </c>
      <c r="G220" s="65"/>
      <c r="H220" s="69"/>
      <c r="I220" s="70"/>
      <c r="J220" s="70"/>
      <c r="K220" s="34" t="s">
        <v>65</v>
      </c>
      <c r="L220" s="77">
        <v>220</v>
      </c>
      <c r="M220" s="77"/>
      <c r="N220" s="72"/>
      <c r="O220" s="79" t="s">
        <v>345</v>
      </c>
      <c r="P220" s="81">
        <v>43484.12542824074</v>
      </c>
      <c r="Q220" s="79" t="s">
        <v>441</v>
      </c>
      <c r="R220" s="83" t="s">
        <v>500</v>
      </c>
      <c r="S220" s="79" t="s">
        <v>502</v>
      </c>
      <c r="T220" s="79"/>
      <c r="U220" s="79"/>
      <c r="V220" s="83" t="s">
        <v>660</v>
      </c>
      <c r="W220" s="81">
        <v>43484.12542824074</v>
      </c>
      <c r="X220" s="83" t="s">
        <v>788</v>
      </c>
      <c r="Y220" s="79"/>
      <c r="Z220" s="79"/>
      <c r="AA220" s="85" t="s">
        <v>916</v>
      </c>
      <c r="AB220" s="85" t="s">
        <v>921</v>
      </c>
      <c r="AC220" s="79" t="b">
        <v>0</v>
      </c>
      <c r="AD220" s="79">
        <v>0</v>
      </c>
      <c r="AE220" s="85" t="s">
        <v>930</v>
      </c>
      <c r="AF220" s="79" t="b">
        <v>0</v>
      </c>
      <c r="AG220" s="79" t="s">
        <v>931</v>
      </c>
      <c r="AH220" s="79"/>
      <c r="AI220" s="85" t="s">
        <v>922</v>
      </c>
      <c r="AJ220" s="79" t="b">
        <v>0</v>
      </c>
      <c r="AK220" s="79">
        <v>0</v>
      </c>
      <c r="AL220" s="85" t="s">
        <v>922</v>
      </c>
      <c r="AM220" s="79" t="s">
        <v>937</v>
      </c>
      <c r="AN220" s="79" t="b">
        <v>1</v>
      </c>
      <c r="AO220" s="85" t="s">
        <v>921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288</v>
      </c>
      <c r="B221" s="64" t="s">
        <v>344</v>
      </c>
      <c r="C221" s="65" t="s">
        <v>2679</v>
      </c>
      <c r="D221" s="66">
        <v>3</v>
      </c>
      <c r="E221" s="67" t="s">
        <v>132</v>
      </c>
      <c r="F221" s="68">
        <v>35</v>
      </c>
      <c r="G221" s="65"/>
      <c r="H221" s="69"/>
      <c r="I221" s="70"/>
      <c r="J221" s="70"/>
      <c r="K221" s="34" t="s">
        <v>65</v>
      </c>
      <c r="L221" s="77">
        <v>221</v>
      </c>
      <c r="M221" s="77"/>
      <c r="N221" s="72"/>
      <c r="O221" s="79" t="s">
        <v>346</v>
      </c>
      <c r="P221" s="81">
        <v>43484.12542824074</v>
      </c>
      <c r="Q221" s="79" t="s">
        <v>441</v>
      </c>
      <c r="R221" s="83" t="s">
        <v>500</v>
      </c>
      <c r="S221" s="79" t="s">
        <v>502</v>
      </c>
      <c r="T221" s="79"/>
      <c r="U221" s="79"/>
      <c r="V221" s="83" t="s">
        <v>660</v>
      </c>
      <c r="W221" s="81">
        <v>43484.12542824074</v>
      </c>
      <c r="X221" s="83" t="s">
        <v>788</v>
      </c>
      <c r="Y221" s="79"/>
      <c r="Z221" s="79"/>
      <c r="AA221" s="85" t="s">
        <v>916</v>
      </c>
      <c r="AB221" s="85" t="s">
        <v>921</v>
      </c>
      <c r="AC221" s="79" t="b">
        <v>0</v>
      </c>
      <c r="AD221" s="79">
        <v>0</v>
      </c>
      <c r="AE221" s="85" t="s">
        <v>930</v>
      </c>
      <c r="AF221" s="79" t="b">
        <v>0</v>
      </c>
      <c r="AG221" s="79" t="s">
        <v>931</v>
      </c>
      <c r="AH221" s="79"/>
      <c r="AI221" s="85" t="s">
        <v>922</v>
      </c>
      <c r="AJ221" s="79" t="b">
        <v>0</v>
      </c>
      <c r="AK221" s="79">
        <v>0</v>
      </c>
      <c r="AL221" s="85" t="s">
        <v>922</v>
      </c>
      <c r="AM221" s="79" t="s">
        <v>937</v>
      </c>
      <c r="AN221" s="79" t="b">
        <v>1</v>
      </c>
      <c r="AO221" s="85" t="s">
        <v>921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v>1</v>
      </c>
      <c r="BE221" s="49">
        <v>5.555555555555555</v>
      </c>
      <c r="BF221" s="48">
        <v>0</v>
      </c>
      <c r="BG221" s="49">
        <v>0</v>
      </c>
      <c r="BH221" s="48">
        <v>0</v>
      </c>
      <c r="BI221" s="49">
        <v>0</v>
      </c>
      <c r="BJ221" s="48">
        <v>17</v>
      </c>
      <c r="BK221" s="49">
        <v>94.44444444444444</v>
      </c>
      <c r="BL221"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ErrorMessage="1" sqref="N2:N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Color" prompt="To select an optional edge color, right-click and select Select Color on the right-click menu." sqref="C3:C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Opacity" prompt="Enter an optional edge opacity between 0 (transparent) and 100 (opaque)." errorTitle="Invalid Edge Opacity" error="The optional edge opacity must be a whole number between 0 and 10." sqref="F3:F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showErrorMessage="1" promptTitle="Vertex 1 Name" prompt="Enter the name of the edge's first vertex." sqref="A3:A221"/>
    <dataValidation allowBlank="1" showInputMessage="1" showErrorMessage="1" promptTitle="Vertex 2 Name" prompt="Enter the name of the edge's second vertex." sqref="B3:B221"/>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1"/>
  </dataValidations>
  <hyperlinks>
    <hyperlink ref="R3" r:id="rId1" display="https://www.civilized.life/articles/omega-3-supplements-lower-weed-tolerance/?utm_source=notifications"/>
    <hyperlink ref="R4" r:id="rId2" display="https://twitter.com/steephilllab/status/1058075015277506561"/>
    <hyperlink ref="R5" r:id="rId3" display="https://twitter.com/steephilllab/status/909432266165833729"/>
    <hyperlink ref="R6" r:id="rId4" display="https://www.cnbc.com/2018/11/02/planet-13-worlds-largest-cannabis-dispensary-opens-in-las-vegas.html"/>
    <hyperlink ref="R7" r:id="rId5" display="https://www.cnbc.com/2018/11/02/planet-13-worlds-largest-cannabis-dispensary-opens-in-las-vegas.html"/>
    <hyperlink ref="R8" r:id="rId6" display="https://paper.li/TheOrganicView/organic-good-friends?edition_id=e87e0290-e16c-11e8-842a-0cc47a0d1609"/>
    <hyperlink ref="R9" r:id="rId7" display="https://paper.li/TheOrganicView/organic-good-friends?edition_id=e87e0290-e16c-11e8-842a-0cc47a0d1609"/>
    <hyperlink ref="R10" r:id="rId8" display="https://paper.li/TheOrganicView/organic-good-friends?edition_id=e87e0290-e16c-11e8-842a-0cc47a0d1609"/>
    <hyperlink ref="R29" r:id="rId9" display="https://www.thegrowthop.com/cannabis-business/new-frontier-data-launches-first-international-cannabis-alliance-to-address-cannabis-industry-risk-opportunities-and-best-practices-worldwide/amp"/>
    <hyperlink ref="R30" r:id="rId10" display="https://www.thegrowthop.com/cannabis-business/new-frontier-data-launches-first-international-cannabis-alliance-to-address-cannabis-industry-risk-opportunities-and-best-practices-worldwide/amp"/>
    <hyperlink ref="R31" r:id="rId11" display="https://www.thegrowthop.com/cannabis-business/new-frontier-data-launches-first-international-cannabis-alliance-to-address-cannabis-industry-risk-opportunities-and-best-practices-worldwide/amp"/>
    <hyperlink ref="R32" r:id="rId12" display="https://www.thegrowthop.com/cannabis-business/new-frontier-data-launches-first-international-cannabis-alliance-to-address-cannabis-industry-risk-opportunities-and-best-practices-worldwide/amp"/>
    <hyperlink ref="R33" r:id="rId13" display="https://www.thegrowthop.com/cannabis-business/new-frontier-data-launches-first-international-cannabis-alliance-to-address-cannabis-industry-risk-opportunities-and-best-practices-worldwide/amp"/>
    <hyperlink ref="R34" r:id="rId14" display="https://www.thegrowthop.com/cannabis-business/new-frontier-data-launches-first-international-cannabis-alliance-to-address-cannabis-industry-risk-opportunities-and-best-practices-worldwide/amp"/>
    <hyperlink ref="R35" r:id="rId15" display="https://www.thegrowthop.com/cannabis-business/new-frontier-data-launches-first-international-cannabis-alliance-to-address-cannabis-industry-risk-opportunities-and-best-practices-worldwide/amp"/>
    <hyperlink ref="R36" r:id="rId16" display="https://www.thegrowthop.com/cannabis-business/new-frontier-data-launches-first-international-cannabis-alliance-to-address-cannabis-industry-risk-opportunities-and-best-practices-worldwide/amp"/>
    <hyperlink ref="R37" r:id="rId17" display="https://www.thegrowthop.com/cannabis-business/new-frontier-data-launches-first-international-cannabis-alliance-to-address-cannabis-industry-risk-opportunities-and-best-practices-worldwide/amp"/>
    <hyperlink ref="R38" r:id="rId18" display="https://www.thegrowthop.com/cannabis-business/new-frontier-data-launches-first-international-cannabis-alliance-to-address-cannabis-industry-risk-opportunities-and-best-practices-worldwide/amp"/>
    <hyperlink ref="R39" r:id="rId19" display="https://www.thegrowthop.com/cannabis-business/new-frontier-data-launches-first-international-cannabis-alliance-to-address-cannabis-industry-risk-opportunities-and-best-practices-worldwide/amp"/>
    <hyperlink ref="R40" r:id="rId20" display="https://cannabisnow.com/legal-cannabis-wins-big-in-2018-midterms/"/>
    <hyperlink ref="R41" r:id="rId21" display="https://cannabisnow.com/legal-cannabis-wins-big-in-2018-midterms/"/>
    <hyperlink ref="R42" r:id="rId22" display="https://twitter.com/i/web/status/1059557007345233920"/>
    <hyperlink ref="R43" r:id="rId23" display="https://twitter.com/i/web/status/1060268151814840320"/>
    <hyperlink ref="R44" r:id="rId24" display="https://twitter.com/i/web/status/1062093134157492226"/>
    <hyperlink ref="R46" r:id="rId25" display="https://www.apnews.com/e4db9f5e927a467a9850db1c7e541577"/>
    <hyperlink ref="R47" r:id="rId26" display="https://paper.li/TheSmokingFet/1314378803?edition_id=72317ae0-e9c3-11e8-bcb4-0cc47a0d1605"/>
    <hyperlink ref="R48" r:id="rId27" display="https://paper.li/TheSmokingFet/1314378803?edition_id=72317ae0-e9c3-11e8-bcb4-0cc47a0d1605"/>
    <hyperlink ref="R49" r:id="rId28" display="https://www.linkedin.com/jobs/view/964747866/?eBP=NotAvailableFromVoyagerAPI&amp;refId=0aa792f6-801a-4ab2-b45c-4f5c194acb4c&amp;trk=d_flagship3_search_srp_jobs"/>
    <hyperlink ref="R52" r:id="rId29" display="https://www.youtube.com/watch?v=Rf2iSJ7JkrE&amp;feature=youtu.be"/>
    <hyperlink ref="R53" r:id="rId30" display="https://www.youtube.com/watch?v=Rf2iSJ7JkrE&amp;feature=youtu.be"/>
    <hyperlink ref="R54" r:id="rId31" display="https://www.youtube.com/watch?v=Rf2iSJ7JkrE&amp;feature=youtu.be"/>
    <hyperlink ref="R55" r:id="rId32" display="https://www.youtube.com/watch?v=Rf2iSJ7JkrE&amp;feature=youtu.be"/>
    <hyperlink ref="R56" r:id="rId33" display="https://www.youtube.com/watch?v=Rf2iSJ7JkrE&amp;feature=youtu.be"/>
    <hyperlink ref="R57" r:id="rId34" display="https://www.youtube.com/watch?v=Rf2iSJ7JkrE&amp;feature=youtu.be"/>
    <hyperlink ref="R58" r:id="rId35" display="https://www.youtube.com/watch?v=Rf2iSJ7JkrE&amp;feature=youtu.be"/>
    <hyperlink ref="R59" r:id="rId36" display="https://www.youtube.com/watch?v=Rf2iSJ7JkrE&amp;feature=youtu.be"/>
    <hyperlink ref="R60" r:id="rId37" display="https://www.youtube.com/watch?v=Rf2iSJ7JkrE&amp;feature=youtu.be"/>
    <hyperlink ref="R61" r:id="rId38" display="https://www.youtube.com/watch?v=Rf2iSJ7JkrE&amp;feature=youtu.be"/>
    <hyperlink ref="R62" r:id="rId39" display="https://www.youtube.com/watch?v=Rf2iSJ7JkrE&amp;feature=youtu.be"/>
    <hyperlink ref="R63" r:id="rId40" display="https://www.youtube.com/watch?v=Rf2iSJ7JkrE&amp;feature=youtu.be"/>
    <hyperlink ref="R74" r:id="rId41" display="https://westerngazette.ca/culture/explained-cannabis-from-antiquity-to-legality/article_bc44ba00-deda-11e8-941c-6f4bc8aa3e46.html"/>
    <hyperlink ref="R75" r:id="rId42" display="https://twitter.com/steephilllab/status/1065012755986432001"/>
    <hyperlink ref="R76" r:id="rId43" display="https://hightimes.com/news/south-korea-legalizes-medical-cannabis/"/>
    <hyperlink ref="R77" r:id="rId44" display="https://hightimes.com/news/south-korea-legalizes-medical-cannabis/"/>
    <hyperlink ref="R78" r:id="rId45" display="https://www.nytimes.com/2018/11/20/opinion/cannabis-science-legal-marijuana-canada.html"/>
    <hyperlink ref="R79" r:id="rId46" display="https://www.nytimes.com/2018/11/20/opinion/cannabis-science-legal-marijuana-canada.html"/>
    <hyperlink ref="R80" r:id="rId47" display="https://hightimes.com/news/south-korea-legalizes-medical-cannabis/"/>
    <hyperlink ref="R81" r:id="rId48" display="https://hightimes.com/news/south-korea-legalizes-medical-cannabis/"/>
    <hyperlink ref="R82" r:id="rId49" display="https://westerngazette.ca/culture/explained-cannabis-from-antiquity-to-legality/article_bc44ba00-deda-11e8-941c-6f4bc8aa3e46.html"/>
    <hyperlink ref="R85" r:id="rId50" display="https://www.steephill.com/blogs/35/Microbial-Contaminant-Remediation,-Molds-and-Fungi-in-Cannabis"/>
    <hyperlink ref="R86" r:id="rId51" display="https://www.steephill.com/blogs/35/Microbial-Contaminant-Remediation,-Molds-and-Fungi-in-Cannabis"/>
    <hyperlink ref="R93" r:id="rId52" display="https://twitter.com/steephilllab/status/1068661105159880704"/>
    <hyperlink ref="R98" r:id="rId53" display="https://twitter.com/i/web/status/1068652153894567936"/>
    <hyperlink ref="R100" r:id="rId54" display="https://www.youtube.com/watch?v=Qt08mcoz59c&amp;list=PLbA1BluCbj9wVJbSvxPNKABIHXy7xjIHi&amp;index=5"/>
    <hyperlink ref="R101" r:id="rId55" display="https://www.youtube.com/watch?v=Qt08mcoz59c&amp;list=PLbA1BluCbj9wVJbSvxPNKABIHXy7xjIHi&amp;index=5"/>
    <hyperlink ref="R102" r:id="rId56" display="https://www.youtube.com/watch?v=Qt08mcoz59c&amp;list=PLbA1BluCbj9wVJbSvxPNKABIHXy7xjIHi&amp;index=5"/>
    <hyperlink ref="R103" r:id="rId57" display="https://www.youtube.com/watch?v=Qt08mcoz59c&amp;list=PLbA1BluCbj9wVJbSvxPNKABIHXy7xjIHi&amp;index=5"/>
    <hyperlink ref="R105" r:id="rId58" display="https://twitter.com/i/web/status/1070732262776299520"/>
    <hyperlink ref="R107" r:id="rId59" display="https://twitter.com/i/web/status/1070732262776299520"/>
    <hyperlink ref="R109" r:id="rId60" display="https://twitter.com/i/web/status/1070732262776299520"/>
    <hyperlink ref="R111" r:id="rId61" display="https://twitter.com/i/web/status/1070732262776299520"/>
    <hyperlink ref="R113" r:id="rId62" display="https://twitter.com/i/web/status/1070732262776299520"/>
    <hyperlink ref="R115" r:id="rId63" display="https://twitter.com/i/web/status/1070732262776299520"/>
    <hyperlink ref="R117" r:id="rId64" display="https://twitter.com/i/web/status/1070732262776299520"/>
    <hyperlink ref="R119" r:id="rId65" display="https://twitter.com/i/web/status/1070732262776299520"/>
    <hyperlink ref="R122" r:id="rId66" display="https://www.youtube.com/watch?v=Qt08mcoz59c&amp;list=PLbA1BluCbj9wVJbSvxPNKABIHXy7xjIHi&amp;index=5"/>
    <hyperlink ref="R123" r:id="rId67" display="https://www.youtube.com/watch?v=Qt08mcoz59c&amp;list=PLbA1BluCbj9wVJbSvxPNKABIHXy7xjIHi&amp;index=5"/>
    <hyperlink ref="R124" r:id="rId68" display="https://www.youtube.com/watch?v=Qt08mcoz59c&amp;list=PLbA1BluCbj9wVJbSvxPNKABIHXy7xjIHi&amp;index=5"/>
    <hyperlink ref="R125" r:id="rId69" display="https://www.youtube.com/watch?v=Qt08mcoz59c&amp;list=PLbA1BluCbj9wVJbSvxPNKABIHXy7xjIHi&amp;index=5"/>
    <hyperlink ref="R126" r:id="rId70" display="https://www.youtube.com/watch?v=Qt08mcoz59c&amp;list=PLbA1BluCbj9wVJbSvxPNKABIHXy7xjIHi&amp;index=5"/>
    <hyperlink ref="R127" r:id="rId71" display="https://www.youtube.com/watch?v=Qt08mcoz59c&amp;list=PLbA1BluCbj9wVJbSvxPNKABIHXy7xjIHi&amp;index=5"/>
    <hyperlink ref="R131" r:id="rId72" display="https://www.cnn.com/2018/11/01/health/marijuana-drug-epidiolex-prescription/index.html"/>
    <hyperlink ref="R132" r:id="rId73" display="https://www.reuters.com/article/us-mexico-drugs/mexico-supreme-court-says-ban-on-recreational-marijuana-unconstitutional-idUSKCN1N638D"/>
    <hyperlink ref="R133" r:id="rId74" display="https://www.civilized.life/articles/weed-might-be-the-key-to-controlling-these-disease-carrying-bugs/"/>
    <hyperlink ref="R134" r:id="rId75" display="https://www.civilized.life/articles/weed-might-be-the-key-to-controlling-these-disease-carrying-bugs/"/>
    <hyperlink ref="R135" r:id="rId76" display="https://www.cnbc.com/2018/11/02/planet-13-worlds-largest-cannabis-dispensary-opens-in-las-vegas.html"/>
    <hyperlink ref="R136" r:id="rId77" display="https://cannabisnow.com/legal-cannabis-wins-big-in-2018-midterms/"/>
    <hyperlink ref="R137" r:id="rId78" display="https://www.leafly.com/news/strains-products/dissolvable-cannabinoids-the-future-of-marijuana-edibles"/>
    <hyperlink ref="R138" r:id="rId79" display="https://katv.com/news/local/arkansas-trails-oklahoma-in-setting-up-medical-marijuana-program"/>
    <hyperlink ref="R139" r:id="rId80" display="https://sanfrancisco.cbslocal.com/2018/11/13/camp-fire-victims-sue-pge-claiming-negligence-led-to-butte-county-inferno/"/>
    <hyperlink ref="R141" r:id="rId81" display="https://mjbizdaily.com/draft-rule-changes-ramifications-on-california-cannabis-businesses/"/>
    <hyperlink ref="R142" r:id="rId82" display="https://hightimes.com/news/south-korea-legalizes-medical-cannabis/"/>
    <hyperlink ref="R143" r:id="rId83" display="https://www.thenation.com/article/marijuana-legalization-california/"/>
    <hyperlink ref="R144" r:id="rId84" display="https://www.nytimes.com/2018/11/20/opinion/cannabis-science-legal-marijuana-canada.html"/>
    <hyperlink ref="R147" r:id="rId85" display="https://westerngazette.ca/culture/explained-cannabis-from-antiquity-to-legality/article_bc44ba00-deda-11e8-941c-6f4bc8aa3e46.html"/>
    <hyperlink ref="R149" r:id="rId86" display="https://www.youtube.com/watch?v=Qt08mcoz59c&amp;list=PLbA1BluCbj9wVJbSvxPNKABIHXy7xjIHi&amp;index=5"/>
    <hyperlink ref="R150" r:id="rId87" display="https://www.youtube.com/watch?v=Qt08mcoz59c&amp;list=PLbA1BluCbj9wVJbSvxPNKABIHXy7xjIHi&amp;index=5"/>
    <hyperlink ref="R151" r:id="rId88" display="https://www.forbes.com/sites/andrebourque/2018/11/29/michigan-may-become-a-haven-for-cannabis-entrepreneurs-if-it-learns-from-californias-mistakes/#67bdffe02232"/>
    <hyperlink ref="R152" r:id="rId89" display="https://twitter.com/i/web/status/1073009085556105217"/>
    <hyperlink ref="R154" r:id="rId90" display="https://www.marketwatch.com/press-release/steep-hill-arkansas-open-house-with-dedication-ceremony-2018-12-12"/>
    <hyperlink ref="R158" r:id="rId91" display="https://twitter.com/i/web/status/1070756981936410635"/>
    <hyperlink ref="R159" r:id="rId92" display="https://www.cannabisbusinesstimes.com/article/steep-hill-opens-in-arkansas/"/>
    <hyperlink ref="R162" r:id="rId93" display="https://twitter.com/i/web/status/1075819314698219521"/>
    <hyperlink ref="R164" r:id="rId94" display="https://twitter.com/i/web/status/1075488125378486272"/>
    <hyperlink ref="R166" r:id="rId95" display="https://www.ctpost.com/news/article/Pesticide-Contamination-Is-a-Growing-Cannabis-13378419.php"/>
    <hyperlink ref="R167" r:id="rId96" display="https://www.ctpost.com/news/article/Pesticide-Contamination-Is-a-Growing-Cannabis-13378419.php"/>
    <hyperlink ref="R168" r:id="rId97" display="https://www.ctpost.com/news/article/Pesticide-Contamination-Is-a-Growing-Cannabis-13378419.php"/>
    <hyperlink ref="R169" r:id="rId98" display="https://twitter.com/i/web/status/1078801076286078977"/>
    <hyperlink ref="R170" r:id="rId99" display="https://twitter.com/i/web/status/1078801076286078977"/>
    <hyperlink ref="R171" r:id="rId100" display="https://twitter.com/i/web/status/1078801076286078977"/>
    <hyperlink ref="R172" r:id="rId101" display="https://twitter.com/i/web/status/1078801076286078977"/>
    <hyperlink ref="R173" r:id="rId102" display="https://twitter.com/i/web/status/1078801076286078977"/>
    <hyperlink ref="R174" r:id="rId103" display="https://twitter.com/i/web/status/1078801076286078977"/>
    <hyperlink ref="R175" r:id="rId104" display="https://twitter.com/i/web/status/1078801076286078977"/>
    <hyperlink ref="R176" r:id="rId105" display="https://twitter.com/i/web/status/1078801076286078977"/>
    <hyperlink ref="R177" r:id="rId106" display="https://www.steephill.com/"/>
    <hyperlink ref="R178" r:id="rId107" display="https://www.steephill.com/"/>
    <hyperlink ref="R179" r:id="rId108" display="https://www.steephill.com/"/>
    <hyperlink ref="R180" r:id="rId109" display="https://www.steephill.com/"/>
    <hyperlink ref="R181" r:id="rId110" display="https://www.steephill.com/"/>
    <hyperlink ref="R183" r:id="rId111" display="https://twitter.com/i/web/status/1080495133034991616"/>
    <hyperlink ref="R185" r:id="rId112" display="https://twitter.com/i/web/status/1081294202535927811"/>
    <hyperlink ref="R189" r:id="rId113" display="https://twitter.com/i/web/status/1083530963991199744"/>
    <hyperlink ref="R190" r:id="rId114" display="https://twitter.com/i/web/status/1083530963991199744"/>
    <hyperlink ref="R191" r:id="rId115" display="https://twitter.com/i/web/status/1083530963991199744"/>
    <hyperlink ref="R192" r:id="rId116" display="https://twitter.com/i/web/status/1083530963991199744"/>
    <hyperlink ref="R193" r:id="rId117" display="https://twitter.com/i/web/status/1083530963991199744"/>
    <hyperlink ref="R194" r:id="rId118" display="https://twitter.com/i/web/status/1083530963991199744"/>
    <hyperlink ref="R195" r:id="rId119" display="https://twitter.com/i/web/status/1083530963991199744"/>
    <hyperlink ref="R197" r:id="rId120" display="https://twitter.com/i/web/status/1083530963991199744"/>
    <hyperlink ref="R200" r:id="rId121" display="https://www.civilized.life/articles/omega-3-supplements-lower-weed-tolerance/?utm_source=notifications"/>
    <hyperlink ref="R201" r:id="rId122" display="https://www.nbclosangeles.com/investigations/I-Team-Marijuana-Pot-Pesticide-California-414536763.html"/>
    <hyperlink ref="R202" r:id="rId123" display="https://www.analyticalcannabis.com/articles/novel-cannabis-assay-detects-microorganisms-in-rapid-time-311332"/>
    <hyperlink ref="R203" r:id="rId124" display="https://www.forbes.com/sites/tomangell/2018/11/06/michigan-voters-approve-marijuana-legalization/#7af2f23c47a5"/>
    <hyperlink ref="R204" r:id="rId125" display="https://twitter.com/i/web/status/1060304895880753152"/>
    <hyperlink ref="R205" r:id="rId126" display="https://jamanetwork.com/journals/jamainternalmedicine/article-abstract/2707948"/>
    <hyperlink ref="R206" r:id="rId127" display="https://www.apnews.com/e4db9f5e927a467a9850db1c7e541577"/>
    <hyperlink ref="R207" r:id="rId128" display="https://westerngazette.ca/culture/explained-cannabis-from-antiquity-to-legality/article_bc44ba00-deda-11e8-941c-6f4bc8aa3e46.html"/>
    <hyperlink ref="R209" r:id="rId129" display="https://www.civilized.life/articles/here-are-the-best-dispensaries-in-the-san-francisco-bay-area/"/>
    <hyperlink ref="R210" r:id="rId130" display="https://twitter.com/i/web/status/1068669138111913988"/>
    <hyperlink ref="R212" r:id="rId131" display="https://www.prnewswire.com/news-releases/steep-hill-arkansas-open-house-with-dedication-ceremony-300764298.html"/>
    <hyperlink ref="R213" r:id="rId132" display="https://twitter.com/i/web/status/1072982351301332992"/>
    <hyperlink ref="R214" r:id="rId133" display="https://www.instagram.com/p/BsVytXAHTxdsntLj6YpDtbNFicNP4O-befqZ180/"/>
    <hyperlink ref="R216" r:id="rId134" display="https://www.instagram.com/p/BsVytXAHTxdsntLj6YpDtbNFicNP4O-befqZ180/"/>
    <hyperlink ref="R219" r:id="rId135" display="https://twitter.com/i/web/status/1086458379663376384"/>
    <hyperlink ref="R220" r:id="rId136" display="https://twitter.com/i/web/status/1086458379663376384"/>
    <hyperlink ref="R221" r:id="rId137" display="https://twitter.com/i/web/status/1086458379663376384"/>
    <hyperlink ref="U71" r:id="rId138" display="https://pbs.twimg.com/media/DrztoIqWkAImIy_.jpg"/>
    <hyperlink ref="U72" r:id="rId139" display="https://pbs.twimg.com/media/DsX-zmRWsAcMyhh.jpg"/>
    <hyperlink ref="U133" r:id="rId140" display="https://pbs.twimg.com/media/DrBcuMDWkAAthMp.jpg"/>
    <hyperlink ref="U134" r:id="rId141" display="https://pbs.twimg.com/media/DrBcuMDWkAAthMp.jpg"/>
    <hyperlink ref="U154" r:id="rId142" display="https://pbs.twimg.com/media/DuYsFz5VsAAc0Ic.jpg"/>
    <hyperlink ref="U157" r:id="rId143" display="https://pbs.twimg.com/media/Du5MLrWXgAAc3Or.jpg"/>
    <hyperlink ref="U160" r:id="rId144" display="https://pbs.twimg.com/ext_tw_video_thumb/1073975183613067265/pu/img/4UdZuPq0z9xqEZyG.jpg"/>
    <hyperlink ref="U161" r:id="rId145" display="https://pbs.twimg.com/ext_tw_video_thumb/1073975183613067265/pu/img/4UdZuPq0z9xqEZyG.jpg"/>
    <hyperlink ref="U177" r:id="rId146" display="https://pbs.twimg.com/media/CLvmGcZWsAAWDzU.png"/>
    <hyperlink ref="U179" r:id="rId147" display="https://pbs.twimg.com/media/CLvmGcZWsAAWDzU.png"/>
    <hyperlink ref="U186" r:id="rId148" display="https://pbs.twimg.com/media/Dt2auUgUcAAtKME.jpg"/>
    <hyperlink ref="U187" r:id="rId149" display="https://pbs.twimg.com/media/Dt2auUgUcAAtKME.jpg"/>
    <hyperlink ref="U188" r:id="rId150" display="https://pbs.twimg.com/media/Dt2auUgUcAAtKME.jpg"/>
    <hyperlink ref="U196" r:id="rId151" display="https://pbs.twimg.com/media/Dt2auUgUcAAtKME.jpg"/>
    <hyperlink ref="U198" r:id="rId152" display="https://pbs.twimg.com/media/Dt2auUgUcAAtKME.jpg"/>
    <hyperlink ref="U208" r:id="rId153" display="https://pbs.twimg.com/media/Dseu6EmV4AAcrA6.jpg"/>
    <hyperlink ref="U211" r:id="rId154" display="https://pbs.twimg.com/media/DuKsw4GX4AEYmje.jpg"/>
    <hyperlink ref="U214" r:id="rId155" display="https://pbs.twimg.com/media/DwU11V6X0AIF8VY.jpg"/>
    <hyperlink ref="U216" r:id="rId156" display="https://pbs.twimg.com/media/DwU11V6X0AIF8VY.jpg"/>
    <hyperlink ref="V3" r:id="rId157" display="http://pbs.twimg.com/profile_images/3651261821/755dbac4038bfb8f3de22d4902796831_normal.jpeg"/>
    <hyperlink ref="V4" r:id="rId158" display="http://pbs.twimg.com/profile_images/781377105435037696/AvjCh0Tv_normal.jpg"/>
    <hyperlink ref="V5" r:id="rId159" display="http://pbs.twimg.com/profile_images/781377105435037696/AvjCh0Tv_normal.jpg"/>
    <hyperlink ref="V6" r:id="rId160" display="http://pbs.twimg.com/profile_images/1053089568554139649/_Y6dwNyJ_normal.jpg"/>
    <hyperlink ref="V7" r:id="rId161" display="http://pbs.twimg.com/profile_images/1053089568554139649/_Y6dwNyJ_normal.jpg"/>
    <hyperlink ref="V8" r:id="rId162" display="http://pbs.twimg.com/profile_images/993854952526102529/haHE8ouI_normal.jpg"/>
    <hyperlink ref="V9" r:id="rId163" display="http://pbs.twimg.com/profile_images/993854952526102529/haHE8ouI_normal.jpg"/>
    <hyperlink ref="V10" r:id="rId164" display="http://pbs.twimg.com/profile_images/993854952526102529/haHE8ouI_normal.jpg"/>
    <hyperlink ref="V11" r:id="rId165" display="http://pbs.twimg.com/profile_images/921985855404888066/6MAWZSAU_normal.jpg"/>
    <hyperlink ref="V12" r:id="rId166" display="http://abs.twimg.com/sticky/default_profile_images/default_profile_normal.png"/>
    <hyperlink ref="V13" r:id="rId167" display="http://pbs.twimg.com/profile_images/1048441184736169984/psSKjd_J_normal.jpg"/>
    <hyperlink ref="V14" r:id="rId168" display="http://pbs.twimg.com/profile_images/560067184538288128/RoWTJu46_normal.jpeg"/>
    <hyperlink ref="V15" r:id="rId169" display="http://pbs.twimg.com/profile_images/560067184538288128/RoWTJu46_normal.jpeg"/>
    <hyperlink ref="V16" r:id="rId170" display="http://pbs.twimg.com/profile_images/560067184538288128/RoWTJu46_normal.jpeg"/>
    <hyperlink ref="V17" r:id="rId171" display="http://pbs.twimg.com/profile_images/560067184538288128/RoWTJu46_normal.jpeg"/>
    <hyperlink ref="V18" r:id="rId172" display="http://pbs.twimg.com/profile_images/560067184538288128/RoWTJu46_normal.jpeg"/>
    <hyperlink ref="V19" r:id="rId173" display="http://pbs.twimg.com/profile_images/559694638315876356/euBizPpU_normal.jpeg"/>
    <hyperlink ref="V20" r:id="rId174" display="http://pbs.twimg.com/profile_images/1048441184736169984/psSKjd_J_normal.jpg"/>
    <hyperlink ref="V21" r:id="rId175" display="http://pbs.twimg.com/profile_images/559694638315876356/euBizPpU_normal.jpeg"/>
    <hyperlink ref="V22" r:id="rId176" display="http://pbs.twimg.com/profile_images/1048441184736169984/psSKjd_J_normal.jpg"/>
    <hyperlink ref="V23" r:id="rId177" display="http://pbs.twimg.com/profile_images/559694638315876356/euBizPpU_normal.jpeg"/>
    <hyperlink ref="V24" r:id="rId178" display="http://pbs.twimg.com/profile_images/1048441184736169984/psSKjd_J_normal.jpg"/>
    <hyperlink ref="V25" r:id="rId179" display="http://pbs.twimg.com/profile_images/1048441184736169984/psSKjd_J_normal.jpg"/>
    <hyperlink ref="V26" r:id="rId180" display="http://pbs.twimg.com/profile_images/559694638315876356/euBizPpU_normal.jpeg"/>
    <hyperlink ref="V27" r:id="rId181" display="http://pbs.twimg.com/profile_images/559694638315876356/euBizPpU_normal.jpeg"/>
    <hyperlink ref="V28" r:id="rId182" display="http://pbs.twimg.com/profile_images/559694638315876356/euBizPpU_normal.jpeg"/>
    <hyperlink ref="V29" r:id="rId183" display="http://pbs.twimg.com/profile_images/927760809114996736/yK1ZLNcY_normal.jpg"/>
    <hyperlink ref="V30" r:id="rId184" display="http://pbs.twimg.com/profile_images/927760809114996736/yK1ZLNcY_normal.jpg"/>
    <hyperlink ref="V31" r:id="rId185" display="http://pbs.twimg.com/profile_images/927760809114996736/yK1ZLNcY_normal.jpg"/>
    <hyperlink ref="V32" r:id="rId186" display="http://pbs.twimg.com/profile_images/927760809114996736/yK1ZLNcY_normal.jpg"/>
    <hyperlink ref="V33" r:id="rId187" display="http://pbs.twimg.com/profile_images/963640182846230533/9jv3yk1P_normal.jpg"/>
    <hyperlink ref="V34" r:id="rId188" display="http://pbs.twimg.com/profile_images/992153540771622913/--R9anD5_normal.jpg"/>
    <hyperlink ref="V35" r:id="rId189" display="http://pbs.twimg.com/profile_images/963640182846230533/9jv3yk1P_normal.jpg"/>
    <hyperlink ref="V36" r:id="rId190" display="http://pbs.twimg.com/profile_images/963640182846230533/9jv3yk1P_normal.jpg"/>
    <hyperlink ref="V37" r:id="rId191" display="http://pbs.twimg.com/profile_images/992153540771622913/--R9anD5_normal.jpg"/>
    <hyperlink ref="V38" r:id="rId192" display="http://pbs.twimg.com/profile_images/992153540771622913/--R9anD5_normal.jpg"/>
    <hyperlink ref="V39" r:id="rId193" display="http://pbs.twimg.com/profile_images/992153540771622913/--R9anD5_normal.jpg"/>
    <hyperlink ref="V40" r:id="rId194" display="http://pbs.twimg.com/profile_images/747582969825603584/9DpW_l1q_normal.jpg"/>
    <hyperlink ref="V41" r:id="rId195" display="http://pbs.twimg.com/profile_images/747582969825603584/9DpW_l1q_normal.jpg"/>
    <hyperlink ref="V42" r:id="rId196" display="http://pbs.twimg.com/profile_images/879498659263426560/i0jvbgU-_normal.jpg"/>
    <hyperlink ref="V43" r:id="rId197" display="http://pbs.twimg.com/profile_images/879498659263426560/i0jvbgU-_normal.jpg"/>
    <hyperlink ref="V44" r:id="rId198" display="http://pbs.twimg.com/profile_images/879498659263426560/i0jvbgU-_normal.jpg"/>
    <hyperlink ref="V45" r:id="rId199" display="http://pbs.twimg.com/profile_images/519139603182149632/30Zd4Rwu_normal.png"/>
    <hyperlink ref="V46" r:id="rId200" display="http://abs.twimg.com/sticky/default_profile_images/default_profile_normal.png"/>
    <hyperlink ref="V47" r:id="rId201" display="http://pbs.twimg.com/profile_images/1514492940/thesmokingfet_normal.png"/>
    <hyperlink ref="V48" r:id="rId202" display="http://pbs.twimg.com/profile_images/1514492940/thesmokingfet_normal.png"/>
    <hyperlink ref="V49" r:id="rId203" display="http://pbs.twimg.com/profile_images/1086340741511561216/Sl6FgVG9_normal.jpg"/>
    <hyperlink ref="V50" r:id="rId204" display="http://pbs.twimg.com/profile_images/957718314897166336/SZXEi5au_normal.jpg"/>
    <hyperlink ref="V51" r:id="rId205" display="http://pbs.twimg.com/profile_images/957718314897166336/SZXEi5au_normal.jpg"/>
    <hyperlink ref="V52" r:id="rId206" display="http://pbs.twimg.com/profile_images/967638355054743552/5RfyyiKd_normal.jpg"/>
    <hyperlink ref="V53" r:id="rId207" display="http://pbs.twimg.com/profile_images/967638355054743552/5RfyyiKd_normal.jpg"/>
    <hyperlink ref="V54" r:id="rId208" display="http://pbs.twimg.com/profile_images/967638355054743552/5RfyyiKd_normal.jpg"/>
    <hyperlink ref="V55" r:id="rId209" display="http://pbs.twimg.com/profile_images/967638355054743552/5RfyyiKd_normal.jpg"/>
    <hyperlink ref="V56" r:id="rId210" display="http://pbs.twimg.com/profile_images/967638355054743552/5RfyyiKd_normal.jpg"/>
    <hyperlink ref="V57" r:id="rId211" display="http://pbs.twimg.com/profile_images/967638355054743552/5RfyyiKd_normal.jpg"/>
    <hyperlink ref="V58" r:id="rId212" display="http://pbs.twimg.com/profile_images/915085402410696704/wJypx7m1_normal.jpg"/>
    <hyperlink ref="V59" r:id="rId213" display="http://pbs.twimg.com/profile_images/915085402410696704/wJypx7m1_normal.jpg"/>
    <hyperlink ref="V60" r:id="rId214" display="http://pbs.twimg.com/profile_images/915085402410696704/wJypx7m1_normal.jpg"/>
    <hyperlink ref="V61" r:id="rId215" display="http://pbs.twimg.com/profile_images/915085402410696704/wJypx7m1_normal.jpg"/>
    <hyperlink ref="V62" r:id="rId216" display="http://pbs.twimg.com/profile_images/915085402410696704/wJypx7m1_normal.jpg"/>
    <hyperlink ref="V63" r:id="rId217" display="http://pbs.twimg.com/profile_images/915085402410696704/wJypx7m1_normal.jpg"/>
    <hyperlink ref="V64" r:id="rId218" display="http://pbs.twimg.com/profile_images/813179403005874176/TANy1d0M_normal.jpg"/>
    <hyperlink ref="V65" r:id="rId219" display="http://pbs.twimg.com/profile_images/1073306676885782528/sv0-EXfZ_normal.jpg"/>
    <hyperlink ref="V66" r:id="rId220" display="http://pbs.twimg.com/profile_images/1446326190/sinskullsmaller_normal.jpg"/>
    <hyperlink ref="V67" r:id="rId221" display="http://pbs.twimg.com/profile_images/1050232960488796160/xIi8p_9u_normal.jpg"/>
    <hyperlink ref="V68" r:id="rId222" display="http://pbs.twimg.com/profile_images/1050232960488796160/xIi8p_9u_normal.jpg"/>
    <hyperlink ref="V69" r:id="rId223" display="http://pbs.twimg.com/profile_images/1073278931023880193/LH0NmcIL_normal.jpg"/>
    <hyperlink ref="V70" r:id="rId224" display="http://pbs.twimg.com/profile_images/1054959105536937984/1eiWhcDX_normal.jpg"/>
    <hyperlink ref="V71" r:id="rId225" display="https://pbs.twimg.com/media/DrztoIqWkAImIy_.jpg"/>
    <hyperlink ref="V72" r:id="rId226" display="https://pbs.twimg.com/media/DsX-zmRWsAcMyhh.jpg"/>
    <hyperlink ref="V73" r:id="rId227" display="http://pbs.twimg.com/profile_images/1067690244160413696/dYlinAsB_normal.jpg"/>
    <hyperlink ref="V74" r:id="rId228" display="http://pbs.twimg.com/profile_images/1065264518736035840/XEA-5lUZ_normal.jpg"/>
    <hyperlink ref="V75" r:id="rId229" display="http://pbs.twimg.com/profile_images/1004753773560918016/HkFD05vQ_normal.jpg"/>
    <hyperlink ref="V76" r:id="rId230" display="http://pbs.twimg.com/profile_images/1025906552824311810/zFrVu8y8_normal.jpg"/>
    <hyperlink ref="V77" r:id="rId231" display="http://pbs.twimg.com/profile_images/1025906552824311810/zFrVu8y8_normal.jpg"/>
    <hyperlink ref="V78" r:id="rId232" display="http://pbs.twimg.com/profile_images/518138121649545216/KAO9k7OL_normal.jpeg"/>
    <hyperlink ref="V79" r:id="rId233" display="http://pbs.twimg.com/profile_images/518138121649545216/KAO9k7OL_normal.jpeg"/>
    <hyperlink ref="V80" r:id="rId234" display="http://pbs.twimg.com/profile_images/705116181758414850/YF-zSqSQ_normal.jpg"/>
    <hyperlink ref="V81" r:id="rId235" display="http://pbs.twimg.com/profile_images/705116181758414850/YF-zSqSQ_normal.jpg"/>
    <hyperlink ref="V82" r:id="rId236" display="http://pbs.twimg.com/profile_images/705116181758414850/YF-zSqSQ_normal.jpg"/>
    <hyperlink ref="V83" r:id="rId237" display="http://pbs.twimg.com/profile_images/809909891619880960/VZKz13um_normal.jpg"/>
    <hyperlink ref="V84" r:id="rId238" display="http://pbs.twimg.com/profile_images/1076294984175964163/qRnQWMup_normal.jpg"/>
    <hyperlink ref="V85" r:id="rId239" display="http://pbs.twimg.com/profile_images/1005625886073409536/imqrAXRi_normal.jpg"/>
    <hyperlink ref="V86" r:id="rId240" display="http://pbs.twimg.com/profile_images/1005625886073409536/imqrAXRi_normal.jpg"/>
    <hyperlink ref="V87" r:id="rId241" display="http://pbs.twimg.com/profile_images/378800000864742318/EOyfEZHJ_normal.jpeg"/>
    <hyperlink ref="V88" r:id="rId242" display="http://pbs.twimg.com/profile_images/943704607678644224/qWKBrMTr_normal.jpg"/>
    <hyperlink ref="V89" r:id="rId243" display="http://pbs.twimg.com/profile_images/793234243426086912/ho7zMMoJ_normal.jpg"/>
    <hyperlink ref="V90" r:id="rId244" display="http://pbs.twimg.com/profile_images/1056634436496764929/BbO6FKry_normal.jpg"/>
    <hyperlink ref="V91" r:id="rId245" display="http://pbs.twimg.com/profile_images/1056634436496764929/BbO6FKry_normal.jpg"/>
    <hyperlink ref="V92" r:id="rId246" display="http://pbs.twimg.com/profile_images/1056634436496764929/BbO6FKry_normal.jpg"/>
    <hyperlink ref="V93" r:id="rId247" display="http://pbs.twimg.com/profile_images/1056634436496764929/BbO6FKry_normal.jpg"/>
    <hyperlink ref="V94" r:id="rId248" display="http://pbs.twimg.com/profile_images/1043731731163963397/WTJZP-NM_normal.jpg"/>
    <hyperlink ref="V95" r:id="rId249" display="http://pbs.twimg.com/profile_images/1043731731163963397/WTJZP-NM_normal.jpg"/>
    <hyperlink ref="V96" r:id="rId250" display="http://pbs.twimg.com/profile_images/1083428255712116736/wJa1S28S_normal.jpg"/>
    <hyperlink ref="V97" r:id="rId251" display="http://pbs.twimg.com/profile_images/997418225120854016/dHP-Fvd9_normal.jpg"/>
    <hyperlink ref="V98" r:id="rId252" display="http://pbs.twimg.com/profile_images/971534440890482689/ix4srmZp_normal.jpg"/>
    <hyperlink ref="V99" r:id="rId253" display="http://pbs.twimg.com/profile_images/667771504684195846/nVLdnmtd_normal.jpg"/>
    <hyperlink ref="V100" r:id="rId254" display="http://pbs.twimg.com/profile_images/1910505357/CircleLogo_normal.jpg"/>
    <hyperlink ref="V101" r:id="rId255" display="http://pbs.twimg.com/profile_images/1910505357/CircleLogo_normal.jpg"/>
    <hyperlink ref="V102" r:id="rId256" display="http://pbs.twimg.com/profile_images/1072941802284445697/7GOyQ_1g_normal.jpg"/>
    <hyperlink ref="V103" r:id="rId257" display="http://pbs.twimg.com/profile_images/1072941802284445697/7GOyQ_1g_normal.jpg"/>
    <hyperlink ref="V104" r:id="rId258" display="http://pbs.twimg.com/profile_images/1073317271768977408/cpPD7wfo_normal.jpg"/>
    <hyperlink ref="V105" r:id="rId259" display="http://pbs.twimg.com/profile_images/3769574529/7bb2776450c77c95fcfb1f5de610921b_normal.jpeg"/>
    <hyperlink ref="V106" r:id="rId260" display="http://pbs.twimg.com/profile_images/1073317271768977408/cpPD7wfo_normal.jpg"/>
    <hyperlink ref="V107" r:id="rId261" display="http://pbs.twimg.com/profile_images/3769574529/7bb2776450c77c95fcfb1f5de610921b_normal.jpeg"/>
    <hyperlink ref="V108" r:id="rId262" display="http://pbs.twimg.com/profile_images/1073317271768977408/cpPD7wfo_normal.jpg"/>
    <hyperlink ref="V109" r:id="rId263" display="http://pbs.twimg.com/profile_images/3769574529/7bb2776450c77c95fcfb1f5de610921b_normal.jpeg"/>
    <hyperlink ref="V110" r:id="rId264" display="http://pbs.twimg.com/profile_images/1073317271768977408/cpPD7wfo_normal.jpg"/>
    <hyperlink ref="V111" r:id="rId265" display="http://pbs.twimg.com/profile_images/3769574529/7bb2776450c77c95fcfb1f5de610921b_normal.jpeg"/>
    <hyperlink ref="V112" r:id="rId266" display="http://pbs.twimg.com/profile_images/1073317271768977408/cpPD7wfo_normal.jpg"/>
    <hyperlink ref="V113" r:id="rId267" display="http://pbs.twimg.com/profile_images/3769574529/7bb2776450c77c95fcfb1f5de610921b_normal.jpeg"/>
    <hyperlink ref="V114" r:id="rId268" display="http://pbs.twimg.com/profile_images/1073317271768977408/cpPD7wfo_normal.jpg"/>
    <hyperlink ref="V115" r:id="rId269" display="http://pbs.twimg.com/profile_images/3769574529/7bb2776450c77c95fcfb1f5de610921b_normal.jpeg"/>
    <hyperlink ref="V116" r:id="rId270" display="http://pbs.twimg.com/profile_images/1073317271768977408/cpPD7wfo_normal.jpg"/>
    <hyperlink ref="V117" r:id="rId271" display="http://pbs.twimg.com/profile_images/3769574529/7bb2776450c77c95fcfb1f5de610921b_normal.jpeg"/>
    <hyperlink ref="V118" r:id="rId272" display="http://pbs.twimg.com/profile_images/1073317271768977408/cpPD7wfo_normal.jpg"/>
    <hyperlink ref="V119" r:id="rId273" display="http://pbs.twimg.com/profile_images/3769574529/7bb2776450c77c95fcfb1f5de610921b_normal.jpeg"/>
    <hyperlink ref="V120" r:id="rId274" display="http://pbs.twimg.com/profile_images/1073317271768977408/cpPD7wfo_normal.jpg"/>
    <hyperlink ref="V121" r:id="rId275" display="http://pbs.twimg.com/profile_images/1073317271768977408/cpPD7wfo_normal.jpg"/>
    <hyperlink ref="V122" r:id="rId276" display="http://pbs.twimg.com/profile_images/898651558417645569/nkCNMkao_normal.jpg"/>
    <hyperlink ref="V123" r:id="rId277" display="http://pbs.twimg.com/profile_images/898651558417645569/nkCNMkao_normal.jpg"/>
    <hyperlink ref="V124" r:id="rId278" display="http://pbs.twimg.com/profile_images/1018556587928145920/rqTvbdSQ_normal.jpg"/>
    <hyperlink ref="V125" r:id="rId279" display="http://pbs.twimg.com/profile_images/1018556587928145920/rqTvbdSQ_normal.jpg"/>
    <hyperlink ref="V126" r:id="rId280" display="http://pbs.twimg.com/profile_images/1018556587928145920/rqTvbdSQ_normal.jpg"/>
    <hyperlink ref="V127" r:id="rId281" display="http://pbs.twimg.com/profile_images/1018556587928145920/rqTvbdSQ_normal.jpg"/>
    <hyperlink ref="V128" r:id="rId282" display="http://pbs.twimg.com/profile_images/685800716611502081/UEKPplOy_normal.jpg"/>
    <hyperlink ref="V129" r:id="rId283" display="http://pbs.twimg.com/profile_images/3060262216/9b8156a0b29239d9ddd0f6dc620662ea_normal.jpeg"/>
    <hyperlink ref="V130" r:id="rId284" display="http://pbs.twimg.com/profile_images/1072665422208659458/hb1eaLfs_normal.jpg"/>
    <hyperlink ref="V131" r:id="rId285" display="http://pbs.twimg.com/profile_images/568893433775812608/8TNg4DQm_normal.png"/>
    <hyperlink ref="V132" r:id="rId286" display="http://pbs.twimg.com/profile_images/568893433775812608/8TNg4DQm_normal.png"/>
    <hyperlink ref="V133" r:id="rId287" display="https://pbs.twimg.com/media/DrBcuMDWkAAthMp.jpg"/>
    <hyperlink ref="V134" r:id="rId288" display="https://pbs.twimg.com/media/DrBcuMDWkAAthMp.jpg"/>
    <hyperlink ref="V135" r:id="rId289" display="http://pbs.twimg.com/profile_images/568893433775812608/8TNg4DQm_normal.png"/>
    <hyperlink ref="V136" r:id="rId290" display="http://pbs.twimg.com/profile_images/568893433775812608/8TNg4DQm_normal.png"/>
    <hyperlink ref="V137" r:id="rId291" display="http://pbs.twimg.com/profile_images/568893433775812608/8TNg4DQm_normal.png"/>
    <hyperlink ref="V138" r:id="rId292" display="http://pbs.twimg.com/profile_images/568893433775812608/8TNg4DQm_normal.png"/>
    <hyperlink ref="V139" r:id="rId293" display="http://pbs.twimg.com/profile_images/568893433775812608/8TNg4DQm_normal.png"/>
    <hyperlink ref="V140" r:id="rId294" display="http://pbs.twimg.com/profile_images/1045758310241067014/a5O8SX6F_normal.jpg"/>
    <hyperlink ref="V141" r:id="rId295" display="http://pbs.twimg.com/profile_images/568893433775812608/8TNg4DQm_normal.png"/>
    <hyperlink ref="V142" r:id="rId296" display="http://pbs.twimg.com/profile_images/568893433775812608/8TNg4DQm_normal.png"/>
    <hyperlink ref="V143" r:id="rId297" display="http://pbs.twimg.com/profile_images/568893433775812608/8TNg4DQm_normal.png"/>
    <hyperlink ref="V144" r:id="rId298" display="http://pbs.twimg.com/profile_images/568893433775812608/8TNg4DQm_normal.png"/>
    <hyperlink ref="V145" r:id="rId299" display="http://pbs.twimg.com/profile_images/1045758310241067014/a5O8SX6F_normal.jpg"/>
    <hyperlink ref="V146" r:id="rId300" display="http://pbs.twimg.com/profile_images/1045758310241067014/a5O8SX6F_normal.jpg"/>
    <hyperlink ref="V147" r:id="rId301" display="http://pbs.twimg.com/profile_images/1045758310241067014/a5O8SX6F_normal.jpg"/>
    <hyperlink ref="V148" r:id="rId302" display="http://pbs.twimg.com/profile_images/1045758310241067014/a5O8SX6F_normal.jpg"/>
    <hyperlink ref="V149" r:id="rId303" display="http://pbs.twimg.com/profile_images/1045758310241067014/a5O8SX6F_normal.jpg"/>
    <hyperlink ref="V150" r:id="rId304" display="http://pbs.twimg.com/profile_images/568893433775812608/8TNg4DQm_normal.png"/>
    <hyperlink ref="V151" r:id="rId305" display="http://pbs.twimg.com/profile_images/568893433775812608/8TNg4DQm_normal.png"/>
    <hyperlink ref="V152" r:id="rId306" display="http://pbs.twimg.com/profile_images/747276122820227072/MZkrRf9c_normal.jpg"/>
    <hyperlink ref="V153" r:id="rId307" display="http://pbs.twimg.com/profile_images/1024599935407321091/jUs4Xjsm_normal.jpg"/>
    <hyperlink ref="V154" r:id="rId308" display="https://pbs.twimg.com/media/DuYsFz5VsAAc0Ic.jpg"/>
    <hyperlink ref="V155" r:id="rId309" display="http://pbs.twimg.com/profile_images/974049533175844864/NVTb93LS_normal.jpg"/>
    <hyperlink ref="V156" r:id="rId310" display="http://pbs.twimg.com/profile_images/974049533175844864/NVTb93LS_normal.jpg"/>
    <hyperlink ref="V157" r:id="rId311" display="https://pbs.twimg.com/media/Du5MLrWXgAAc3Or.jpg"/>
    <hyperlink ref="V158" r:id="rId312" display="http://pbs.twimg.com/profile_images/1044530033568698368/uE1qyJZK_normal.jpg"/>
    <hyperlink ref="V159" r:id="rId313" display="http://pbs.twimg.com/profile_images/1044530033568698368/uE1qyJZK_normal.jpg"/>
    <hyperlink ref="V160" r:id="rId314" display="https://pbs.twimg.com/ext_tw_video_thumb/1073975183613067265/pu/img/4UdZuPq0z9xqEZyG.jpg"/>
    <hyperlink ref="V161" r:id="rId315" display="https://pbs.twimg.com/ext_tw_video_thumb/1073975183613067265/pu/img/4UdZuPq0z9xqEZyG.jpg"/>
    <hyperlink ref="V162" r:id="rId316" display="http://pbs.twimg.com/profile_images/1044530033568698368/uE1qyJZK_normal.jpg"/>
    <hyperlink ref="V163" r:id="rId317" display="http://pbs.twimg.com/profile_images/1070102465247244288/yqx24qTM_normal.jpg"/>
    <hyperlink ref="V164" r:id="rId318" display="http://pbs.twimg.com/profile_images/1070102465247244288/yqx24qTM_normal.jpg"/>
    <hyperlink ref="V165" r:id="rId319" display="http://pbs.twimg.com/profile_images/1070102465247244288/yqx24qTM_normal.jpg"/>
    <hyperlink ref="V166" r:id="rId320" display="http://pbs.twimg.com/profile_images/568893433775812608/8TNg4DQm_normal.png"/>
    <hyperlink ref="V167" r:id="rId321" display="http://pbs.twimg.com/profile_images/997257070104657921/eXBuYdJO_normal.jpg"/>
    <hyperlink ref="V168" r:id="rId322" display="http://pbs.twimg.com/profile_images/997257070104657921/eXBuYdJO_normal.jpg"/>
    <hyperlink ref="V169" r:id="rId323" display="http://pbs.twimg.com/profile_images/978406535763251200/33Swrkiw_normal.jpg"/>
    <hyperlink ref="V170" r:id="rId324" display="http://pbs.twimg.com/profile_images/978406535763251200/33Swrkiw_normal.jpg"/>
    <hyperlink ref="V171" r:id="rId325" display="http://pbs.twimg.com/profile_images/978406535763251200/33Swrkiw_normal.jpg"/>
    <hyperlink ref="V172" r:id="rId326" display="http://pbs.twimg.com/profile_images/978406535763251200/33Swrkiw_normal.jpg"/>
    <hyperlink ref="V173" r:id="rId327" display="http://pbs.twimg.com/profile_images/978406535763251200/33Swrkiw_normal.jpg"/>
    <hyperlink ref="V174" r:id="rId328" display="http://pbs.twimg.com/profile_images/978406535763251200/33Swrkiw_normal.jpg"/>
    <hyperlink ref="V175" r:id="rId329" display="http://pbs.twimg.com/profile_images/978406535763251200/33Swrkiw_normal.jpg"/>
    <hyperlink ref="V176" r:id="rId330" display="http://pbs.twimg.com/profile_images/978406535763251200/33Swrkiw_normal.jpg"/>
    <hyperlink ref="V177" r:id="rId331" display="https://pbs.twimg.com/media/CLvmGcZWsAAWDzU.png"/>
    <hyperlink ref="V178" r:id="rId332" display="http://pbs.twimg.com/profile_images/605395163842772992/yRe7-R2I_normal.jpg"/>
    <hyperlink ref="V179" r:id="rId333" display="https://pbs.twimg.com/media/CLvmGcZWsAAWDzU.png"/>
    <hyperlink ref="V180" r:id="rId334" display="http://pbs.twimg.com/profile_images/605395163842772992/yRe7-R2I_normal.jpg"/>
    <hyperlink ref="V181" r:id="rId335" display="http://pbs.twimg.com/profile_images/605395163842772992/yRe7-R2I_normal.jpg"/>
    <hyperlink ref="V182" r:id="rId336" display="http://pbs.twimg.com/profile_images/984169277065277440/hbNLsQCH_normal.jpg"/>
    <hyperlink ref="V183" r:id="rId337" display="http://pbs.twimg.com/profile_images/438034030982754305/O6CB8Ovl_normal.jpeg"/>
    <hyperlink ref="V184" r:id="rId338" display="http://pbs.twimg.com/profile_images/1031175612088516610/B3ktUN_M_normal.jpg"/>
    <hyperlink ref="V185" r:id="rId339" display="http://pbs.twimg.com/profile_images/971606717497659392/x71j8V9w_normal.jpg"/>
    <hyperlink ref="V186" r:id="rId340" display="https://pbs.twimg.com/media/Dt2auUgUcAAtKME.jpg"/>
    <hyperlink ref="V187" r:id="rId341" display="https://pbs.twimg.com/media/Dt2auUgUcAAtKME.jpg"/>
    <hyperlink ref="V188" r:id="rId342" display="https://pbs.twimg.com/media/Dt2auUgUcAAtKME.jpg"/>
    <hyperlink ref="V189" r:id="rId343" display="http://pbs.twimg.com/profile_images/883409171722379264/u8feUWWC_normal.jpg"/>
    <hyperlink ref="V190" r:id="rId344" display="http://pbs.twimg.com/profile_images/883409171722379264/u8feUWWC_normal.jpg"/>
    <hyperlink ref="V191" r:id="rId345" display="http://pbs.twimg.com/profile_images/883409171722379264/u8feUWWC_normal.jpg"/>
    <hyperlink ref="V192" r:id="rId346" display="http://pbs.twimg.com/profile_images/883409171722379264/u8feUWWC_normal.jpg"/>
    <hyperlink ref="V193" r:id="rId347" display="http://pbs.twimg.com/profile_images/883409171722379264/u8feUWWC_normal.jpg"/>
    <hyperlink ref="V194" r:id="rId348" display="http://pbs.twimg.com/profile_images/883409171722379264/u8feUWWC_normal.jpg"/>
    <hyperlink ref="V195" r:id="rId349" display="http://pbs.twimg.com/profile_images/883409171722379264/u8feUWWC_normal.jpg"/>
    <hyperlink ref="V196" r:id="rId350" display="https://pbs.twimg.com/media/Dt2auUgUcAAtKME.jpg"/>
    <hyperlink ref="V197" r:id="rId351" display="http://pbs.twimg.com/profile_images/883409171722379264/u8feUWWC_normal.jpg"/>
    <hyperlink ref="V198" r:id="rId352" display="https://pbs.twimg.com/media/Dt2auUgUcAAtKME.jpg"/>
    <hyperlink ref="V199" r:id="rId353" display="http://pbs.twimg.com/profile_images/568893433775812608/8TNg4DQm_normal.png"/>
    <hyperlink ref="V200" r:id="rId354" display="http://pbs.twimg.com/profile_images/568893433775812608/8TNg4DQm_normal.png"/>
    <hyperlink ref="V201" r:id="rId355" display="http://pbs.twimg.com/profile_images/568893433775812608/8TNg4DQm_normal.png"/>
    <hyperlink ref="V202" r:id="rId356" display="http://pbs.twimg.com/profile_images/568893433775812608/8TNg4DQm_normal.png"/>
    <hyperlink ref="V203" r:id="rId357" display="http://pbs.twimg.com/profile_images/568893433775812608/8TNg4DQm_normal.png"/>
    <hyperlink ref="V204" r:id="rId358" display="http://pbs.twimg.com/profile_images/568893433775812608/8TNg4DQm_normal.png"/>
    <hyperlink ref="V205" r:id="rId359" display="http://pbs.twimg.com/profile_images/568893433775812608/8TNg4DQm_normal.png"/>
    <hyperlink ref="V206" r:id="rId360" display="http://pbs.twimg.com/profile_images/568893433775812608/8TNg4DQm_normal.png"/>
    <hyperlink ref="V207" r:id="rId361" display="http://pbs.twimg.com/profile_images/568893433775812608/8TNg4DQm_normal.png"/>
    <hyperlink ref="V208" r:id="rId362" display="https://pbs.twimg.com/media/Dseu6EmV4AAcrA6.jpg"/>
    <hyperlink ref="V209" r:id="rId363" display="http://pbs.twimg.com/profile_images/568893433775812608/8TNg4DQm_normal.png"/>
    <hyperlink ref="V210" r:id="rId364" display="http://pbs.twimg.com/profile_images/568893433775812608/8TNg4DQm_normal.png"/>
    <hyperlink ref="V211" r:id="rId365" display="https://pbs.twimg.com/media/DuKsw4GX4AEYmje.jpg"/>
    <hyperlink ref="V212" r:id="rId366" display="http://pbs.twimg.com/profile_images/568893433775812608/8TNg4DQm_normal.png"/>
    <hyperlink ref="V213" r:id="rId367" display="http://pbs.twimg.com/profile_images/568893433775812608/8TNg4DQm_normal.png"/>
    <hyperlink ref="V214" r:id="rId368" display="https://pbs.twimg.com/media/DwU11V6X0AIF8VY.jpg"/>
    <hyperlink ref="V215" r:id="rId369" display="http://pbs.twimg.com/profile_images/1083447867887489024/mwddG_-0_normal.jpg"/>
    <hyperlink ref="V216" r:id="rId370" display="https://pbs.twimg.com/media/DwU11V6X0AIF8VY.jpg"/>
    <hyperlink ref="V217" r:id="rId371" display="http://pbs.twimg.com/profile_images/1083447867887489024/mwddG_-0_normal.jpg"/>
    <hyperlink ref="V218" r:id="rId372" display="http://pbs.twimg.com/profile_images/1083447867887489024/mwddG_-0_normal.jpg"/>
    <hyperlink ref="V219" r:id="rId373" display="http://pbs.twimg.com/profile_images/883392063588323328/C7EbD-uC_normal.jpg"/>
    <hyperlink ref="V220" r:id="rId374" display="http://pbs.twimg.com/profile_images/883392063588323328/C7EbD-uC_normal.jpg"/>
    <hyperlink ref="V221" r:id="rId375" display="http://pbs.twimg.com/profile_images/883392063588323328/C7EbD-uC_normal.jpg"/>
    <hyperlink ref="X3" r:id="rId376" display="https://twitter.com/#!/abardyn71/status/1058456601491726336"/>
    <hyperlink ref="X4" r:id="rId377" display="https://twitter.com/#!/postitthoughts/status/1058270893535780867"/>
    <hyperlink ref="X5" r:id="rId378" display="https://twitter.com/#!/postitthoughts/status/1058651847102099456"/>
    <hyperlink ref="X6" r:id="rId379" display="https://twitter.com/#!/calrtipper/status/1059166526421385216"/>
    <hyperlink ref="X7" r:id="rId380" display="https://twitter.com/#!/calrtipper/status/1059166526421385216"/>
    <hyperlink ref="X8" r:id="rId381" display="https://twitter.com/#!/theorganicview/status/1059635874911141888"/>
    <hyperlink ref="X9" r:id="rId382" display="https://twitter.com/#!/theorganicview/status/1059635874911141888"/>
    <hyperlink ref="X10" r:id="rId383" display="https://twitter.com/#!/theorganicview/status/1059635874911141888"/>
    <hyperlink ref="X11" r:id="rId384" display="https://twitter.com/#!/marijuanacomau/status/1060330719346601986"/>
    <hyperlink ref="X12" r:id="rId385" display="https://twitter.com/#!/janellm54/status/1060335712451477504"/>
    <hyperlink ref="X13" r:id="rId386" display="https://twitter.com/#!/aldridge25/status/1051364560995852288"/>
    <hyperlink ref="X14" r:id="rId387" display="https://twitter.com/#!/gfyhpodcast/status/1060452618722410499"/>
    <hyperlink ref="X15" r:id="rId388" display="https://twitter.com/#!/gfyhpodcast/status/1060452618722410499"/>
    <hyperlink ref="X16" r:id="rId389" display="https://twitter.com/#!/gfyhpodcast/status/1060452618722410499"/>
    <hyperlink ref="X17" r:id="rId390" display="https://twitter.com/#!/gfyhpodcast/status/1060452618722410499"/>
    <hyperlink ref="X18" r:id="rId391" display="https://twitter.com/#!/gfyhpodcast/status/1060452618722410499"/>
    <hyperlink ref="X19" r:id="rId392" display="https://twitter.com/#!/rastajeff420/status/1060453452751335424"/>
    <hyperlink ref="X20" r:id="rId393" display="https://twitter.com/#!/aldridge25/status/1051364560995852288"/>
    <hyperlink ref="X21" r:id="rId394" display="https://twitter.com/#!/rastajeff420/status/1060453452751335424"/>
    <hyperlink ref="X22" r:id="rId395" display="https://twitter.com/#!/aldridge25/status/1051364560995852288"/>
    <hyperlink ref="X23" r:id="rId396" display="https://twitter.com/#!/rastajeff420/status/1060453452751335424"/>
    <hyperlink ref="X24" r:id="rId397" display="https://twitter.com/#!/aldridge25/status/1051364560995852288"/>
    <hyperlink ref="X25" r:id="rId398" display="https://twitter.com/#!/aldridge25/status/1051364560995852288"/>
    <hyperlink ref="X26" r:id="rId399" display="https://twitter.com/#!/rastajeff420/status/1060453452751335424"/>
    <hyperlink ref="X27" r:id="rId400" display="https://twitter.com/#!/rastajeff420/status/1060453452751335424"/>
    <hyperlink ref="X28" r:id="rId401" display="https://twitter.com/#!/rastajeff420/status/1060453452751335424"/>
    <hyperlink ref="X29" r:id="rId402" display="https://twitter.com/#!/grotechsystems/status/1060976231212998656"/>
    <hyperlink ref="X30" r:id="rId403" display="https://twitter.com/#!/grotechsystems/status/1060976231212998656"/>
    <hyperlink ref="X31" r:id="rId404" display="https://twitter.com/#!/grotechsystems/status/1060976231212998656"/>
    <hyperlink ref="X32" r:id="rId405" display="https://twitter.com/#!/grotechsystems/status/1060976231212998656"/>
    <hyperlink ref="X33" r:id="rId406" display="https://twitter.com/#!/chef_vicky/status/1060832348168732672"/>
    <hyperlink ref="X34" r:id="rId407" display="https://twitter.com/#!/gia_vm/status/1061018757940813824"/>
    <hyperlink ref="X35" r:id="rId408" display="https://twitter.com/#!/chef_vicky/status/1060832348168732672"/>
    <hyperlink ref="X36" r:id="rId409" display="https://twitter.com/#!/chef_vicky/status/1060832348168732672"/>
    <hyperlink ref="X37" r:id="rId410" display="https://twitter.com/#!/gia_vm/status/1061018757940813824"/>
    <hyperlink ref="X38" r:id="rId411" display="https://twitter.com/#!/gia_vm/status/1061018757940813824"/>
    <hyperlink ref="X39" r:id="rId412" display="https://twitter.com/#!/gia_vm/status/1061018757940813824"/>
    <hyperlink ref="X40" r:id="rId413" display="https://twitter.com/#!/pjbeachey/status/1061155922830082048"/>
    <hyperlink ref="X41" r:id="rId414" display="https://twitter.com/#!/pjbeachey/status/1061155922830082048"/>
    <hyperlink ref="X42" r:id="rId415" display="https://twitter.com/#!/evaworldwide/status/1059557007345233920"/>
    <hyperlink ref="X43" r:id="rId416" display="https://twitter.com/#!/evaworldwide/status/1060268151814840320"/>
    <hyperlink ref="X44" r:id="rId417" display="https://twitter.com/#!/evaworldwide/status/1062093134157492226"/>
    <hyperlink ref="X45" r:id="rId418" display="https://twitter.com/#!/_ediblee/status/1062150198242226177"/>
    <hyperlink ref="X46" r:id="rId419" display="https://twitter.com/#!/stacey20181/status/1063160128566771712"/>
    <hyperlink ref="X47" r:id="rId420" display="https://twitter.com/#!/thesmokingfet/status/1063481109877583872"/>
    <hyperlink ref="X48" r:id="rId421" display="https://twitter.com/#!/thesmokingfet/status/1063481109877583872"/>
    <hyperlink ref="X49" r:id="rId422" display="https://twitter.com/#!/sourcing_guru/status/1064547227593523200"/>
    <hyperlink ref="X50" r:id="rId423" display="https://twitter.com/#!/brianns67/status/1064551184415973376"/>
    <hyperlink ref="X51" r:id="rId424" display="https://twitter.com/#!/brianns67/status/1064551184415973376"/>
    <hyperlink ref="X52" r:id="rId425" display="https://twitter.com/#!/allensaakyan/status/1064693663786139648"/>
    <hyperlink ref="X53" r:id="rId426" display="https://twitter.com/#!/allensaakyan/status/1064693663786139648"/>
    <hyperlink ref="X54" r:id="rId427" display="https://twitter.com/#!/allensaakyan/status/1064693663786139648"/>
    <hyperlink ref="X55" r:id="rId428" display="https://twitter.com/#!/allensaakyan/status/1064693663786139648"/>
    <hyperlink ref="X56" r:id="rId429" display="https://twitter.com/#!/allensaakyan/status/1064693663786139648"/>
    <hyperlink ref="X57" r:id="rId430" display="https://twitter.com/#!/allensaakyan/status/1064693663786139648"/>
    <hyperlink ref="X58" r:id="rId431" display="https://twitter.com/#!/simulationshow/status/1064693791519457280"/>
    <hyperlink ref="X59" r:id="rId432" display="https://twitter.com/#!/simulationshow/status/1064693791519457280"/>
    <hyperlink ref="X60" r:id="rId433" display="https://twitter.com/#!/simulationshow/status/1064693791519457280"/>
    <hyperlink ref="X61" r:id="rId434" display="https://twitter.com/#!/simulationshow/status/1064693791519457280"/>
    <hyperlink ref="X62" r:id="rId435" display="https://twitter.com/#!/simulationshow/status/1064693791519457280"/>
    <hyperlink ref="X63" r:id="rId436" display="https://twitter.com/#!/simulationshow/status/1064693791519457280"/>
    <hyperlink ref="X64" r:id="rId437" display="https://twitter.com/#!/sharonlockwood8/status/1065017148001550336"/>
    <hyperlink ref="X65" r:id="rId438" display="https://twitter.com/#!/gnomelicker2389/status/1065026773895671809"/>
    <hyperlink ref="X66" r:id="rId439" display="https://twitter.com/#!/missabsinthe/status/1065027729278398464"/>
    <hyperlink ref="X67" r:id="rId440" display="https://twitter.com/#!/collins_wilbert/status/1060330440828039175"/>
    <hyperlink ref="X68" r:id="rId441" display="https://twitter.com/#!/collins_wilbert/status/1065036129240576000"/>
    <hyperlink ref="X69" r:id="rId442" display="https://twitter.com/#!/healthy_chronic/status/1065044448848039938"/>
    <hyperlink ref="X70" r:id="rId443" display="https://twitter.com/#!/cannabisp2p/status/1065948776987353089"/>
    <hyperlink ref="X71" r:id="rId444" display="https://twitter.com/#!/trilogyhealthmd/status/1063114409755607040"/>
    <hyperlink ref="X72" r:id="rId445" display="https://twitter.com/#!/trilogyhealthmd/status/1066315502543196161"/>
    <hyperlink ref="X73" r:id="rId446" display="https://twitter.com/#!/neodevsolutions/status/1066422419626254336"/>
    <hyperlink ref="X74" r:id="rId447" display="https://twitter.com/#!/cannaafri/status/1067031069235527680"/>
    <hyperlink ref="X75" r:id="rId448" display="https://twitter.com/#!/theemeraldconf1/status/1067428229311418368"/>
    <hyperlink ref="X76" r:id="rId449" display="https://twitter.com/#!/wingpea_/status/1067623306688413696"/>
    <hyperlink ref="X77" r:id="rId450" display="https://twitter.com/#!/wingpea_/status/1067623306688413696"/>
    <hyperlink ref="X78" r:id="rId451" display="https://twitter.com/#!/mediweed/status/1067899315480231936"/>
    <hyperlink ref="X79" r:id="rId452" display="https://twitter.com/#!/mediweed/status/1067899315480231936"/>
    <hyperlink ref="X80" r:id="rId453" display="https://twitter.com/#!/medwellhealth/status/1068509280310046720"/>
    <hyperlink ref="X81" r:id="rId454" display="https://twitter.com/#!/medwellhealth/status/1068509280310046720"/>
    <hyperlink ref="X82" r:id="rId455" display="https://twitter.com/#!/medwellhealth/status/1068509867290370048"/>
    <hyperlink ref="X83" r:id="rId456" display="https://twitter.com/#!/enderw8s/status/1068652621689348097"/>
    <hyperlink ref="X84" r:id="rId457" display="https://twitter.com/#!/paluch_9/status/1068656817247526912"/>
    <hyperlink ref="X85" r:id="rId458" display="https://twitter.com/#!/dbrown13/status/1068662930999250944"/>
    <hyperlink ref="X86" r:id="rId459" display="https://twitter.com/#!/dbrown13/status/1068662930999250944"/>
    <hyperlink ref="X87" r:id="rId460" display="https://twitter.com/#!/dubblea/status/1068669618712190976"/>
    <hyperlink ref="X88" r:id="rId461" display="https://twitter.com/#!/marlow82631368/status/1068678961599668224"/>
    <hyperlink ref="X89" r:id="rId462" display="https://twitter.com/#!/pottymouthbaker/status/1068941036544765954"/>
    <hyperlink ref="X90" r:id="rId463" display="https://twitter.com/#!/clickgrowgo/status/1065500561762484224"/>
    <hyperlink ref="X91" r:id="rId464" display="https://twitter.com/#!/clickgrowgo/status/1066495193208111104"/>
    <hyperlink ref="X92" r:id="rId465" display="https://twitter.com/#!/clickgrowgo/status/1068950242446401536"/>
    <hyperlink ref="X93" r:id="rId466" display="https://twitter.com/#!/clickgrowgo/status/1068950383291056128"/>
    <hyperlink ref="X94" r:id="rId467" display="https://twitter.com/#!/peterlprete/status/1068957043724308480"/>
    <hyperlink ref="X95" r:id="rId468" display="https://twitter.com/#!/peterlprete/status/1068957043724308480"/>
    <hyperlink ref="X96" r:id="rId469" display="https://twitter.com/#!/julesofthwood/status/1068968100350046208"/>
    <hyperlink ref="X97" r:id="rId470" display="https://twitter.com/#!/nwaries419/status/1069032312438894592"/>
    <hyperlink ref="X98" r:id="rId471" display="https://twitter.com/#!/edrosenthal/status/1068652153894567936"/>
    <hyperlink ref="X99" r:id="rId472" display="https://twitter.com/#!/knightroglisten/status/1069049484909273088"/>
    <hyperlink ref="X100" r:id="rId473" display="https://twitter.com/#!/cannabis_times/status/1069509631121211392"/>
    <hyperlink ref="X101" r:id="rId474" display="https://twitter.com/#!/cannabis_times/status/1069509631121211392"/>
    <hyperlink ref="X102" r:id="rId475" display="https://twitter.com/#!/riledup1/status/1069529707706793984"/>
    <hyperlink ref="X103" r:id="rId476" display="https://twitter.com/#!/riledup1/status/1069529707706793984"/>
    <hyperlink ref="X104" r:id="rId477" display="https://twitter.com/#!/ngaio420/status/1070734952843501568"/>
    <hyperlink ref="X105" r:id="rId478" display="https://twitter.com/#!/davidrdowns/status/1070732262776299520"/>
    <hyperlink ref="X106" r:id="rId479" display="https://twitter.com/#!/ngaio420/status/1070734952843501568"/>
    <hyperlink ref="X107" r:id="rId480" display="https://twitter.com/#!/davidrdowns/status/1070732262776299520"/>
    <hyperlink ref="X108" r:id="rId481" display="https://twitter.com/#!/ngaio420/status/1070734952843501568"/>
    <hyperlink ref="X109" r:id="rId482" display="https://twitter.com/#!/davidrdowns/status/1070732262776299520"/>
    <hyperlink ref="X110" r:id="rId483" display="https://twitter.com/#!/ngaio420/status/1070734952843501568"/>
    <hyperlink ref="X111" r:id="rId484" display="https://twitter.com/#!/davidrdowns/status/1070732262776299520"/>
    <hyperlink ref="X112" r:id="rId485" display="https://twitter.com/#!/ngaio420/status/1070734952843501568"/>
    <hyperlink ref="X113" r:id="rId486" display="https://twitter.com/#!/davidrdowns/status/1070732262776299520"/>
    <hyperlink ref="X114" r:id="rId487" display="https://twitter.com/#!/ngaio420/status/1070734952843501568"/>
    <hyperlink ref="X115" r:id="rId488" display="https://twitter.com/#!/davidrdowns/status/1070732262776299520"/>
    <hyperlink ref="X116" r:id="rId489" display="https://twitter.com/#!/ngaio420/status/1070734952843501568"/>
    <hyperlink ref="X117" r:id="rId490" display="https://twitter.com/#!/davidrdowns/status/1070732262776299520"/>
    <hyperlink ref="X118" r:id="rId491" display="https://twitter.com/#!/ngaio420/status/1070734952843501568"/>
    <hyperlink ref="X119" r:id="rId492" display="https://twitter.com/#!/davidrdowns/status/1070732262776299520"/>
    <hyperlink ref="X120" r:id="rId493" display="https://twitter.com/#!/ngaio420/status/1070734952843501568"/>
    <hyperlink ref="X121" r:id="rId494" display="https://twitter.com/#!/ngaio420/status/1065014795294789632"/>
    <hyperlink ref="X122" r:id="rId495" display="https://twitter.com/#!/cannabisstrains/status/1071686003071614976"/>
    <hyperlink ref="X123" r:id="rId496" display="https://twitter.com/#!/cannabisstrains/status/1071686003071614976"/>
    <hyperlink ref="X124" r:id="rId497" display="https://twitter.com/#!/pharmakaz/status/1069531702530400257"/>
    <hyperlink ref="X125" r:id="rId498" display="https://twitter.com/#!/pharmakaz/status/1069531702530400257"/>
    <hyperlink ref="X126" r:id="rId499" display="https://twitter.com/#!/pharmakaz/status/1071690930363793414"/>
    <hyperlink ref="X127" r:id="rId500" display="https://twitter.com/#!/pharmakaz/status/1071690930363793414"/>
    <hyperlink ref="X128" r:id="rId501" display="https://twitter.com/#!/fibrodisko/status/1072620396581666816"/>
    <hyperlink ref="X129" r:id="rId502" display="https://twitter.com/#!/ericghill/status/1072622315664498691"/>
    <hyperlink ref="X130" r:id="rId503" display="https://twitter.com/#!/cannabisbuy/status/1072664860679421957"/>
    <hyperlink ref="X131" r:id="rId504" display="https://twitter.com/#!/steephilllab/status/1058044134299131905"/>
    <hyperlink ref="X132" r:id="rId505" display="https://twitter.com/#!/steephilllab/status/1058075015277506561"/>
    <hyperlink ref="X133" r:id="rId506" display="https://twitter.com/#!/civilized_life/status/1058447928120016896"/>
    <hyperlink ref="X134" r:id="rId507" display="https://twitter.com/#!/steephilllab/status/1058448318097907712"/>
    <hyperlink ref="X135" r:id="rId508" display="https://twitter.com/#!/steephilllab/status/1059161048308019200"/>
    <hyperlink ref="X136" r:id="rId509" display="https://twitter.com/#!/steephilllab/status/1061042667528679424"/>
    <hyperlink ref="X137" r:id="rId510" display="https://twitter.com/#!/steephilllab/status/1062131901773697024"/>
    <hyperlink ref="X138" r:id="rId511" display="https://twitter.com/#!/steephilllab/status/1062433942047940608"/>
    <hyperlink ref="X139" r:id="rId512" display="https://twitter.com/#!/steephilllab/status/1063194447599390721"/>
    <hyperlink ref="X140" r:id="rId513" display="https://twitter.com/#!/cannainfocast/status/1067701739636342784"/>
    <hyperlink ref="X141" r:id="rId514" display="https://twitter.com/#!/steephilllab/status/1064972375555338240"/>
    <hyperlink ref="X142" r:id="rId515" display="https://twitter.com/#!/steephilllab/status/1067617669090660352"/>
    <hyperlink ref="X143" r:id="rId516" display="https://twitter.com/#!/steephilllab/status/1067859313668943872"/>
    <hyperlink ref="X144" r:id="rId517" display="https://twitter.com/#!/steephilllab/status/1067899156402847745"/>
    <hyperlink ref="X145" r:id="rId518" display="https://twitter.com/#!/cannainfocast/status/1065710932368769026"/>
    <hyperlink ref="X146" r:id="rId519" display="https://twitter.com/#!/cannainfocast/status/1065889919560765441"/>
    <hyperlink ref="X147" r:id="rId520" display="https://twitter.com/#!/cannainfocast/status/1066976957378830337"/>
    <hyperlink ref="X148" r:id="rId521" display="https://twitter.com/#!/cannainfocast/status/1067701739636342784"/>
    <hyperlink ref="X149" r:id="rId522" display="https://twitter.com/#!/cannainfocast/status/1068188172608307206"/>
    <hyperlink ref="X150" r:id="rId523" display="https://twitter.com/#!/steephilllab/status/1068221399876038656"/>
    <hyperlink ref="X151" r:id="rId524" display="https://twitter.com/#!/steephilllab/status/1069682569824727040"/>
    <hyperlink ref="X152" r:id="rId525" display="https://twitter.com/#!/david_lippman/status/1073009085556105217"/>
    <hyperlink ref="X153" r:id="rId526" display="https://twitter.com/#!/cfortuneteller/status/1073036176725024769"/>
    <hyperlink ref="X154" r:id="rId527" display="https://twitter.com/#!/emeraldsci/status/1073594046805770241"/>
    <hyperlink ref="X155" r:id="rId528" display="https://twitter.com/#!/gro_lens/status/1073720182156087296"/>
    <hyperlink ref="X156" r:id="rId529" display="https://twitter.com/#!/gro_lens/status/1073720218336223232"/>
    <hyperlink ref="X157" r:id="rId530" display="https://twitter.com/#!/stickysaguaro/status/1075881126110158848"/>
    <hyperlink ref="X158" r:id="rId531" display="https://twitter.com/#!/chksolutions/status/1070756981936410635"/>
    <hyperlink ref="X159" r:id="rId532" display="https://twitter.com/#!/chksolutions/status/1073642631316598786"/>
    <hyperlink ref="X160" r:id="rId533" display="https://twitter.com/#!/chksolutions/status/1073976801377038336"/>
    <hyperlink ref="X161" r:id="rId534" display="https://twitter.com/#!/chksolutions/status/1073976801377038336"/>
    <hyperlink ref="X162" r:id="rId535" display="https://twitter.com/#!/chksolutions/status/1075819314698219521"/>
    <hyperlink ref="X163" r:id="rId536" display="https://twitter.com/#!/mgretailer/status/1074009856024010753"/>
    <hyperlink ref="X164" r:id="rId537" display="https://twitter.com/#!/mgretailer/status/1075488125378486272"/>
    <hyperlink ref="X165" r:id="rId538" display="https://twitter.com/#!/mgretailer/status/1075881815011807233"/>
    <hyperlink ref="X166" r:id="rId539" display="https://twitter.com/#!/steephilllab/status/1069644860007694339"/>
    <hyperlink ref="X167" r:id="rId540" display="https://twitter.com/#!/831organiks/status/1078055513948966912"/>
    <hyperlink ref="X168" r:id="rId541" display="https://twitter.com/#!/831organiks/status/1078055513948966912"/>
    <hyperlink ref="X169" r:id="rId542" display="https://twitter.com/#!/vinniecmarketin/status/1078801076286078977"/>
    <hyperlink ref="X170" r:id="rId543" display="https://twitter.com/#!/vinniecmarketin/status/1078801076286078977"/>
    <hyperlink ref="X171" r:id="rId544" display="https://twitter.com/#!/vinniecmarketin/status/1078801076286078977"/>
    <hyperlink ref="X172" r:id="rId545" display="https://twitter.com/#!/vinniecmarketin/status/1078801076286078977"/>
    <hyperlink ref="X173" r:id="rId546" display="https://twitter.com/#!/vinniecmarketin/status/1078801076286078977"/>
    <hyperlink ref="X174" r:id="rId547" display="https://twitter.com/#!/vinniecmarketin/status/1078801076286078977"/>
    <hyperlink ref="X175" r:id="rId548" display="https://twitter.com/#!/vinniecmarketin/status/1078801076286078977"/>
    <hyperlink ref="X176" r:id="rId549" display="https://twitter.com/#!/vinniecmarketin/status/1078801076286078977"/>
    <hyperlink ref="X177" r:id="rId550" display="https://twitter.com/#!/deachterdeur/status/630801330584616960"/>
    <hyperlink ref="X178" r:id="rId551" display="https://twitter.com/#!/oxycontinpill/status/1079034792262414338"/>
    <hyperlink ref="X179" r:id="rId552" display="https://twitter.com/#!/deachterdeur/status/630801330584616960"/>
    <hyperlink ref="X180" r:id="rId553" display="https://twitter.com/#!/oxycontinpill/status/1079034792262414338"/>
    <hyperlink ref="X181" r:id="rId554" display="https://twitter.com/#!/oxycontinpill/status/1079034792262414338"/>
    <hyperlink ref="X182" r:id="rId555" display="https://twitter.com/#!/inweed_io/status/1079461775538511872"/>
    <hyperlink ref="X183" r:id="rId556" display="https://twitter.com/#!/dannydanko/status/1080495133034991616"/>
    <hyperlink ref="X184" r:id="rId557" display="https://twitter.com/#!/blitzenkc/status/1080606561716846593"/>
    <hyperlink ref="X185" r:id="rId558" display="https://twitter.com/#!/meridacap/status/1081294202535927811"/>
    <hyperlink ref="X186" r:id="rId559" display="https://twitter.com/#!/jasonk_infocast/status/1071183114779541505"/>
    <hyperlink ref="X187" r:id="rId560" display="https://twitter.com/#!/jasonk_infocast/status/1071183114779541505"/>
    <hyperlink ref="X188" r:id="rId561" display="https://twitter.com/#!/jasonk_infocast/status/1071183114779541505"/>
    <hyperlink ref="X189" r:id="rId562" display="https://twitter.com/#!/jasonk_infocast/status/1083530963991199744"/>
    <hyperlink ref="X190" r:id="rId563" display="https://twitter.com/#!/jasonk_infocast/status/1083530963991199744"/>
    <hyperlink ref="X191" r:id="rId564" display="https://twitter.com/#!/jasonk_infocast/status/1083530963991199744"/>
    <hyperlink ref="X192" r:id="rId565" display="https://twitter.com/#!/jasonk_infocast/status/1083530963991199744"/>
    <hyperlink ref="X193" r:id="rId566" display="https://twitter.com/#!/jasonk_infocast/status/1083530963991199744"/>
    <hyperlink ref="X194" r:id="rId567" display="https://twitter.com/#!/jasonk_infocast/status/1083530963991199744"/>
    <hyperlink ref="X195" r:id="rId568" display="https://twitter.com/#!/jasonk_infocast/status/1083530963991199744"/>
    <hyperlink ref="X196" r:id="rId569" display="https://twitter.com/#!/jasonk_infocast/status/1071183114779541505"/>
    <hyperlink ref="X197" r:id="rId570" display="https://twitter.com/#!/jasonk_infocast/status/1083530963991199744"/>
    <hyperlink ref="X198" r:id="rId571" display="https://twitter.com/#!/jasonk_infocast/status/1071183114779541505"/>
    <hyperlink ref="X199" r:id="rId572" display="https://twitter.com/#!/steephilllab/status/909432266165833729"/>
    <hyperlink ref="X200" r:id="rId573" display="https://twitter.com/#!/steephilllab/status/1058448999986823169"/>
    <hyperlink ref="X201" r:id="rId574" display="https://twitter.com/#!/steephilllab/status/1059558842428620801"/>
    <hyperlink ref="X202" r:id="rId575" display="https://twitter.com/#!/steephilllab/status/1059917644281765888"/>
    <hyperlink ref="X203" r:id="rId576" display="https://twitter.com/#!/steephilllab/status/1060216821364613121"/>
    <hyperlink ref="X204" r:id="rId577" display="https://twitter.com/#!/steephilllab/status/1060304895880753152"/>
    <hyperlink ref="X205" r:id="rId578" display="https://twitter.com/#!/steephilllab/status/1062084485666136064"/>
    <hyperlink ref="X206" r:id="rId579" display="https://twitter.com/#!/steephilllab/status/1062484927847911424"/>
    <hyperlink ref="X207" r:id="rId580" display="https://twitter.com/#!/steephilllab/status/1064648781981831168"/>
    <hyperlink ref="X208" r:id="rId581" display="https://twitter.com/#!/steephilllab/status/1065012755986432001"/>
    <hyperlink ref="X209" r:id="rId582" display="https://twitter.com/#!/steephilllab/status/1068661105159880704"/>
    <hyperlink ref="X210" r:id="rId583" display="https://twitter.com/#!/steephilllab/status/1068669138111913988"/>
    <hyperlink ref="X211" r:id="rId584" display="https://twitter.com/#!/steephilllab/status/1072620262808522753"/>
    <hyperlink ref="X212" r:id="rId585" display="https://twitter.com/#!/steephilllab/status/1072943807916699648"/>
    <hyperlink ref="X213" r:id="rId586" display="https://twitter.com/#!/steephilllab/status/1072982351301332992"/>
    <hyperlink ref="X214" r:id="rId587" display="https://twitter.com/#!/officialmcdavi1/status/1082330477091045382"/>
    <hyperlink ref="X215" r:id="rId588" display="https://twitter.com/#!/led_ka_so/status/1084484833647255554"/>
    <hyperlink ref="X216" r:id="rId589" display="https://twitter.com/#!/officialmcdavi1/status/1082330477091045382"/>
    <hyperlink ref="X217" r:id="rId590" display="https://twitter.com/#!/led_ka_so/status/1084484833647255554"/>
    <hyperlink ref="X218" r:id="rId591" display="https://twitter.com/#!/led_ka_so/status/1084484833647255554"/>
    <hyperlink ref="X219" r:id="rId592" display="https://twitter.com/#!/chelseacebara/status/1086458379663376384"/>
    <hyperlink ref="X220" r:id="rId593" display="https://twitter.com/#!/chelseacebara/status/1086458379663376384"/>
    <hyperlink ref="X221" r:id="rId594" display="https://twitter.com/#!/chelseacebara/status/1086458379663376384"/>
  </hyperlinks>
  <printOptions/>
  <pageMargins left="0.7" right="0.7" top="0.75" bottom="0.75" header="0.3" footer="0.3"/>
  <pageSetup horizontalDpi="600" verticalDpi="600" orientation="portrait" r:id="rId598"/>
  <legacyDrawing r:id="rId596"/>
  <tableParts>
    <tablePart r:id="rId5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2380</v>
      </c>
      <c r="B1" s="13" t="s">
        <v>2566</v>
      </c>
      <c r="C1" s="13" t="s">
        <v>2567</v>
      </c>
      <c r="D1" s="13" t="s">
        <v>144</v>
      </c>
      <c r="E1" s="13" t="s">
        <v>2569</v>
      </c>
      <c r="F1" s="13" t="s">
        <v>2570</v>
      </c>
      <c r="G1" s="13" t="s">
        <v>2571</v>
      </c>
    </row>
    <row r="2" spans="1:7" ht="15">
      <c r="A2" s="78" t="s">
        <v>2043</v>
      </c>
      <c r="B2" s="78">
        <v>58</v>
      </c>
      <c r="C2" s="121">
        <v>0.024670353041259037</v>
      </c>
      <c r="D2" s="78" t="s">
        <v>2568</v>
      </c>
      <c r="E2" s="78"/>
      <c r="F2" s="78"/>
      <c r="G2" s="78"/>
    </row>
    <row r="3" spans="1:7" ht="15">
      <c r="A3" s="78" t="s">
        <v>2044</v>
      </c>
      <c r="B3" s="78">
        <v>68</v>
      </c>
      <c r="C3" s="121">
        <v>0.0289238621863037</v>
      </c>
      <c r="D3" s="78" t="s">
        <v>2568</v>
      </c>
      <c r="E3" s="78"/>
      <c r="F3" s="78"/>
      <c r="G3" s="78"/>
    </row>
    <row r="4" spans="1:7" ht="15">
      <c r="A4" s="78" t="s">
        <v>2045</v>
      </c>
      <c r="B4" s="78">
        <v>0</v>
      </c>
      <c r="C4" s="121">
        <v>0</v>
      </c>
      <c r="D4" s="78" t="s">
        <v>2568</v>
      </c>
      <c r="E4" s="78"/>
      <c r="F4" s="78"/>
      <c r="G4" s="78"/>
    </row>
    <row r="5" spans="1:7" ht="15">
      <c r="A5" s="78" t="s">
        <v>2046</v>
      </c>
      <c r="B5" s="78">
        <v>2225</v>
      </c>
      <c r="C5" s="121">
        <v>0.9464057847724372</v>
      </c>
      <c r="D5" s="78" t="s">
        <v>2568</v>
      </c>
      <c r="E5" s="78"/>
      <c r="F5" s="78"/>
      <c r="G5" s="78"/>
    </row>
    <row r="6" spans="1:7" ht="15">
      <c r="A6" s="78" t="s">
        <v>2047</v>
      </c>
      <c r="B6" s="78">
        <v>2351</v>
      </c>
      <c r="C6" s="121">
        <v>1</v>
      </c>
      <c r="D6" s="78" t="s">
        <v>2568</v>
      </c>
      <c r="E6" s="78"/>
      <c r="F6" s="78"/>
      <c r="G6" s="78"/>
    </row>
    <row r="7" spans="1:7" ht="15">
      <c r="A7" s="84" t="s">
        <v>267</v>
      </c>
      <c r="B7" s="84">
        <v>72</v>
      </c>
      <c r="C7" s="122">
        <v>0.011634164587672413</v>
      </c>
      <c r="D7" s="84" t="s">
        <v>2568</v>
      </c>
      <c r="E7" s="84" t="b">
        <v>0</v>
      </c>
      <c r="F7" s="84" t="b">
        <v>0</v>
      </c>
      <c r="G7" s="84" t="b">
        <v>0</v>
      </c>
    </row>
    <row r="8" spans="1:7" ht="15">
      <c r="A8" s="84" t="s">
        <v>541</v>
      </c>
      <c r="B8" s="84">
        <v>56</v>
      </c>
      <c r="C8" s="122">
        <v>0.013538074244088661</v>
      </c>
      <c r="D8" s="84" t="s">
        <v>2568</v>
      </c>
      <c r="E8" s="84" t="b">
        <v>0</v>
      </c>
      <c r="F8" s="84" t="b">
        <v>0</v>
      </c>
      <c r="G8" s="84" t="b">
        <v>0</v>
      </c>
    </row>
    <row r="9" spans="1:7" ht="15">
      <c r="A9" s="84" t="s">
        <v>2010</v>
      </c>
      <c r="B9" s="84">
        <v>29</v>
      </c>
      <c r="C9" s="122">
        <v>0.011805269684797004</v>
      </c>
      <c r="D9" s="84" t="s">
        <v>2568</v>
      </c>
      <c r="E9" s="84" t="b">
        <v>0</v>
      </c>
      <c r="F9" s="84" t="b">
        <v>0</v>
      </c>
      <c r="G9" s="84" t="b">
        <v>0</v>
      </c>
    </row>
    <row r="10" spans="1:7" ht="15">
      <c r="A10" s="84" t="s">
        <v>543</v>
      </c>
      <c r="B10" s="84">
        <v>22</v>
      </c>
      <c r="C10" s="122">
        <v>0.010622045678134196</v>
      </c>
      <c r="D10" s="84" t="s">
        <v>2568</v>
      </c>
      <c r="E10" s="84" t="b">
        <v>0</v>
      </c>
      <c r="F10" s="84" t="b">
        <v>0</v>
      </c>
      <c r="G10" s="84" t="b">
        <v>0</v>
      </c>
    </row>
    <row r="11" spans="1:7" ht="15">
      <c r="A11" s="84" t="s">
        <v>2008</v>
      </c>
      <c r="B11" s="84">
        <v>18</v>
      </c>
      <c r="C11" s="122">
        <v>0.010262386215817541</v>
      </c>
      <c r="D11" s="84" t="s">
        <v>2568</v>
      </c>
      <c r="E11" s="84" t="b">
        <v>0</v>
      </c>
      <c r="F11" s="84" t="b">
        <v>0</v>
      </c>
      <c r="G11" s="84" t="b">
        <v>0</v>
      </c>
    </row>
    <row r="12" spans="1:7" ht="15">
      <c r="A12" s="84" t="s">
        <v>2049</v>
      </c>
      <c r="B12" s="84">
        <v>18</v>
      </c>
      <c r="C12" s="122">
        <v>0.009681107551642754</v>
      </c>
      <c r="D12" s="84" t="s">
        <v>2568</v>
      </c>
      <c r="E12" s="84" t="b">
        <v>0</v>
      </c>
      <c r="F12" s="84" t="b">
        <v>0</v>
      </c>
      <c r="G12" s="84" t="b">
        <v>0</v>
      </c>
    </row>
    <row r="13" spans="1:7" ht="15">
      <c r="A13" s="84" t="s">
        <v>2006</v>
      </c>
      <c r="B13" s="84">
        <v>16</v>
      </c>
      <c r="C13" s="122">
        <v>0.009122121080726703</v>
      </c>
      <c r="D13" s="84" t="s">
        <v>2568</v>
      </c>
      <c r="E13" s="84" t="b">
        <v>0</v>
      </c>
      <c r="F13" s="84" t="b">
        <v>0</v>
      </c>
      <c r="G13" s="84" t="b">
        <v>0</v>
      </c>
    </row>
    <row r="14" spans="1:7" ht="15">
      <c r="A14" s="84" t="s">
        <v>2381</v>
      </c>
      <c r="B14" s="84">
        <v>16</v>
      </c>
      <c r="C14" s="122">
        <v>0.009122121080726703</v>
      </c>
      <c r="D14" s="84" t="s">
        <v>2568</v>
      </c>
      <c r="E14" s="84" t="b">
        <v>0</v>
      </c>
      <c r="F14" s="84" t="b">
        <v>0</v>
      </c>
      <c r="G14" s="84" t="b">
        <v>0</v>
      </c>
    </row>
    <row r="15" spans="1:7" ht="15">
      <c r="A15" s="84" t="s">
        <v>542</v>
      </c>
      <c r="B15" s="84">
        <v>14</v>
      </c>
      <c r="C15" s="122">
        <v>0.008494411032559863</v>
      </c>
      <c r="D15" s="84" t="s">
        <v>2568</v>
      </c>
      <c r="E15" s="84" t="b">
        <v>0</v>
      </c>
      <c r="F15" s="84" t="b">
        <v>0</v>
      </c>
      <c r="G15" s="84" t="b">
        <v>0</v>
      </c>
    </row>
    <row r="16" spans="1:7" ht="15">
      <c r="A16" s="84" t="s">
        <v>550</v>
      </c>
      <c r="B16" s="84">
        <v>13</v>
      </c>
      <c r="C16" s="122">
        <v>0.009086950508473668</v>
      </c>
      <c r="D16" s="84" t="s">
        <v>2568</v>
      </c>
      <c r="E16" s="84" t="b">
        <v>0</v>
      </c>
      <c r="F16" s="84" t="b">
        <v>1</v>
      </c>
      <c r="G16" s="84" t="b">
        <v>0</v>
      </c>
    </row>
    <row r="17" spans="1:7" ht="15">
      <c r="A17" s="84" t="s">
        <v>2050</v>
      </c>
      <c r="B17" s="84">
        <v>13</v>
      </c>
      <c r="C17" s="122">
        <v>0.00815180935949079</v>
      </c>
      <c r="D17" s="84" t="s">
        <v>2568</v>
      </c>
      <c r="E17" s="84" t="b">
        <v>0</v>
      </c>
      <c r="F17" s="84" t="b">
        <v>0</v>
      </c>
      <c r="G17" s="84" t="b">
        <v>0</v>
      </c>
    </row>
    <row r="18" spans="1:7" ht="15">
      <c r="A18" s="84" t="s">
        <v>256</v>
      </c>
      <c r="B18" s="84">
        <v>13</v>
      </c>
      <c r="C18" s="122">
        <v>0.00815180935949079</v>
      </c>
      <c r="D18" s="84" t="s">
        <v>2568</v>
      </c>
      <c r="E18" s="84" t="b">
        <v>0</v>
      </c>
      <c r="F18" s="84" t="b">
        <v>0</v>
      </c>
      <c r="G18" s="84" t="b">
        <v>0</v>
      </c>
    </row>
    <row r="19" spans="1:7" ht="15">
      <c r="A19" s="84" t="s">
        <v>2072</v>
      </c>
      <c r="B19" s="84">
        <v>12</v>
      </c>
      <c r="C19" s="122">
        <v>0.007788096390910935</v>
      </c>
      <c r="D19" s="84" t="s">
        <v>2568</v>
      </c>
      <c r="E19" s="84" t="b">
        <v>0</v>
      </c>
      <c r="F19" s="84" t="b">
        <v>1</v>
      </c>
      <c r="G19" s="84" t="b">
        <v>0</v>
      </c>
    </row>
    <row r="20" spans="1:7" ht="15">
      <c r="A20" s="84" t="s">
        <v>2073</v>
      </c>
      <c r="B20" s="84">
        <v>12</v>
      </c>
      <c r="C20" s="122">
        <v>0.007788096390910935</v>
      </c>
      <c r="D20" s="84" t="s">
        <v>2568</v>
      </c>
      <c r="E20" s="84" t="b">
        <v>0</v>
      </c>
      <c r="F20" s="84" t="b">
        <v>0</v>
      </c>
      <c r="G20" s="84" t="b">
        <v>0</v>
      </c>
    </row>
    <row r="21" spans="1:7" ht="15">
      <c r="A21" s="84" t="s">
        <v>2007</v>
      </c>
      <c r="B21" s="84">
        <v>12</v>
      </c>
      <c r="C21" s="122">
        <v>0.007788096390910935</v>
      </c>
      <c r="D21" s="84" t="s">
        <v>2568</v>
      </c>
      <c r="E21" s="84" t="b">
        <v>0</v>
      </c>
      <c r="F21" s="84" t="b">
        <v>0</v>
      </c>
      <c r="G21" s="84" t="b">
        <v>0</v>
      </c>
    </row>
    <row r="22" spans="1:7" ht="15">
      <c r="A22" s="84" t="s">
        <v>2382</v>
      </c>
      <c r="B22" s="84">
        <v>12</v>
      </c>
      <c r="C22" s="122">
        <v>0.007788096390910935</v>
      </c>
      <c r="D22" s="84" t="s">
        <v>2568</v>
      </c>
      <c r="E22" s="84" t="b">
        <v>0</v>
      </c>
      <c r="F22" s="84" t="b">
        <v>0</v>
      </c>
      <c r="G22" s="84" t="b">
        <v>0</v>
      </c>
    </row>
    <row r="23" spans="1:7" ht="15">
      <c r="A23" s="84" t="s">
        <v>2383</v>
      </c>
      <c r="B23" s="84">
        <v>12</v>
      </c>
      <c r="C23" s="122">
        <v>0.007788096390910935</v>
      </c>
      <c r="D23" s="84" t="s">
        <v>2568</v>
      </c>
      <c r="E23" s="84" t="b">
        <v>0</v>
      </c>
      <c r="F23" s="84" t="b">
        <v>0</v>
      </c>
      <c r="G23" s="84" t="b">
        <v>0</v>
      </c>
    </row>
    <row r="24" spans="1:7" ht="15">
      <c r="A24" s="84" t="s">
        <v>2384</v>
      </c>
      <c r="B24" s="84">
        <v>12</v>
      </c>
      <c r="C24" s="122">
        <v>0.007788096390910935</v>
      </c>
      <c r="D24" s="84" t="s">
        <v>2568</v>
      </c>
      <c r="E24" s="84" t="b">
        <v>0</v>
      </c>
      <c r="F24" s="84" t="b">
        <v>0</v>
      </c>
      <c r="G24" s="84" t="b">
        <v>0</v>
      </c>
    </row>
    <row r="25" spans="1:7" ht="15">
      <c r="A25" s="84" t="s">
        <v>2385</v>
      </c>
      <c r="B25" s="84">
        <v>12</v>
      </c>
      <c r="C25" s="122">
        <v>0.007788096390910935</v>
      </c>
      <c r="D25" s="84" t="s">
        <v>2568</v>
      </c>
      <c r="E25" s="84" t="b">
        <v>0</v>
      </c>
      <c r="F25" s="84" t="b">
        <v>0</v>
      </c>
      <c r="G25" s="84" t="b">
        <v>0</v>
      </c>
    </row>
    <row r="26" spans="1:7" ht="15">
      <c r="A26" s="84" t="s">
        <v>2386</v>
      </c>
      <c r="B26" s="84">
        <v>12</v>
      </c>
      <c r="C26" s="122">
        <v>0.007788096390910935</v>
      </c>
      <c r="D26" s="84" t="s">
        <v>2568</v>
      </c>
      <c r="E26" s="84" t="b">
        <v>0</v>
      </c>
      <c r="F26" s="84" t="b">
        <v>0</v>
      </c>
      <c r="G26" s="84" t="b">
        <v>0</v>
      </c>
    </row>
    <row r="27" spans="1:7" ht="15">
      <c r="A27" s="84" t="s">
        <v>2387</v>
      </c>
      <c r="B27" s="84">
        <v>12</v>
      </c>
      <c r="C27" s="122">
        <v>0.007788096390910935</v>
      </c>
      <c r="D27" s="84" t="s">
        <v>2568</v>
      </c>
      <c r="E27" s="84" t="b">
        <v>0</v>
      </c>
      <c r="F27" s="84" t="b">
        <v>0</v>
      </c>
      <c r="G27" s="84" t="b">
        <v>0</v>
      </c>
    </row>
    <row r="28" spans="1:7" ht="15">
      <c r="A28" s="84" t="s">
        <v>2388</v>
      </c>
      <c r="B28" s="84">
        <v>11</v>
      </c>
      <c r="C28" s="122">
        <v>0.007401508920066968</v>
      </c>
      <c r="D28" s="84" t="s">
        <v>2568</v>
      </c>
      <c r="E28" s="84" t="b">
        <v>0</v>
      </c>
      <c r="F28" s="84" t="b">
        <v>0</v>
      </c>
      <c r="G28" s="84" t="b">
        <v>0</v>
      </c>
    </row>
    <row r="29" spans="1:7" ht="15">
      <c r="A29" s="84" t="s">
        <v>2389</v>
      </c>
      <c r="B29" s="84">
        <v>10</v>
      </c>
      <c r="C29" s="122">
        <v>0.006989961929595129</v>
      </c>
      <c r="D29" s="84" t="s">
        <v>2568</v>
      </c>
      <c r="E29" s="84" t="b">
        <v>0</v>
      </c>
      <c r="F29" s="84" t="b">
        <v>0</v>
      </c>
      <c r="G29" s="84" t="b">
        <v>0</v>
      </c>
    </row>
    <row r="30" spans="1:7" ht="15">
      <c r="A30" s="84" t="s">
        <v>2059</v>
      </c>
      <c r="B30" s="84">
        <v>10</v>
      </c>
      <c r="C30" s="122">
        <v>0.006989961929595129</v>
      </c>
      <c r="D30" s="84" t="s">
        <v>2568</v>
      </c>
      <c r="E30" s="84" t="b">
        <v>0</v>
      </c>
      <c r="F30" s="84" t="b">
        <v>0</v>
      </c>
      <c r="G30" s="84" t="b">
        <v>0</v>
      </c>
    </row>
    <row r="31" spans="1:7" ht="15">
      <c r="A31" s="84" t="s">
        <v>2390</v>
      </c>
      <c r="B31" s="84">
        <v>9</v>
      </c>
      <c r="C31" s="122">
        <v>0.006550951478457634</v>
      </c>
      <c r="D31" s="84" t="s">
        <v>2568</v>
      </c>
      <c r="E31" s="84" t="b">
        <v>0</v>
      </c>
      <c r="F31" s="84" t="b">
        <v>0</v>
      </c>
      <c r="G31" s="84" t="b">
        <v>0</v>
      </c>
    </row>
    <row r="32" spans="1:7" ht="15">
      <c r="A32" s="84" t="s">
        <v>2391</v>
      </c>
      <c r="B32" s="84">
        <v>9</v>
      </c>
      <c r="C32" s="122">
        <v>0.006550951478457634</v>
      </c>
      <c r="D32" s="84" t="s">
        <v>2568</v>
      </c>
      <c r="E32" s="84" t="b">
        <v>0</v>
      </c>
      <c r="F32" s="84" t="b">
        <v>0</v>
      </c>
      <c r="G32" s="84" t="b">
        <v>0</v>
      </c>
    </row>
    <row r="33" spans="1:7" ht="15">
      <c r="A33" s="84" t="s">
        <v>2392</v>
      </c>
      <c r="B33" s="84">
        <v>9</v>
      </c>
      <c r="C33" s="122">
        <v>0.007171090509281883</v>
      </c>
      <c r="D33" s="84" t="s">
        <v>2568</v>
      </c>
      <c r="E33" s="84" t="b">
        <v>0</v>
      </c>
      <c r="F33" s="84" t="b">
        <v>0</v>
      </c>
      <c r="G33" s="84" t="b">
        <v>0</v>
      </c>
    </row>
    <row r="34" spans="1:7" ht="15">
      <c r="A34" s="84" t="s">
        <v>2052</v>
      </c>
      <c r="B34" s="84">
        <v>9</v>
      </c>
      <c r="C34" s="122">
        <v>0.006550951478457634</v>
      </c>
      <c r="D34" s="84" t="s">
        <v>2568</v>
      </c>
      <c r="E34" s="84" t="b">
        <v>0</v>
      </c>
      <c r="F34" s="84" t="b">
        <v>0</v>
      </c>
      <c r="G34" s="84" t="b">
        <v>0</v>
      </c>
    </row>
    <row r="35" spans="1:7" ht="15">
      <c r="A35" s="84" t="s">
        <v>2053</v>
      </c>
      <c r="B35" s="84">
        <v>9</v>
      </c>
      <c r="C35" s="122">
        <v>0.006550951478457634</v>
      </c>
      <c r="D35" s="84" t="s">
        <v>2568</v>
      </c>
      <c r="E35" s="84" t="b">
        <v>0</v>
      </c>
      <c r="F35" s="84" t="b">
        <v>1</v>
      </c>
      <c r="G35" s="84" t="b">
        <v>0</v>
      </c>
    </row>
    <row r="36" spans="1:7" ht="15">
      <c r="A36" s="84" t="s">
        <v>2054</v>
      </c>
      <c r="B36" s="84">
        <v>9</v>
      </c>
      <c r="C36" s="122">
        <v>0.006550951478457634</v>
      </c>
      <c r="D36" s="84" t="s">
        <v>2568</v>
      </c>
      <c r="E36" s="84" t="b">
        <v>0</v>
      </c>
      <c r="F36" s="84" t="b">
        <v>0</v>
      </c>
      <c r="G36" s="84" t="b">
        <v>0</v>
      </c>
    </row>
    <row r="37" spans="1:7" ht="15">
      <c r="A37" s="84" t="s">
        <v>2055</v>
      </c>
      <c r="B37" s="84">
        <v>9</v>
      </c>
      <c r="C37" s="122">
        <v>0.006550951478457634</v>
      </c>
      <c r="D37" s="84" t="s">
        <v>2568</v>
      </c>
      <c r="E37" s="84" t="b">
        <v>0</v>
      </c>
      <c r="F37" s="84" t="b">
        <v>0</v>
      </c>
      <c r="G37" s="84" t="b">
        <v>0</v>
      </c>
    </row>
    <row r="38" spans="1:7" ht="15">
      <c r="A38" s="84" t="s">
        <v>2056</v>
      </c>
      <c r="B38" s="84">
        <v>9</v>
      </c>
      <c r="C38" s="122">
        <v>0.006550951478457634</v>
      </c>
      <c r="D38" s="84" t="s">
        <v>2568</v>
      </c>
      <c r="E38" s="84" t="b">
        <v>0</v>
      </c>
      <c r="F38" s="84" t="b">
        <v>0</v>
      </c>
      <c r="G38" s="84" t="b">
        <v>0</v>
      </c>
    </row>
    <row r="39" spans="1:7" ht="15">
      <c r="A39" s="84" t="s">
        <v>2057</v>
      </c>
      <c r="B39" s="84">
        <v>9</v>
      </c>
      <c r="C39" s="122">
        <v>0.006550951478457634</v>
      </c>
      <c r="D39" s="84" t="s">
        <v>2568</v>
      </c>
      <c r="E39" s="84" t="b">
        <v>0</v>
      </c>
      <c r="F39" s="84" t="b">
        <v>0</v>
      </c>
      <c r="G39" s="84" t="b">
        <v>0</v>
      </c>
    </row>
    <row r="40" spans="1:7" ht="15">
      <c r="A40" s="84" t="s">
        <v>2058</v>
      </c>
      <c r="B40" s="84">
        <v>9</v>
      </c>
      <c r="C40" s="122">
        <v>0.006550951478457634</v>
      </c>
      <c r="D40" s="84" t="s">
        <v>2568</v>
      </c>
      <c r="E40" s="84" t="b">
        <v>0</v>
      </c>
      <c r="F40" s="84" t="b">
        <v>1</v>
      </c>
      <c r="G40" s="84" t="b">
        <v>0</v>
      </c>
    </row>
    <row r="41" spans="1:7" ht="15">
      <c r="A41" s="84" t="s">
        <v>2060</v>
      </c>
      <c r="B41" s="84">
        <v>9</v>
      </c>
      <c r="C41" s="122">
        <v>0.006550951478457634</v>
      </c>
      <c r="D41" s="84" t="s">
        <v>2568</v>
      </c>
      <c r="E41" s="84" t="b">
        <v>0</v>
      </c>
      <c r="F41" s="84" t="b">
        <v>0</v>
      </c>
      <c r="G41" s="84" t="b">
        <v>0</v>
      </c>
    </row>
    <row r="42" spans="1:7" ht="15">
      <c r="A42" s="84" t="s">
        <v>2393</v>
      </c>
      <c r="B42" s="84">
        <v>9</v>
      </c>
      <c r="C42" s="122">
        <v>0.006550951478457634</v>
      </c>
      <c r="D42" s="84" t="s">
        <v>2568</v>
      </c>
      <c r="E42" s="84" t="b">
        <v>0</v>
      </c>
      <c r="F42" s="84" t="b">
        <v>0</v>
      </c>
      <c r="G42" s="84" t="b">
        <v>0</v>
      </c>
    </row>
    <row r="43" spans="1:7" ht="15">
      <c r="A43" s="84" t="s">
        <v>2394</v>
      </c>
      <c r="B43" s="84">
        <v>9</v>
      </c>
      <c r="C43" s="122">
        <v>0.006550951478457634</v>
      </c>
      <c r="D43" s="84" t="s">
        <v>2568</v>
      </c>
      <c r="E43" s="84" t="b">
        <v>0</v>
      </c>
      <c r="F43" s="84" t="b">
        <v>0</v>
      </c>
      <c r="G43" s="84" t="b">
        <v>0</v>
      </c>
    </row>
    <row r="44" spans="1:7" ht="15">
      <c r="A44" s="84" t="s">
        <v>2395</v>
      </c>
      <c r="B44" s="84">
        <v>8</v>
      </c>
      <c r="C44" s="122">
        <v>0.00637430267491723</v>
      </c>
      <c r="D44" s="84" t="s">
        <v>2568</v>
      </c>
      <c r="E44" s="84" t="b">
        <v>0</v>
      </c>
      <c r="F44" s="84" t="b">
        <v>0</v>
      </c>
      <c r="G44" s="84" t="b">
        <v>0</v>
      </c>
    </row>
    <row r="45" spans="1:7" ht="15">
      <c r="A45" s="84" t="s">
        <v>2071</v>
      </c>
      <c r="B45" s="84">
        <v>8</v>
      </c>
      <c r="C45" s="122">
        <v>0.006081414053817803</v>
      </c>
      <c r="D45" s="84" t="s">
        <v>2568</v>
      </c>
      <c r="E45" s="84" t="b">
        <v>0</v>
      </c>
      <c r="F45" s="84" t="b">
        <v>0</v>
      </c>
      <c r="G45" s="84" t="b">
        <v>0</v>
      </c>
    </row>
    <row r="46" spans="1:7" ht="15">
      <c r="A46" s="84" t="s">
        <v>2396</v>
      </c>
      <c r="B46" s="84">
        <v>8</v>
      </c>
      <c r="C46" s="122">
        <v>0.006081414053817803</v>
      </c>
      <c r="D46" s="84" t="s">
        <v>2568</v>
      </c>
      <c r="E46" s="84" t="b">
        <v>0</v>
      </c>
      <c r="F46" s="84" t="b">
        <v>0</v>
      </c>
      <c r="G46" s="84" t="b">
        <v>0</v>
      </c>
    </row>
    <row r="47" spans="1:7" ht="15">
      <c r="A47" s="84" t="s">
        <v>2397</v>
      </c>
      <c r="B47" s="84">
        <v>8</v>
      </c>
      <c r="C47" s="122">
        <v>0.006081414053817803</v>
      </c>
      <c r="D47" s="84" t="s">
        <v>2568</v>
      </c>
      <c r="E47" s="84" t="b">
        <v>0</v>
      </c>
      <c r="F47" s="84" t="b">
        <v>0</v>
      </c>
      <c r="G47" s="84" t="b">
        <v>0</v>
      </c>
    </row>
    <row r="48" spans="1:7" ht="15">
      <c r="A48" s="84" t="s">
        <v>2398</v>
      </c>
      <c r="B48" s="84">
        <v>7</v>
      </c>
      <c r="C48" s="122">
        <v>0.006223282674989234</v>
      </c>
      <c r="D48" s="84" t="s">
        <v>2568</v>
      </c>
      <c r="E48" s="84" t="b">
        <v>0</v>
      </c>
      <c r="F48" s="84" t="b">
        <v>0</v>
      </c>
      <c r="G48" s="84" t="b">
        <v>0</v>
      </c>
    </row>
    <row r="49" spans="1:7" ht="15">
      <c r="A49" s="84" t="s">
        <v>2009</v>
      </c>
      <c r="B49" s="84">
        <v>7</v>
      </c>
      <c r="C49" s="122">
        <v>0.005577514840552575</v>
      </c>
      <c r="D49" s="84" t="s">
        <v>2568</v>
      </c>
      <c r="E49" s="84" t="b">
        <v>0</v>
      </c>
      <c r="F49" s="84" t="b">
        <v>0</v>
      </c>
      <c r="G49" s="84" t="b">
        <v>0</v>
      </c>
    </row>
    <row r="50" spans="1:7" ht="15">
      <c r="A50" s="84" t="s">
        <v>2399</v>
      </c>
      <c r="B50" s="84">
        <v>7</v>
      </c>
      <c r="C50" s="122">
        <v>0.005577514840552575</v>
      </c>
      <c r="D50" s="84" t="s">
        <v>2568</v>
      </c>
      <c r="E50" s="84" t="b">
        <v>0</v>
      </c>
      <c r="F50" s="84" t="b">
        <v>0</v>
      </c>
      <c r="G50" s="84" t="b">
        <v>0</v>
      </c>
    </row>
    <row r="51" spans="1:7" ht="15">
      <c r="A51" s="84" t="s">
        <v>2400</v>
      </c>
      <c r="B51" s="84">
        <v>7</v>
      </c>
      <c r="C51" s="122">
        <v>0.005577514840552575</v>
      </c>
      <c r="D51" s="84" t="s">
        <v>2568</v>
      </c>
      <c r="E51" s="84" t="b">
        <v>0</v>
      </c>
      <c r="F51" s="84" t="b">
        <v>0</v>
      </c>
      <c r="G51" s="84" t="b">
        <v>0</v>
      </c>
    </row>
    <row r="52" spans="1:7" ht="15">
      <c r="A52" s="84" t="s">
        <v>2401</v>
      </c>
      <c r="B52" s="84">
        <v>6</v>
      </c>
      <c r="C52" s="122">
        <v>0.0053342422928479155</v>
      </c>
      <c r="D52" s="84" t="s">
        <v>2568</v>
      </c>
      <c r="E52" s="84" t="b">
        <v>0</v>
      </c>
      <c r="F52" s="84" t="b">
        <v>0</v>
      </c>
      <c r="G52" s="84" t="b">
        <v>0</v>
      </c>
    </row>
    <row r="53" spans="1:7" ht="15">
      <c r="A53" s="84" t="s">
        <v>2087</v>
      </c>
      <c r="B53" s="84">
        <v>6</v>
      </c>
      <c r="C53" s="122">
        <v>0.005034313330546306</v>
      </c>
      <c r="D53" s="84" t="s">
        <v>2568</v>
      </c>
      <c r="E53" s="84" t="b">
        <v>0</v>
      </c>
      <c r="F53" s="84" t="b">
        <v>0</v>
      </c>
      <c r="G53" s="84" t="b">
        <v>0</v>
      </c>
    </row>
    <row r="54" spans="1:7" ht="15">
      <c r="A54" s="84" t="s">
        <v>2402</v>
      </c>
      <c r="B54" s="84">
        <v>6</v>
      </c>
      <c r="C54" s="122">
        <v>0.005034313330546306</v>
      </c>
      <c r="D54" s="84" t="s">
        <v>2568</v>
      </c>
      <c r="E54" s="84" t="b">
        <v>0</v>
      </c>
      <c r="F54" s="84" t="b">
        <v>0</v>
      </c>
      <c r="G54" s="84" t="b">
        <v>0</v>
      </c>
    </row>
    <row r="55" spans="1:7" ht="15">
      <c r="A55" s="84" t="s">
        <v>2403</v>
      </c>
      <c r="B55" s="84">
        <v>6</v>
      </c>
      <c r="C55" s="122">
        <v>0.005034313330546306</v>
      </c>
      <c r="D55" s="84" t="s">
        <v>2568</v>
      </c>
      <c r="E55" s="84" t="b">
        <v>0</v>
      </c>
      <c r="F55" s="84" t="b">
        <v>0</v>
      </c>
      <c r="G55" s="84" t="b">
        <v>0</v>
      </c>
    </row>
    <row r="56" spans="1:7" ht="15">
      <c r="A56" s="84" t="s">
        <v>2011</v>
      </c>
      <c r="B56" s="84">
        <v>6</v>
      </c>
      <c r="C56" s="122">
        <v>0.005034313330546306</v>
      </c>
      <c r="D56" s="84" t="s">
        <v>2568</v>
      </c>
      <c r="E56" s="84" t="b">
        <v>0</v>
      </c>
      <c r="F56" s="84" t="b">
        <v>0</v>
      </c>
      <c r="G56" s="84" t="b">
        <v>0</v>
      </c>
    </row>
    <row r="57" spans="1:7" ht="15">
      <c r="A57" s="84" t="s">
        <v>269</v>
      </c>
      <c r="B57" s="84">
        <v>6</v>
      </c>
      <c r="C57" s="122">
        <v>0.005034313330546306</v>
      </c>
      <c r="D57" s="84" t="s">
        <v>2568</v>
      </c>
      <c r="E57" s="84" t="b">
        <v>0</v>
      </c>
      <c r="F57" s="84" t="b">
        <v>0</v>
      </c>
      <c r="G57" s="84" t="b">
        <v>0</v>
      </c>
    </row>
    <row r="58" spans="1:7" ht="15">
      <c r="A58" s="84" t="s">
        <v>2404</v>
      </c>
      <c r="B58" s="84">
        <v>6</v>
      </c>
      <c r="C58" s="122">
        <v>0.005034313330546306</v>
      </c>
      <c r="D58" s="84" t="s">
        <v>2568</v>
      </c>
      <c r="E58" s="84" t="b">
        <v>0</v>
      </c>
      <c r="F58" s="84" t="b">
        <v>0</v>
      </c>
      <c r="G58" s="84" t="b">
        <v>0</v>
      </c>
    </row>
    <row r="59" spans="1:7" ht="15">
      <c r="A59" s="84" t="s">
        <v>2013</v>
      </c>
      <c r="B59" s="84">
        <v>6</v>
      </c>
      <c r="C59" s="122">
        <v>0.005034313330546306</v>
      </c>
      <c r="D59" s="84" t="s">
        <v>2568</v>
      </c>
      <c r="E59" s="84" t="b">
        <v>0</v>
      </c>
      <c r="F59" s="84" t="b">
        <v>0</v>
      </c>
      <c r="G59" s="84" t="b">
        <v>0</v>
      </c>
    </row>
    <row r="60" spans="1:7" ht="15">
      <c r="A60" s="84" t="s">
        <v>2083</v>
      </c>
      <c r="B60" s="84">
        <v>5</v>
      </c>
      <c r="C60" s="122">
        <v>0.006651546621363221</v>
      </c>
      <c r="D60" s="84" t="s">
        <v>2568</v>
      </c>
      <c r="E60" s="84" t="b">
        <v>0</v>
      </c>
      <c r="F60" s="84" t="b">
        <v>0</v>
      </c>
      <c r="G60" s="84" t="b">
        <v>0</v>
      </c>
    </row>
    <row r="61" spans="1:7" ht="15">
      <c r="A61" s="84" t="s">
        <v>2405</v>
      </c>
      <c r="B61" s="84">
        <v>5</v>
      </c>
      <c r="C61" s="122">
        <v>0.004445201910706596</v>
      </c>
      <c r="D61" s="84" t="s">
        <v>2568</v>
      </c>
      <c r="E61" s="84" t="b">
        <v>0</v>
      </c>
      <c r="F61" s="84" t="b">
        <v>0</v>
      </c>
      <c r="G61" s="84" t="b">
        <v>0</v>
      </c>
    </row>
    <row r="62" spans="1:7" ht="15">
      <c r="A62" s="84" t="s">
        <v>563</v>
      </c>
      <c r="B62" s="84">
        <v>5</v>
      </c>
      <c r="C62" s="122">
        <v>0.004445201910706596</v>
      </c>
      <c r="D62" s="84" t="s">
        <v>2568</v>
      </c>
      <c r="E62" s="84" t="b">
        <v>0</v>
      </c>
      <c r="F62" s="84" t="b">
        <v>0</v>
      </c>
      <c r="G62" s="84" t="b">
        <v>0</v>
      </c>
    </row>
    <row r="63" spans="1:7" ht="15">
      <c r="A63" s="84" t="s">
        <v>2406</v>
      </c>
      <c r="B63" s="84">
        <v>5</v>
      </c>
      <c r="C63" s="122">
        <v>0.004445201910706596</v>
      </c>
      <c r="D63" s="84" t="s">
        <v>2568</v>
      </c>
      <c r="E63" s="84" t="b">
        <v>0</v>
      </c>
      <c r="F63" s="84" t="b">
        <v>0</v>
      </c>
      <c r="G63" s="84" t="b">
        <v>0</v>
      </c>
    </row>
    <row r="64" spans="1:7" ht="15">
      <c r="A64" s="84" t="s">
        <v>545</v>
      </c>
      <c r="B64" s="84">
        <v>5</v>
      </c>
      <c r="C64" s="122">
        <v>0.004445201910706596</v>
      </c>
      <c r="D64" s="84" t="s">
        <v>2568</v>
      </c>
      <c r="E64" s="84" t="b">
        <v>0</v>
      </c>
      <c r="F64" s="84" t="b">
        <v>0</v>
      </c>
      <c r="G64" s="84" t="b">
        <v>0</v>
      </c>
    </row>
    <row r="65" spans="1:7" ht="15">
      <c r="A65" s="84" t="s">
        <v>2069</v>
      </c>
      <c r="B65" s="84">
        <v>5</v>
      </c>
      <c r="C65" s="122">
        <v>0.004751104729545158</v>
      </c>
      <c r="D65" s="84" t="s">
        <v>2568</v>
      </c>
      <c r="E65" s="84" t="b">
        <v>0</v>
      </c>
      <c r="F65" s="84" t="b">
        <v>0</v>
      </c>
      <c r="G65" s="84" t="b">
        <v>0</v>
      </c>
    </row>
    <row r="66" spans="1:7" ht="15">
      <c r="A66" s="84" t="s">
        <v>2407</v>
      </c>
      <c r="B66" s="84">
        <v>5</v>
      </c>
      <c r="C66" s="122">
        <v>0.004445201910706596</v>
      </c>
      <c r="D66" s="84" t="s">
        <v>2568</v>
      </c>
      <c r="E66" s="84" t="b">
        <v>1</v>
      </c>
      <c r="F66" s="84" t="b">
        <v>0</v>
      </c>
      <c r="G66" s="84" t="b">
        <v>0</v>
      </c>
    </row>
    <row r="67" spans="1:7" ht="15">
      <c r="A67" s="84" t="s">
        <v>2408</v>
      </c>
      <c r="B67" s="84">
        <v>5</v>
      </c>
      <c r="C67" s="122">
        <v>0.004445201910706596</v>
      </c>
      <c r="D67" s="84" t="s">
        <v>2568</v>
      </c>
      <c r="E67" s="84" t="b">
        <v>0</v>
      </c>
      <c r="F67" s="84" t="b">
        <v>0</v>
      </c>
      <c r="G67" s="84" t="b">
        <v>0</v>
      </c>
    </row>
    <row r="68" spans="1:7" ht="15">
      <c r="A68" s="84" t="s">
        <v>2409</v>
      </c>
      <c r="B68" s="84">
        <v>5</v>
      </c>
      <c r="C68" s="122">
        <v>0.004445201910706596</v>
      </c>
      <c r="D68" s="84" t="s">
        <v>2568</v>
      </c>
      <c r="E68" s="84" t="b">
        <v>0</v>
      </c>
      <c r="F68" s="84" t="b">
        <v>0</v>
      </c>
      <c r="G68" s="84" t="b">
        <v>0</v>
      </c>
    </row>
    <row r="69" spans="1:7" ht="15">
      <c r="A69" s="84" t="s">
        <v>2410</v>
      </c>
      <c r="B69" s="84">
        <v>5</v>
      </c>
      <c r="C69" s="122">
        <v>0.004445201910706596</v>
      </c>
      <c r="D69" s="84" t="s">
        <v>2568</v>
      </c>
      <c r="E69" s="84" t="b">
        <v>0</v>
      </c>
      <c r="F69" s="84" t="b">
        <v>0</v>
      </c>
      <c r="G69" s="84" t="b">
        <v>0</v>
      </c>
    </row>
    <row r="70" spans="1:7" ht="15">
      <c r="A70" s="84" t="s">
        <v>2411</v>
      </c>
      <c r="B70" s="84">
        <v>5</v>
      </c>
      <c r="C70" s="122">
        <v>0.004445201910706596</v>
      </c>
      <c r="D70" s="84" t="s">
        <v>2568</v>
      </c>
      <c r="E70" s="84" t="b">
        <v>0</v>
      </c>
      <c r="F70" s="84" t="b">
        <v>0</v>
      </c>
      <c r="G70" s="84" t="b">
        <v>0</v>
      </c>
    </row>
    <row r="71" spans="1:7" ht="15">
      <c r="A71" s="84" t="s">
        <v>2412</v>
      </c>
      <c r="B71" s="84">
        <v>5</v>
      </c>
      <c r="C71" s="122">
        <v>0.0051454820546976195</v>
      </c>
      <c r="D71" s="84" t="s">
        <v>2568</v>
      </c>
      <c r="E71" s="84" t="b">
        <v>1</v>
      </c>
      <c r="F71" s="84" t="b">
        <v>0</v>
      </c>
      <c r="G71" s="84" t="b">
        <v>0</v>
      </c>
    </row>
    <row r="72" spans="1:7" ht="15">
      <c r="A72" s="84" t="s">
        <v>2070</v>
      </c>
      <c r="B72" s="84">
        <v>4</v>
      </c>
      <c r="C72" s="122">
        <v>0.0038008837836361266</v>
      </c>
      <c r="D72" s="84" t="s">
        <v>2568</v>
      </c>
      <c r="E72" s="84" t="b">
        <v>0</v>
      </c>
      <c r="F72" s="84" t="b">
        <v>0</v>
      </c>
      <c r="G72" s="84" t="b">
        <v>0</v>
      </c>
    </row>
    <row r="73" spans="1:7" ht="15">
      <c r="A73" s="84" t="s">
        <v>295</v>
      </c>
      <c r="B73" s="84">
        <v>4</v>
      </c>
      <c r="C73" s="122">
        <v>0.0038008837836361266</v>
      </c>
      <c r="D73" s="84" t="s">
        <v>2568</v>
      </c>
      <c r="E73" s="84" t="b">
        <v>0</v>
      </c>
      <c r="F73" s="84" t="b">
        <v>0</v>
      </c>
      <c r="G73" s="84" t="b">
        <v>0</v>
      </c>
    </row>
    <row r="74" spans="1:7" ht="15">
      <c r="A74" s="84" t="s">
        <v>2413</v>
      </c>
      <c r="B74" s="84">
        <v>4</v>
      </c>
      <c r="C74" s="122">
        <v>0.0038008837836361266</v>
      </c>
      <c r="D74" s="84" t="s">
        <v>2568</v>
      </c>
      <c r="E74" s="84" t="b">
        <v>0</v>
      </c>
      <c r="F74" s="84" t="b">
        <v>1</v>
      </c>
      <c r="G74" s="84" t="b">
        <v>0</v>
      </c>
    </row>
    <row r="75" spans="1:7" ht="15">
      <c r="A75" s="84" t="s">
        <v>2078</v>
      </c>
      <c r="B75" s="84">
        <v>4</v>
      </c>
      <c r="C75" s="122">
        <v>0.0038008837836361266</v>
      </c>
      <c r="D75" s="84" t="s">
        <v>2568</v>
      </c>
      <c r="E75" s="84" t="b">
        <v>0</v>
      </c>
      <c r="F75" s="84" t="b">
        <v>0</v>
      </c>
      <c r="G75" s="84" t="b">
        <v>0</v>
      </c>
    </row>
    <row r="76" spans="1:7" ht="15">
      <c r="A76" s="84" t="s">
        <v>2079</v>
      </c>
      <c r="B76" s="84">
        <v>4</v>
      </c>
      <c r="C76" s="122">
        <v>0.0038008837836361266</v>
      </c>
      <c r="D76" s="84" t="s">
        <v>2568</v>
      </c>
      <c r="E76" s="84" t="b">
        <v>0</v>
      </c>
      <c r="F76" s="84" t="b">
        <v>0</v>
      </c>
      <c r="G76" s="84" t="b">
        <v>0</v>
      </c>
    </row>
    <row r="77" spans="1:7" ht="15">
      <c r="A77" s="84" t="s">
        <v>2414</v>
      </c>
      <c r="B77" s="84">
        <v>4</v>
      </c>
      <c r="C77" s="122">
        <v>0.0038008837836361266</v>
      </c>
      <c r="D77" s="84" t="s">
        <v>2568</v>
      </c>
      <c r="E77" s="84" t="b">
        <v>0</v>
      </c>
      <c r="F77" s="84" t="b">
        <v>1</v>
      </c>
      <c r="G77" s="84" t="b">
        <v>0</v>
      </c>
    </row>
    <row r="78" spans="1:7" ht="15">
      <c r="A78" s="84" t="s">
        <v>2415</v>
      </c>
      <c r="B78" s="84">
        <v>4</v>
      </c>
      <c r="C78" s="122">
        <v>0.0038008837836361266</v>
      </c>
      <c r="D78" s="84" t="s">
        <v>2568</v>
      </c>
      <c r="E78" s="84" t="b">
        <v>0</v>
      </c>
      <c r="F78" s="84" t="b">
        <v>0</v>
      </c>
      <c r="G78" s="84" t="b">
        <v>0</v>
      </c>
    </row>
    <row r="79" spans="1:7" ht="15">
      <c r="A79" s="84" t="s">
        <v>2416</v>
      </c>
      <c r="B79" s="84">
        <v>4</v>
      </c>
      <c r="C79" s="122">
        <v>0.0038008837836361266</v>
      </c>
      <c r="D79" s="84" t="s">
        <v>2568</v>
      </c>
      <c r="E79" s="84" t="b">
        <v>0</v>
      </c>
      <c r="F79" s="84" t="b">
        <v>0</v>
      </c>
      <c r="G79" s="84" t="b">
        <v>0</v>
      </c>
    </row>
    <row r="80" spans="1:7" ht="15">
      <c r="A80" s="84" t="s">
        <v>2417</v>
      </c>
      <c r="B80" s="84">
        <v>4</v>
      </c>
      <c r="C80" s="122">
        <v>0.0038008837836361266</v>
      </c>
      <c r="D80" s="84" t="s">
        <v>2568</v>
      </c>
      <c r="E80" s="84" t="b">
        <v>0</v>
      </c>
      <c r="F80" s="84" t="b">
        <v>0</v>
      </c>
      <c r="G80" s="84" t="b">
        <v>0</v>
      </c>
    </row>
    <row r="81" spans="1:7" ht="15">
      <c r="A81" s="84" t="s">
        <v>2418</v>
      </c>
      <c r="B81" s="84">
        <v>4</v>
      </c>
      <c r="C81" s="122">
        <v>0.0038008837836361266</v>
      </c>
      <c r="D81" s="84" t="s">
        <v>2568</v>
      </c>
      <c r="E81" s="84" t="b">
        <v>0</v>
      </c>
      <c r="F81" s="84" t="b">
        <v>0</v>
      </c>
      <c r="G81" s="84" t="b">
        <v>0</v>
      </c>
    </row>
    <row r="82" spans="1:7" ht="15">
      <c r="A82" s="84" t="s">
        <v>2419</v>
      </c>
      <c r="B82" s="84">
        <v>4</v>
      </c>
      <c r="C82" s="122">
        <v>0.0038008837836361266</v>
      </c>
      <c r="D82" s="84" t="s">
        <v>2568</v>
      </c>
      <c r="E82" s="84" t="b">
        <v>0</v>
      </c>
      <c r="F82" s="84" t="b">
        <v>0</v>
      </c>
      <c r="G82" s="84" t="b">
        <v>0</v>
      </c>
    </row>
    <row r="83" spans="1:7" ht="15">
      <c r="A83" s="84" t="s">
        <v>2420</v>
      </c>
      <c r="B83" s="84">
        <v>4</v>
      </c>
      <c r="C83" s="122">
        <v>0.0038008837836361266</v>
      </c>
      <c r="D83" s="84" t="s">
        <v>2568</v>
      </c>
      <c r="E83" s="84" t="b">
        <v>0</v>
      </c>
      <c r="F83" s="84" t="b">
        <v>0</v>
      </c>
      <c r="G83" s="84" t="b">
        <v>0</v>
      </c>
    </row>
    <row r="84" spans="1:7" ht="15">
      <c r="A84" s="84" t="s">
        <v>2421</v>
      </c>
      <c r="B84" s="84">
        <v>4</v>
      </c>
      <c r="C84" s="122">
        <v>0.004561060540363352</v>
      </c>
      <c r="D84" s="84" t="s">
        <v>2568</v>
      </c>
      <c r="E84" s="84" t="b">
        <v>0</v>
      </c>
      <c r="F84" s="84" t="b">
        <v>0</v>
      </c>
      <c r="G84" s="84" t="b">
        <v>0</v>
      </c>
    </row>
    <row r="85" spans="1:7" ht="15">
      <c r="A85" s="84" t="s">
        <v>2422</v>
      </c>
      <c r="B85" s="84">
        <v>4</v>
      </c>
      <c r="C85" s="122">
        <v>0.0038008837836361266</v>
      </c>
      <c r="D85" s="84" t="s">
        <v>2568</v>
      </c>
      <c r="E85" s="84" t="b">
        <v>0</v>
      </c>
      <c r="F85" s="84" t="b">
        <v>0</v>
      </c>
      <c r="G85" s="84" t="b">
        <v>0</v>
      </c>
    </row>
    <row r="86" spans="1:7" ht="15">
      <c r="A86" s="84" t="s">
        <v>2028</v>
      </c>
      <c r="B86" s="84">
        <v>4</v>
      </c>
      <c r="C86" s="122">
        <v>0.004561060540363352</v>
      </c>
      <c r="D86" s="84" t="s">
        <v>2568</v>
      </c>
      <c r="E86" s="84" t="b">
        <v>0</v>
      </c>
      <c r="F86" s="84" t="b">
        <v>0</v>
      </c>
      <c r="G86" s="84" t="b">
        <v>0</v>
      </c>
    </row>
    <row r="87" spans="1:7" ht="15">
      <c r="A87" s="84" t="s">
        <v>2423</v>
      </c>
      <c r="B87" s="84">
        <v>4</v>
      </c>
      <c r="C87" s="122">
        <v>0.0038008837836361266</v>
      </c>
      <c r="D87" s="84" t="s">
        <v>2568</v>
      </c>
      <c r="E87" s="84" t="b">
        <v>0</v>
      </c>
      <c r="F87" s="84" t="b">
        <v>0</v>
      </c>
      <c r="G87" s="84" t="b">
        <v>0</v>
      </c>
    </row>
    <row r="88" spans="1:7" ht="15">
      <c r="A88" s="84" t="s">
        <v>2424</v>
      </c>
      <c r="B88" s="84">
        <v>4</v>
      </c>
      <c r="C88" s="122">
        <v>0.0038008837836361266</v>
      </c>
      <c r="D88" s="84" t="s">
        <v>2568</v>
      </c>
      <c r="E88" s="84" t="b">
        <v>0</v>
      </c>
      <c r="F88" s="84" t="b">
        <v>0</v>
      </c>
      <c r="G88" s="84" t="b">
        <v>0</v>
      </c>
    </row>
    <row r="89" spans="1:7" ht="15">
      <c r="A89" s="84" t="s">
        <v>2425</v>
      </c>
      <c r="B89" s="84">
        <v>4</v>
      </c>
      <c r="C89" s="122">
        <v>0.0038008837836361266</v>
      </c>
      <c r="D89" s="84" t="s">
        <v>2568</v>
      </c>
      <c r="E89" s="84" t="b">
        <v>0</v>
      </c>
      <c r="F89" s="84" t="b">
        <v>0</v>
      </c>
      <c r="G89" s="84" t="b">
        <v>0</v>
      </c>
    </row>
    <row r="90" spans="1:7" ht="15">
      <c r="A90" s="84" t="s">
        <v>2426</v>
      </c>
      <c r="B90" s="84">
        <v>4</v>
      </c>
      <c r="C90" s="122">
        <v>0.0038008837836361266</v>
      </c>
      <c r="D90" s="84" t="s">
        <v>2568</v>
      </c>
      <c r="E90" s="84" t="b">
        <v>0</v>
      </c>
      <c r="F90" s="84" t="b">
        <v>0</v>
      </c>
      <c r="G90" s="84" t="b">
        <v>0</v>
      </c>
    </row>
    <row r="91" spans="1:7" ht="15">
      <c r="A91" s="84" t="s">
        <v>2427</v>
      </c>
      <c r="B91" s="84">
        <v>4</v>
      </c>
      <c r="C91" s="122">
        <v>0.0038008837836361266</v>
      </c>
      <c r="D91" s="84" t="s">
        <v>2568</v>
      </c>
      <c r="E91" s="84" t="b">
        <v>0</v>
      </c>
      <c r="F91" s="84" t="b">
        <v>0</v>
      </c>
      <c r="G91" s="84" t="b">
        <v>0</v>
      </c>
    </row>
    <row r="92" spans="1:7" ht="15">
      <c r="A92" s="84" t="s">
        <v>2428</v>
      </c>
      <c r="B92" s="84">
        <v>4</v>
      </c>
      <c r="C92" s="122">
        <v>0.0038008837836361266</v>
      </c>
      <c r="D92" s="84" t="s">
        <v>2568</v>
      </c>
      <c r="E92" s="84" t="b">
        <v>0</v>
      </c>
      <c r="F92" s="84" t="b">
        <v>0</v>
      </c>
      <c r="G92" s="84" t="b">
        <v>0</v>
      </c>
    </row>
    <row r="93" spans="1:7" ht="15">
      <c r="A93" s="84" t="s">
        <v>2429</v>
      </c>
      <c r="B93" s="84">
        <v>4</v>
      </c>
      <c r="C93" s="122">
        <v>0.0038008837836361266</v>
      </c>
      <c r="D93" s="84" t="s">
        <v>2568</v>
      </c>
      <c r="E93" s="84" t="b">
        <v>0</v>
      </c>
      <c r="F93" s="84" t="b">
        <v>0</v>
      </c>
      <c r="G93" s="84" t="b">
        <v>0</v>
      </c>
    </row>
    <row r="94" spans="1:7" ht="15">
      <c r="A94" s="84" t="s">
        <v>2430</v>
      </c>
      <c r="B94" s="84">
        <v>4</v>
      </c>
      <c r="C94" s="122">
        <v>0.0041163856437580965</v>
      </c>
      <c r="D94" s="84" t="s">
        <v>2568</v>
      </c>
      <c r="E94" s="84" t="b">
        <v>0</v>
      </c>
      <c r="F94" s="84" t="b">
        <v>0</v>
      </c>
      <c r="G94" s="84" t="b">
        <v>0</v>
      </c>
    </row>
    <row r="95" spans="1:7" ht="15">
      <c r="A95" s="84" t="s">
        <v>2075</v>
      </c>
      <c r="B95" s="84">
        <v>4</v>
      </c>
      <c r="C95" s="122">
        <v>0.0038008837836361266</v>
      </c>
      <c r="D95" s="84" t="s">
        <v>2568</v>
      </c>
      <c r="E95" s="84" t="b">
        <v>0</v>
      </c>
      <c r="F95" s="84" t="b">
        <v>0</v>
      </c>
      <c r="G95" s="84" t="b">
        <v>0</v>
      </c>
    </row>
    <row r="96" spans="1:7" ht="15">
      <c r="A96" s="84" t="s">
        <v>2431</v>
      </c>
      <c r="B96" s="84">
        <v>4</v>
      </c>
      <c r="C96" s="122">
        <v>0.0041163856437580965</v>
      </c>
      <c r="D96" s="84" t="s">
        <v>2568</v>
      </c>
      <c r="E96" s="84" t="b">
        <v>0</v>
      </c>
      <c r="F96" s="84" t="b">
        <v>0</v>
      </c>
      <c r="G96" s="84" t="b">
        <v>0</v>
      </c>
    </row>
    <row r="97" spans="1:7" ht="15">
      <c r="A97" s="84" t="s">
        <v>2063</v>
      </c>
      <c r="B97" s="84">
        <v>4</v>
      </c>
      <c r="C97" s="122">
        <v>0.0038008837836361266</v>
      </c>
      <c r="D97" s="84" t="s">
        <v>2568</v>
      </c>
      <c r="E97" s="84" t="b">
        <v>1</v>
      </c>
      <c r="F97" s="84" t="b">
        <v>0</v>
      </c>
      <c r="G97" s="84" t="b">
        <v>0</v>
      </c>
    </row>
    <row r="98" spans="1:7" ht="15">
      <c r="A98" s="84" t="s">
        <v>2432</v>
      </c>
      <c r="B98" s="84">
        <v>4</v>
      </c>
      <c r="C98" s="122">
        <v>0.004561060540363352</v>
      </c>
      <c r="D98" s="84" t="s">
        <v>2568</v>
      </c>
      <c r="E98" s="84" t="b">
        <v>0</v>
      </c>
      <c r="F98" s="84" t="b">
        <v>0</v>
      </c>
      <c r="G98" s="84" t="b">
        <v>0</v>
      </c>
    </row>
    <row r="99" spans="1:7" ht="15">
      <c r="A99" s="84" t="s">
        <v>2433</v>
      </c>
      <c r="B99" s="84">
        <v>3</v>
      </c>
      <c r="C99" s="122">
        <v>0.003087289232818572</v>
      </c>
      <c r="D99" s="84" t="s">
        <v>2568</v>
      </c>
      <c r="E99" s="84" t="b">
        <v>0</v>
      </c>
      <c r="F99" s="84" t="b">
        <v>0</v>
      </c>
      <c r="G99" s="84" t="b">
        <v>0</v>
      </c>
    </row>
    <row r="100" spans="1:7" ht="15">
      <c r="A100" s="84" t="s">
        <v>2434</v>
      </c>
      <c r="B100" s="84">
        <v>3</v>
      </c>
      <c r="C100" s="122">
        <v>0.003087289232818572</v>
      </c>
      <c r="D100" s="84" t="s">
        <v>2568</v>
      </c>
      <c r="E100" s="84" t="b">
        <v>0</v>
      </c>
      <c r="F100" s="84" t="b">
        <v>0</v>
      </c>
      <c r="G100" s="84" t="b">
        <v>0</v>
      </c>
    </row>
    <row r="101" spans="1:7" ht="15">
      <c r="A101" s="84" t="s">
        <v>2020</v>
      </c>
      <c r="B101" s="84">
        <v>3</v>
      </c>
      <c r="C101" s="122">
        <v>0.003087289232818572</v>
      </c>
      <c r="D101" s="84" t="s">
        <v>2568</v>
      </c>
      <c r="E101" s="84" t="b">
        <v>0</v>
      </c>
      <c r="F101" s="84" t="b">
        <v>0</v>
      </c>
      <c r="G101" s="84" t="b">
        <v>0</v>
      </c>
    </row>
    <row r="102" spans="1:7" ht="15">
      <c r="A102" s="84" t="s">
        <v>2435</v>
      </c>
      <c r="B102" s="84">
        <v>3</v>
      </c>
      <c r="C102" s="122">
        <v>0.003087289232818572</v>
      </c>
      <c r="D102" s="84" t="s">
        <v>2568</v>
      </c>
      <c r="E102" s="84" t="b">
        <v>0</v>
      </c>
      <c r="F102" s="84" t="b">
        <v>0</v>
      </c>
      <c r="G102" s="84" t="b">
        <v>0</v>
      </c>
    </row>
    <row r="103" spans="1:7" ht="15">
      <c r="A103" s="84" t="s">
        <v>2086</v>
      </c>
      <c r="B103" s="84">
        <v>3</v>
      </c>
      <c r="C103" s="122">
        <v>0.003087289232818572</v>
      </c>
      <c r="D103" s="84" t="s">
        <v>2568</v>
      </c>
      <c r="E103" s="84" t="b">
        <v>0</v>
      </c>
      <c r="F103" s="84" t="b">
        <v>0</v>
      </c>
      <c r="G103" s="84" t="b">
        <v>0</v>
      </c>
    </row>
    <row r="104" spans="1:7" ht="15">
      <c r="A104" s="84" t="s">
        <v>2436</v>
      </c>
      <c r="B104" s="84">
        <v>3</v>
      </c>
      <c r="C104" s="122">
        <v>0.003087289232818572</v>
      </c>
      <c r="D104" s="84" t="s">
        <v>2568</v>
      </c>
      <c r="E104" s="84" t="b">
        <v>0</v>
      </c>
      <c r="F104" s="84" t="b">
        <v>0</v>
      </c>
      <c r="G104" s="84" t="b">
        <v>0</v>
      </c>
    </row>
    <row r="105" spans="1:7" ht="15">
      <c r="A105" s="84" t="s">
        <v>2437</v>
      </c>
      <c r="B105" s="84">
        <v>3</v>
      </c>
      <c r="C105" s="122">
        <v>0.003087289232818572</v>
      </c>
      <c r="D105" s="84" t="s">
        <v>2568</v>
      </c>
      <c r="E105" s="84" t="b">
        <v>0</v>
      </c>
      <c r="F105" s="84" t="b">
        <v>0</v>
      </c>
      <c r="G105" s="84" t="b">
        <v>0</v>
      </c>
    </row>
    <row r="106" spans="1:7" ht="15">
      <c r="A106" s="84" t="s">
        <v>2438</v>
      </c>
      <c r="B106" s="84">
        <v>3</v>
      </c>
      <c r="C106" s="122">
        <v>0.003087289232818572</v>
      </c>
      <c r="D106" s="84" t="s">
        <v>2568</v>
      </c>
      <c r="E106" s="84" t="b">
        <v>0</v>
      </c>
      <c r="F106" s="84" t="b">
        <v>0</v>
      </c>
      <c r="G106" s="84" t="b">
        <v>0</v>
      </c>
    </row>
    <row r="107" spans="1:7" ht="15">
      <c r="A107" s="84" t="s">
        <v>2439</v>
      </c>
      <c r="B107" s="84">
        <v>3</v>
      </c>
      <c r="C107" s="122">
        <v>0.003087289232818572</v>
      </c>
      <c r="D107" s="84" t="s">
        <v>2568</v>
      </c>
      <c r="E107" s="84" t="b">
        <v>0</v>
      </c>
      <c r="F107" s="84" t="b">
        <v>0</v>
      </c>
      <c r="G107" s="84" t="b">
        <v>0</v>
      </c>
    </row>
    <row r="108" spans="1:7" ht="15">
      <c r="A108" s="84" t="s">
        <v>2440</v>
      </c>
      <c r="B108" s="84">
        <v>3</v>
      </c>
      <c r="C108" s="122">
        <v>0.003087289232818572</v>
      </c>
      <c r="D108" s="84" t="s">
        <v>2568</v>
      </c>
      <c r="E108" s="84" t="b">
        <v>0</v>
      </c>
      <c r="F108" s="84" t="b">
        <v>0</v>
      </c>
      <c r="G108" s="84" t="b">
        <v>0</v>
      </c>
    </row>
    <row r="109" spans="1:7" ht="15">
      <c r="A109" s="84" t="s">
        <v>2441</v>
      </c>
      <c r="B109" s="84">
        <v>3</v>
      </c>
      <c r="C109" s="122">
        <v>0.003087289232818572</v>
      </c>
      <c r="D109" s="84" t="s">
        <v>2568</v>
      </c>
      <c r="E109" s="84" t="b">
        <v>0</v>
      </c>
      <c r="F109" s="84" t="b">
        <v>0</v>
      </c>
      <c r="G109" s="84" t="b">
        <v>0</v>
      </c>
    </row>
    <row r="110" spans="1:7" ht="15">
      <c r="A110" s="84" t="s">
        <v>2442</v>
      </c>
      <c r="B110" s="84">
        <v>3</v>
      </c>
      <c r="C110" s="122">
        <v>0.003087289232818572</v>
      </c>
      <c r="D110" s="84" t="s">
        <v>2568</v>
      </c>
      <c r="E110" s="84" t="b">
        <v>0</v>
      </c>
      <c r="F110" s="84" t="b">
        <v>0</v>
      </c>
      <c r="G110" s="84" t="b">
        <v>0</v>
      </c>
    </row>
    <row r="111" spans="1:7" ht="15">
      <c r="A111" s="84" t="s">
        <v>2443</v>
      </c>
      <c r="B111" s="84">
        <v>3</v>
      </c>
      <c r="C111" s="122">
        <v>0.003087289232818572</v>
      </c>
      <c r="D111" s="84" t="s">
        <v>2568</v>
      </c>
      <c r="E111" s="84" t="b">
        <v>0</v>
      </c>
      <c r="F111" s="84" t="b">
        <v>0</v>
      </c>
      <c r="G111" s="84" t="b">
        <v>0</v>
      </c>
    </row>
    <row r="112" spans="1:7" ht="15">
      <c r="A112" s="84" t="s">
        <v>2444</v>
      </c>
      <c r="B112" s="84">
        <v>3</v>
      </c>
      <c r="C112" s="122">
        <v>0.003087289232818572</v>
      </c>
      <c r="D112" s="84" t="s">
        <v>2568</v>
      </c>
      <c r="E112" s="84" t="b">
        <v>0</v>
      </c>
      <c r="F112" s="84" t="b">
        <v>0</v>
      </c>
      <c r="G112" s="84" t="b">
        <v>0</v>
      </c>
    </row>
    <row r="113" spans="1:7" ht="15">
      <c r="A113" s="84" t="s">
        <v>2445</v>
      </c>
      <c r="B113" s="84">
        <v>3</v>
      </c>
      <c r="C113" s="122">
        <v>0.0034207954052725134</v>
      </c>
      <c r="D113" s="84" t="s">
        <v>2568</v>
      </c>
      <c r="E113" s="84" t="b">
        <v>0</v>
      </c>
      <c r="F113" s="84" t="b">
        <v>0</v>
      </c>
      <c r="G113" s="84" t="b">
        <v>0</v>
      </c>
    </row>
    <row r="114" spans="1:7" ht="15">
      <c r="A114" s="84" t="s">
        <v>2446</v>
      </c>
      <c r="B114" s="84">
        <v>3</v>
      </c>
      <c r="C114" s="122">
        <v>0.003087289232818572</v>
      </c>
      <c r="D114" s="84" t="s">
        <v>2568</v>
      </c>
      <c r="E114" s="84" t="b">
        <v>0</v>
      </c>
      <c r="F114" s="84" t="b">
        <v>0</v>
      </c>
      <c r="G114" s="84" t="b">
        <v>0</v>
      </c>
    </row>
    <row r="115" spans="1:7" ht="15">
      <c r="A115" s="84" t="s">
        <v>2447</v>
      </c>
      <c r="B115" s="84">
        <v>3</v>
      </c>
      <c r="C115" s="122">
        <v>0.003087289232818572</v>
      </c>
      <c r="D115" s="84" t="s">
        <v>2568</v>
      </c>
      <c r="E115" s="84" t="b">
        <v>0</v>
      </c>
      <c r="F115" s="84" t="b">
        <v>0</v>
      </c>
      <c r="G115" s="84" t="b">
        <v>0</v>
      </c>
    </row>
    <row r="116" spans="1:7" ht="15">
      <c r="A116" s="84" t="s">
        <v>2448</v>
      </c>
      <c r="B116" s="84">
        <v>3</v>
      </c>
      <c r="C116" s="122">
        <v>0.003087289232818572</v>
      </c>
      <c r="D116" s="84" t="s">
        <v>2568</v>
      </c>
      <c r="E116" s="84" t="b">
        <v>0</v>
      </c>
      <c r="F116" s="84" t="b">
        <v>0</v>
      </c>
      <c r="G116" s="84" t="b">
        <v>0</v>
      </c>
    </row>
    <row r="117" spans="1:7" ht="15">
      <c r="A117" s="84" t="s">
        <v>2449</v>
      </c>
      <c r="B117" s="84">
        <v>3</v>
      </c>
      <c r="C117" s="122">
        <v>0.003087289232818572</v>
      </c>
      <c r="D117" s="84" t="s">
        <v>2568</v>
      </c>
      <c r="E117" s="84" t="b">
        <v>0</v>
      </c>
      <c r="F117" s="84" t="b">
        <v>0</v>
      </c>
      <c r="G117" s="84" t="b">
        <v>0</v>
      </c>
    </row>
    <row r="118" spans="1:7" ht="15">
      <c r="A118" s="84" t="s">
        <v>2450</v>
      </c>
      <c r="B118" s="84">
        <v>3</v>
      </c>
      <c r="C118" s="122">
        <v>0.003087289232818572</v>
      </c>
      <c r="D118" s="84" t="s">
        <v>2568</v>
      </c>
      <c r="E118" s="84" t="b">
        <v>0</v>
      </c>
      <c r="F118" s="84" t="b">
        <v>0</v>
      </c>
      <c r="G118" s="84" t="b">
        <v>0</v>
      </c>
    </row>
    <row r="119" spans="1:7" ht="15">
      <c r="A119" s="84" t="s">
        <v>2451</v>
      </c>
      <c r="B119" s="84">
        <v>3</v>
      </c>
      <c r="C119" s="122">
        <v>0.003087289232818572</v>
      </c>
      <c r="D119" s="84" t="s">
        <v>2568</v>
      </c>
      <c r="E119" s="84" t="b">
        <v>0</v>
      </c>
      <c r="F119" s="84" t="b">
        <v>0</v>
      </c>
      <c r="G119" s="84" t="b">
        <v>0</v>
      </c>
    </row>
    <row r="120" spans="1:7" ht="15">
      <c r="A120" s="84" t="s">
        <v>2452</v>
      </c>
      <c r="B120" s="84">
        <v>3</v>
      </c>
      <c r="C120" s="122">
        <v>0.003087289232818572</v>
      </c>
      <c r="D120" s="84" t="s">
        <v>2568</v>
      </c>
      <c r="E120" s="84" t="b">
        <v>0</v>
      </c>
      <c r="F120" s="84" t="b">
        <v>0</v>
      </c>
      <c r="G120" s="84" t="b">
        <v>0</v>
      </c>
    </row>
    <row r="121" spans="1:7" ht="15">
      <c r="A121" s="84" t="s">
        <v>2453</v>
      </c>
      <c r="B121" s="84">
        <v>3</v>
      </c>
      <c r="C121" s="122">
        <v>0.003087289232818572</v>
      </c>
      <c r="D121" s="84" t="s">
        <v>2568</v>
      </c>
      <c r="E121" s="84" t="b">
        <v>0</v>
      </c>
      <c r="F121" s="84" t="b">
        <v>0</v>
      </c>
      <c r="G121" s="84" t="b">
        <v>0</v>
      </c>
    </row>
    <row r="122" spans="1:7" ht="15">
      <c r="A122" s="84" t="s">
        <v>303</v>
      </c>
      <c r="B122" s="84">
        <v>3</v>
      </c>
      <c r="C122" s="122">
        <v>0.003087289232818572</v>
      </c>
      <c r="D122" s="84" t="s">
        <v>2568</v>
      </c>
      <c r="E122" s="84" t="b">
        <v>0</v>
      </c>
      <c r="F122" s="84" t="b">
        <v>0</v>
      </c>
      <c r="G122" s="84" t="b">
        <v>0</v>
      </c>
    </row>
    <row r="123" spans="1:7" ht="15">
      <c r="A123" s="84" t="s">
        <v>544</v>
      </c>
      <c r="B123" s="84">
        <v>3</v>
      </c>
      <c r="C123" s="122">
        <v>0.003087289232818572</v>
      </c>
      <c r="D123" s="84" t="s">
        <v>2568</v>
      </c>
      <c r="E123" s="84" t="b">
        <v>0</v>
      </c>
      <c r="F123" s="84" t="b">
        <v>0</v>
      </c>
      <c r="G123" s="84" t="b">
        <v>0</v>
      </c>
    </row>
    <row r="124" spans="1:7" ht="15">
      <c r="A124" s="84" t="s">
        <v>2076</v>
      </c>
      <c r="B124" s="84">
        <v>3</v>
      </c>
      <c r="C124" s="122">
        <v>0.003087289232818572</v>
      </c>
      <c r="D124" s="84" t="s">
        <v>2568</v>
      </c>
      <c r="E124" s="84" t="b">
        <v>1</v>
      </c>
      <c r="F124" s="84" t="b">
        <v>0</v>
      </c>
      <c r="G124" s="84" t="b">
        <v>0</v>
      </c>
    </row>
    <row r="125" spans="1:7" ht="15">
      <c r="A125" s="84" t="s">
        <v>2454</v>
      </c>
      <c r="B125" s="84">
        <v>3</v>
      </c>
      <c r="C125" s="122">
        <v>0.003087289232818572</v>
      </c>
      <c r="D125" s="84" t="s">
        <v>2568</v>
      </c>
      <c r="E125" s="84" t="b">
        <v>0</v>
      </c>
      <c r="F125" s="84" t="b">
        <v>0</v>
      </c>
      <c r="G125" s="84" t="b">
        <v>0</v>
      </c>
    </row>
    <row r="126" spans="1:7" ht="15">
      <c r="A126" s="84" t="s">
        <v>2064</v>
      </c>
      <c r="B126" s="84">
        <v>3</v>
      </c>
      <c r="C126" s="122">
        <v>0.003087289232818572</v>
      </c>
      <c r="D126" s="84" t="s">
        <v>2568</v>
      </c>
      <c r="E126" s="84" t="b">
        <v>0</v>
      </c>
      <c r="F126" s="84" t="b">
        <v>0</v>
      </c>
      <c r="G126" s="84" t="b">
        <v>0</v>
      </c>
    </row>
    <row r="127" spans="1:7" ht="15">
      <c r="A127" s="84" t="s">
        <v>294</v>
      </c>
      <c r="B127" s="84">
        <v>3</v>
      </c>
      <c r="C127" s="122">
        <v>0.003087289232818572</v>
      </c>
      <c r="D127" s="84" t="s">
        <v>2568</v>
      </c>
      <c r="E127" s="84" t="b">
        <v>0</v>
      </c>
      <c r="F127" s="84" t="b">
        <v>0</v>
      </c>
      <c r="G127" s="84" t="b">
        <v>0</v>
      </c>
    </row>
    <row r="128" spans="1:7" ht="15">
      <c r="A128" s="84" t="s">
        <v>293</v>
      </c>
      <c r="B128" s="84">
        <v>3</v>
      </c>
      <c r="C128" s="122">
        <v>0.003087289232818572</v>
      </c>
      <c r="D128" s="84" t="s">
        <v>2568</v>
      </c>
      <c r="E128" s="84" t="b">
        <v>0</v>
      </c>
      <c r="F128" s="84" t="b">
        <v>0</v>
      </c>
      <c r="G128" s="84" t="b">
        <v>0</v>
      </c>
    </row>
    <row r="129" spans="1:7" ht="15">
      <c r="A129" s="84" t="s">
        <v>292</v>
      </c>
      <c r="B129" s="84">
        <v>3</v>
      </c>
      <c r="C129" s="122">
        <v>0.003087289232818572</v>
      </c>
      <c r="D129" s="84" t="s">
        <v>2568</v>
      </c>
      <c r="E129" s="84" t="b">
        <v>0</v>
      </c>
      <c r="F129" s="84" t="b">
        <v>0</v>
      </c>
      <c r="G129" s="84" t="b">
        <v>0</v>
      </c>
    </row>
    <row r="130" spans="1:7" ht="15">
      <c r="A130" s="84" t="s">
        <v>2455</v>
      </c>
      <c r="B130" s="84">
        <v>3</v>
      </c>
      <c r="C130" s="122">
        <v>0.003087289232818572</v>
      </c>
      <c r="D130" s="84" t="s">
        <v>2568</v>
      </c>
      <c r="E130" s="84" t="b">
        <v>0</v>
      </c>
      <c r="F130" s="84" t="b">
        <v>0</v>
      </c>
      <c r="G130" s="84" t="b">
        <v>0</v>
      </c>
    </row>
    <row r="131" spans="1:7" ht="15">
      <c r="A131" s="84" t="s">
        <v>219</v>
      </c>
      <c r="B131" s="84">
        <v>3</v>
      </c>
      <c r="C131" s="122">
        <v>0.003087289232818572</v>
      </c>
      <c r="D131" s="84" t="s">
        <v>2568</v>
      </c>
      <c r="E131" s="84" t="b">
        <v>0</v>
      </c>
      <c r="F131" s="84" t="b">
        <v>0</v>
      </c>
      <c r="G131" s="84" t="b">
        <v>0</v>
      </c>
    </row>
    <row r="132" spans="1:7" ht="15">
      <c r="A132" s="84" t="s">
        <v>2456</v>
      </c>
      <c r="B132" s="84">
        <v>3</v>
      </c>
      <c r="C132" s="122">
        <v>0.003087289232818572</v>
      </c>
      <c r="D132" s="84" t="s">
        <v>2568</v>
      </c>
      <c r="E132" s="84" t="b">
        <v>0</v>
      </c>
      <c r="F132" s="84" t="b">
        <v>0</v>
      </c>
      <c r="G132" s="84" t="b">
        <v>0</v>
      </c>
    </row>
    <row r="133" spans="1:7" ht="15">
      <c r="A133" s="84" t="s">
        <v>2457</v>
      </c>
      <c r="B133" s="84">
        <v>3</v>
      </c>
      <c r="C133" s="122">
        <v>0.0034207954052725134</v>
      </c>
      <c r="D133" s="84" t="s">
        <v>2568</v>
      </c>
      <c r="E133" s="84" t="b">
        <v>0</v>
      </c>
      <c r="F133" s="84" t="b">
        <v>0</v>
      </c>
      <c r="G133" s="84" t="b">
        <v>0</v>
      </c>
    </row>
    <row r="134" spans="1:7" ht="15">
      <c r="A134" s="84" t="s">
        <v>2458</v>
      </c>
      <c r="B134" s="84">
        <v>3</v>
      </c>
      <c r="C134" s="122">
        <v>0.003087289232818572</v>
      </c>
      <c r="D134" s="84" t="s">
        <v>2568</v>
      </c>
      <c r="E134" s="84" t="b">
        <v>0</v>
      </c>
      <c r="F134" s="84" t="b">
        <v>0</v>
      </c>
      <c r="G134" s="84" t="b">
        <v>0</v>
      </c>
    </row>
    <row r="135" spans="1:7" ht="15">
      <c r="A135" s="84" t="s">
        <v>2459</v>
      </c>
      <c r="B135" s="84">
        <v>3</v>
      </c>
      <c r="C135" s="122">
        <v>0.003087289232818572</v>
      </c>
      <c r="D135" s="84" t="s">
        <v>2568</v>
      </c>
      <c r="E135" s="84" t="b">
        <v>0</v>
      </c>
      <c r="F135" s="84" t="b">
        <v>0</v>
      </c>
      <c r="G135" s="84" t="b">
        <v>0</v>
      </c>
    </row>
    <row r="136" spans="1:7" ht="15">
      <c r="A136" s="84" t="s">
        <v>2460</v>
      </c>
      <c r="B136" s="84">
        <v>3</v>
      </c>
      <c r="C136" s="122">
        <v>0.003087289232818572</v>
      </c>
      <c r="D136" s="84" t="s">
        <v>2568</v>
      </c>
      <c r="E136" s="84" t="b">
        <v>0</v>
      </c>
      <c r="F136" s="84" t="b">
        <v>0</v>
      </c>
      <c r="G136" s="84" t="b">
        <v>0</v>
      </c>
    </row>
    <row r="137" spans="1:7" ht="15">
      <c r="A137" s="84" t="s">
        <v>2461</v>
      </c>
      <c r="B137" s="84">
        <v>3</v>
      </c>
      <c r="C137" s="122">
        <v>0.003087289232818572</v>
      </c>
      <c r="D137" s="84" t="s">
        <v>2568</v>
      </c>
      <c r="E137" s="84" t="b">
        <v>0</v>
      </c>
      <c r="F137" s="84" t="b">
        <v>0</v>
      </c>
      <c r="G137" s="84" t="b">
        <v>0</v>
      </c>
    </row>
    <row r="138" spans="1:7" ht="15">
      <c r="A138" s="84" t="s">
        <v>2462</v>
      </c>
      <c r="B138" s="84">
        <v>3</v>
      </c>
      <c r="C138" s="122">
        <v>0.003087289232818572</v>
      </c>
      <c r="D138" s="84" t="s">
        <v>2568</v>
      </c>
      <c r="E138" s="84" t="b">
        <v>0</v>
      </c>
      <c r="F138" s="84" t="b">
        <v>0</v>
      </c>
      <c r="G138" s="84" t="b">
        <v>0</v>
      </c>
    </row>
    <row r="139" spans="1:7" ht="15">
      <c r="A139" s="84" t="s">
        <v>341</v>
      </c>
      <c r="B139" s="84">
        <v>2</v>
      </c>
      <c r="C139" s="122">
        <v>0.002280530270181676</v>
      </c>
      <c r="D139" s="84" t="s">
        <v>2568</v>
      </c>
      <c r="E139" s="84" t="b">
        <v>0</v>
      </c>
      <c r="F139" s="84" t="b">
        <v>0</v>
      </c>
      <c r="G139" s="84" t="b">
        <v>0</v>
      </c>
    </row>
    <row r="140" spans="1:7" ht="15">
      <c r="A140" s="84" t="s">
        <v>2084</v>
      </c>
      <c r="B140" s="84">
        <v>2</v>
      </c>
      <c r="C140" s="122">
        <v>0.0026606186485452887</v>
      </c>
      <c r="D140" s="84" t="s">
        <v>2568</v>
      </c>
      <c r="E140" s="84" t="b">
        <v>1</v>
      </c>
      <c r="F140" s="84" t="b">
        <v>0</v>
      </c>
      <c r="G140" s="84" t="b">
        <v>0</v>
      </c>
    </row>
    <row r="141" spans="1:7" ht="15">
      <c r="A141" s="84" t="s">
        <v>2463</v>
      </c>
      <c r="B141" s="84">
        <v>2</v>
      </c>
      <c r="C141" s="122">
        <v>0.002280530270181676</v>
      </c>
      <c r="D141" s="84" t="s">
        <v>2568</v>
      </c>
      <c r="E141" s="84" t="b">
        <v>0</v>
      </c>
      <c r="F141" s="84" t="b">
        <v>0</v>
      </c>
      <c r="G141" s="84" t="b">
        <v>0</v>
      </c>
    </row>
    <row r="142" spans="1:7" ht="15">
      <c r="A142" s="84" t="s">
        <v>340</v>
      </c>
      <c r="B142" s="84">
        <v>2</v>
      </c>
      <c r="C142" s="122">
        <v>0.002280530270181676</v>
      </c>
      <c r="D142" s="84" t="s">
        <v>2568</v>
      </c>
      <c r="E142" s="84" t="b">
        <v>0</v>
      </c>
      <c r="F142" s="84" t="b">
        <v>0</v>
      </c>
      <c r="G142" s="84" t="b">
        <v>0</v>
      </c>
    </row>
    <row r="143" spans="1:7" ht="15">
      <c r="A143" s="84" t="s">
        <v>2464</v>
      </c>
      <c r="B143" s="84">
        <v>2</v>
      </c>
      <c r="C143" s="122">
        <v>0.002280530270181676</v>
      </c>
      <c r="D143" s="84" t="s">
        <v>2568</v>
      </c>
      <c r="E143" s="84" t="b">
        <v>0</v>
      </c>
      <c r="F143" s="84" t="b">
        <v>0</v>
      </c>
      <c r="G143" s="84" t="b">
        <v>0</v>
      </c>
    </row>
    <row r="144" spans="1:7" ht="15">
      <c r="A144" s="84" t="s">
        <v>2465</v>
      </c>
      <c r="B144" s="84">
        <v>2</v>
      </c>
      <c r="C144" s="122">
        <v>0.002280530270181676</v>
      </c>
      <c r="D144" s="84" t="s">
        <v>2568</v>
      </c>
      <c r="E144" s="84" t="b">
        <v>0</v>
      </c>
      <c r="F144" s="84" t="b">
        <v>0</v>
      </c>
      <c r="G144" s="84" t="b">
        <v>0</v>
      </c>
    </row>
    <row r="145" spans="1:7" ht="15">
      <c r="A145" s="84" t="s">
        <v>2466</v>
      </c>
      <c r="B145" s="84">
        <v>2</v>
      </c>
      <c r="C145" s="122">
        <v>0.002280530270181676</v>
      </c>
      <c r="D145" s="84" t="s">
        <v>2568</v>
      </c>
      <c r="E145" s="84" t="b">
        <v>0</v>
      </c>
      <c r="F145" s="84" t="b">
        <v>0</v>
      </c>
      <c r="G145" s="84" t="b">
        <v>0</v>
      </c>
    </row>
    <row r="146" spans="1:7" ht="15">
      <c r="A146" s="84" t="s">
        <v>2467</v>
      </c>
      <c r="B146" s="84">
        <v>2</v>
      </c>
      <c r="C146" s="122">
        <v>0.002280530270181676</v>
      </c>
      <c r="D146" s="84" t="s">
        <v>2568</v>
      </c>
      <c r="E146" s="84" t="b">
        <v>0</v>
      </c>
      <c r="F146" s="84" t="b">
        <v>0</v>
      </c>
      <c r="G146" s="84" t="b">
        <v>0</v>
      </c>
    </row>
    <row r="147" spans="1:7" ht="15">
      <c r="A147" s="84" t="s">
        <v>2468</v>
      </c>
      <c r="B147" s="84">
        <v>2</v>
      </c>
      <c r="C147" s="122">
        <v>0.002280530270181676</v>
      </c>
      <c r="D147" s="84" t="s">
        <v>2568</v>
      </c>
      <c r="E147" s="84" t="b">
        <v>1</v>
      </c>
      <c r="F147" s="84" t="b">
        <v>0</v>
      </c>
      <c r="G147" s="84" t="b">
        <v>0</v>
      </c>
    </row>
    <row r="148" spans="1:7" ht="15">
      <c r="A148" s="84" t="s">
        <v>2469</v>
      </c>
      <c r="B148" s="84">
        <v>2</v>
      </c>
      <c r="C148" s="122">
        <v>0.002280530270181676</v>
      </c>
      <c r="D148" s="84" t="s">
        <v>2568</v>
      </c>
      <c r="E148" s="84" t="b">
        <v>0</v>
      </c>
      <c r="F148" s="84" t="b">
        <v>0</v>
      </c>
      <c r="G148" s="84" t="b">
        <v>0</v>
      </c>
    </row>
    <row r="149" spans="1:7" ht="15">
      <c r="A149" s="84" t="s">
        <v>2470</v>
      </c>
      <c r="B149" s="84">
        <v>2</v>
      </c>
      <c r="C149" s="122">
        <v>0.002280530270181676</v>
      </c>
      <c r="D149" s="84" t="s">
        <v>2568</v>
      </c>
      <c r="E149" s="84" t="b">
        <v>0</v>
      </c>
      <c r="F149" s="84" t="b">
        <v>0</v>
      </c>
      <c r="G149" s="84" t="b">
        <v>0</v>
      </c>
    </row>
    <row r="150" spans="1:7" ht="15">
      <c r="A150" s="84" t="s">
        <v>2471</v>
      </c>
      <c r="B150" s="84">
        <v>2</v>
      </c>
      <c r="C150" s="122">
        <v>0.002280530270181676</v>
      </c>
      <c r="D150" s="84" t="s">
        <v>2568</v>
      </c>
      <c r="E150" s="84" t="b">
        <v>0</v>
      </c>
      <c r="F150" s="84" t="b">
        <v>0</v>
      </c>
      <c r="G150" s="84" t="b">
        <v>0</v>
      </c>
    </row>
    <row r="151" spans="1:7" ht="15">
      <c r="A151" s="84" t="s">
        <v>2472</v>
      </c>
      <c r="B151" s="84">
        <v>2</v>
      </c>
      <c r="C151" s="122">
        <v>0.002280530270181676</v>
      </c>
      <c r="D151" s="84" t="s">
        <v>2568</v>
      </c>
      <c r="E151" s="84" t="b">
        <v>0</v>
      </c>
      <c r="F151" s="84" t="b">
        <v>0</v>
      </c>
      <c r="G151" s="84" t="b">
        <v>0</v>
      </c>
    </row>
    <row r="152" spans="1:7" ht="15">
      <c r="A152" s="84" t="s">
        <v>2473</v>
      </c>
      <c r="B152" s="84">
        <v>2</v>
      </c>
      <c r="C152" s="122">
        <v>0.002280530270181676</v>
      </c>
      <c r="D152" s="84" t="s">
        <v>2568</v>
      </c>
      <c r="E152" s="84" t="b">
        <v>0</v>
      </c>
      <c r="F152" s="84" t="b">
        <v>0</v>
      </c>
      <c r="G152" s="84" t="b">
        <v>0</v>
      </c>
    </row>
    <row r="153" spans="1:7" ht="15">
      <c r="A153" s="84" t="s">
        <v>2474</v>
      </c>
      <c r="B153" s="84">
        <v>2</v>
      </c>
      <c r="C153" s="122">
        <v>0.002280530270181676</v>
      </c>
      <c r="D153" s="84" t="s">
        <v>2568</v>
      </c>
      <c r="E153" s="84" t="b">
        <v>0</v>
      </c>
      <c r="F153" s="84" t="b">
        <v>0</v>
      </c>
      <c r="G153" s="84" t="b">
        <v>0</v>
      </c>
    </row>
    <row r="154" spans="1:7" ht="15">
      <c r="A154" s="84" t="s">
        <v>329</v>
      </c>
      <c r="B154" s="84">
        <v>2</v>
      </c>
      <c r="C154" s="122">
        <v>0.002280530270181676</v>
      </c>
      <c r="D154" s="84" t="s">
        <v>2568</v>
      </c>
      <c r="E154" s="84" t="b">
        <v>0</v>
      </c>
      <c r="F154" s="84" t="b">
        <v>0</v>
      </c>
      <c r="G154" s="84" t="b">
        <v>0</v>
      </c>
    </row>
    <row r="155" spans="1:7" ht="15">
      <c r="A155" s="84" t="s">
        <v>2475</v>
      </c>
      <c r="B155" s="84">
        <v>2</v>
      </c>
      <c r="C155" s="122">
        <v>0.002280530270181676</v>
      </c>
      <c r="D155" s="84" t="s">
        <v>2568</v>
      </c>
      <c r="E155" s="84" t="b">
        <v>0</v>
      </c>
      <c r="F155" s="84" t="b">
        <v>0</v>
      </c>
      <c r="G155" s="84" t="b">
        <v>0</v>
      </c>
    </row>
    <row r="156" spans="1:7" ht="15">
      <c r="A156" s="84" t="s">
        <v>2476</v>
      </c>
      <c r="B156" s="84">
        <v>2</v>
      </c>
      <c r="C156" s="122">
        <v>0.002280530270181676</v>
      </c>
      <c r="D156" s="84" t="s">
        <v>2568</v>
      </c>
      <c r="E156" s="84" t="b">
        <v>0</v>
      </c>
      <c r="F156" s="84" t="b">
        <v>0</v>
      </c>
      <c r="G156" s="84" t="b">
        <v>0</v>
      </c>
    </row>
    <row r="157" spans="1:7" ht="15">
      <c r="A157" s="84" t="s">
        <v>2477</v>
      </c>
      <c r="B157" s="84">
        <v>2</v>
      </c>
      <c r="C157" s="122">
        <v>0.002280530270181676</v>
      </c>
      <c r="D157" s="84" t="s">
        <v>2568</v>
      </c>
      <c r="E157" s="84" t="b">
        <v>0</v>
      </c>
      <c r="F157" s="84" t="b">
        <v>1</v>
      </c>
      <c r="G157" s="84" t="b">
        <v>0</v>
      </c>
    </row>
    <row r="158" spans="1:7" ht="15">
      <c r="A158" s="84" t="s">
        <v>322</v>
      </c>
      <c r="B158" s="84">
        <v>2</v>
      </c>
      <c r="C158" s="122">
        <v>0.002280530270181676</v>
      </c>
      <c r="D158" s="84" t="s">
        <v>2568</v>
      </c>
      <c r="E158" s="84" t="b">
        <v>0</v>
      </c>
      <c r="F158" s="84" t="b">
        <v>0</v>
      </c>
      <c r="G158" s="84" t="b">
        <v>0</v>
      </c>
    </row>
    <row r="159" spans="1:7" ht="15">
      <c r="A159" s="84" t="s">
        <v>276</v>
      </c>
      <c r="B159" s="84">
        <v>2</v>
      </c>
      <c r="C159" s="122">
        <v>0.002280530270181676</v>
      </c>
      <c r="D159" s="84" t="s">
        <v>2568</v>
      </c>
      <c r="E159" s="84" t="b">
        <v>0</v>
      </c>
      <c r="F159" s="84" t="b">
        <v>0</v>
      </c>
      <c r="G159" s="84" t="b">
        <v>0</v>
      </c>
    </row>
    <row r="160" spans="1:7" ht="15">
      <c r="A160" s="84" t="s">
        <v>2478</v>
      </c>
      <c r="B160" s="84">
        <v>2</v>
      </c>
      <c r="C160" s="122">
        <v>0.002280530270181676</v>
      </c>
      <c r="D160" s="84" t="s">
        <v>2568</v>
      </c>
      <c r="E160" s="84" t="b">
        <v>0</v>
      </c>
      <c r="F160" s="84" t="b">
        <v>0</v>
      </c>
      <c r="G160" s="84" t="b">
        <v>0</v>
      </c>
    </row>
    <row r="161" spans="1:7" ht="15">
      <c r="A161" s="84" t="s">
        <v>2479</v>
      </c>
      <c r="B161" s="84">
        <v>2</v>
      </c>
      <c r="C161" s="122">
        <v>0.002280530270181676</v>
      </c>
      <c r="D161" s="84" t="s">
        <v>2568</v>
      </c>
      <c r="E161" s="84" t="b">
        <v>1</v>
      </c>
      <c r="F161" s="84" t="b">
        <v>0</v>
      </c>
      <c r="G161" s="84" t="b">
        <v>0</v>
      </c>
    </row>
    <row r="162" spans="1:7" ht="15">
      <c r="A162" s="84" t="s">
        <v>2480</v>
      </c>
      <c r="B162" s="84">
        <v>2</v>
      </c>
      <c r="C162" s="122">
        <v>0.002280530270181676</v>
      </c>
      <c r="D162" s="84" t="s">
        <v>2568</v>
      </c>
      <c r="E162" s="84" t="b">
        <v>0</v>
      </c>
      <c r="F162" s="84" t="b">
        <v>0</v>
      </c>
      <c r="G162" s="84" t="b">
        <v>0</v>
      </c>
    </row>
    <row r="163" spans="1:7" ht="15">
      <c r="A163" s="84" t="s">
        <v>2481</v>
      </c>
      <c r="B163" s="84">
        <v>2</v>
      </c>
      <c r="C163" s="122">
        <v>0.002280530270181676</v>
      </c>
      <c r="D163" s="84" t="s">
        <v>2568</v>
      </c>
      <c r="E163" s="84" t="b">
        <v>0</v>
      </c>
      <c r="F163" s="84" t="b">
        <v>0</v>
      </c>
      <c r="G163" s="84" t="b">
        <v>0</v>
      </c>
    </row>
    <row r="164" spans="1:7" ht="15">
      <c r="A164" s="84" t="s">
        <v>2482</v>
      </c>
      <c r="B164" s="84">
        <v>2</v>
      </c>
      <c r="C164" s="122">
        <v>0.002280530270181676</v>
      </c>
      <c r="D164" s="84" t="s">
        <v>2568</v>
      </c>
      <c r="E164" s="84" t="b">
        <v>0</v>
      </c>
      <c r="F164" s="84" t="b">
        <v>0</v>
      </c>
      <c r="G164" s="84" t="b">
        <v>0</v>
      </c>
    </row>
    <row r="165" spans="1:7" ht="15">
      <c r="A165" s="84" t="s">
        <v>2483</v>
      </c>
      <c r="B165" s="84">
        <v>2</v>
      </c>
      <c r="C165" s="122">
        <v>0.002280530270181676</v>
      </c>
      <c r="D165" s="84" t="s">
        <v>2568</v>
      </c>
      <c r="E165" s="84" t="b">
        <v>0</v>
      </c>
      <c r="F165" s="84" t="b">
        <v>0</v>
      </c>
      <c r="G165" s="84" t="b">
        <v>0</v>
      </c>
    </row>
    <row r="166" spans="1:7" ht="15">
      <c r="A166" s="84" t="s">
        <v>2484</v>
      </c>
      <c r="B166" s="84">
        <v>2</v>
      </c>
      <c r="C166" s="122">
        <v>0.002280530270181676</v>
      </c>
      <c r="D166" s="84" t="s">
        <v>2568</v>
      </c>
      <c r="E166" s="84" t="b">
        <v>0</v>
      </c>
      <c r="F166" s="84" t="b">
        <v>0</v>
      </c>
      <c r="G166" s="84" t="b">
        <v>0</v>
      </c>
    </row>
    <row r="167" spans="1:7" ht="15">
      <c r="A167" s="84" t="s">
        <v>321</v>
      </c>
      <c r="B167" s="84">
        <v>2</v>
      </c>
      <c r="C167" s="122">
        <v>0.002280530270181676</v>
      </c>
      <c r="D167" s="84" t="s">
        <v>2568</v>
      </c>
      <c r="E167" s="84" t="b">
        <v>0</v>
      </c>
      <c r="F167" s="84" t="b">
        <v>0</v>
      </c>
      <c r="G167" s="84" t="b">
        <v>0</v>
      </c>
    </row>
    <row r="168" spans="1:7" ht="15">
      <c r="A168" s="84" t="s">
        <v>2485</v>
      </c>
      <c r="B168" s="84">
        <v>2</v>
      </c>
      <c r="C168" s="122">
        <v>0.002280530270181676</v>
      </c>
      <c r="D168" s="84" t="s">
        <v>2568</v>
      </c>
      <c r="E168" s="84" t="b">
        <v>0</v>
      </c>
      <c r="F168" s="84" t="b">
        <v>0</v>
      </c>
      <c r="G168" s="84" t="b">
        <v>0</v>
      </c>
    </row>
    <row r="169" spans="1:7" ht="15">
      <c r="A169" s="84" t="s">
        <v>2486</v>
      </c>
      <c r="B169" s="84">
        <v>2</v>
      </c>
      <c r="C169" s="122">
        <v>0.002280530270181676</v>
      </c>
      <c r="D169" s="84" t="s">
        <v>2568</v>
      </c>
      <c r="E169" s="84" t="b">
        <v>0</v>
      </c>
      <c r="F169" s="84" t="b">
        <v>0</v>
      </c>
      <c r="G169" s="84" t="b">
        <v>0</v>
      </c>
    </row>
    <row r="170" spans="1:7" ht="15">
      <c r="A170" s="84" t="s">
        <v>2487</v>
      </c>
      <c r="B170" s="84">
        <v>2</v>
      </c>
      <c r="C170" s="122">
        <v>0.002280530270181676</v>
      </c>
      <c r="D170" s="84" t="s">
        <v>2568</v>
      </c>
      <c r="E170" s="84" t="b">
        <v>0</v>
      </c>
      <c r="F170" s="84" t="b">
        <v>0</v>
      </c>
      <c r="G170" s="84" t="b">
        <v>0</v>
      </c>
    </row>
    <row r="171" spans="1:7" ht="15">
      <c r="A171" s="84" t="s">
        <v>2488</v>
      </c>
      <c r="B171" s="84">
        <v>2</v>
      </c>
      <c r="C171" s="122">
        <v>0.002280530270181676</v>
      </c>
      <c r="D171" s="84" t="s">
        <v>2568</v>
      </c>
      <c r="E171" s="84" t="b">
        <v>0</v>
      </c>
      <c r="F171" s="84" t="b">
        <v>0</v>
      </c>
      <c r="G171" s="84" t="b">
        <v>0</v>
      </c>
    </row>
    <row r="172" spans="1:7" ht="15">
      <c r="A172" s="84" t="s">
        <v>2489</v>
      </c>
      <c r="B172" s="84">
        <v>2</v>
      </c>
      <c r="C172" s="122">
        <v>0.002280530270181676</v>
      </c>
      <c r="D172" s="84" t="s">
        <v>2568</v>
      </c>
      <c r="E172" s="84" t="b">
        <v>0</v>
      </c>
      <c r="F172" s="84" t="b">
        <v>0</v>
      </c>
      <c r="G172" s="84" t="b">
        <v>0</v>
      </c>
    </row>
    <row r="173" spans="1:7" ht="15">
      <c r="A173" s="84" t="s">
        <v>2490</v>
      </c>
      <c r="B173" s="84">
        <v>2</v>
      </c>
      <c r="C173" s="122">
        <v>0.002280530270181676</v>
      </c>
      <c r="D173" s="84" t="s">
        <v>2568</v>
      </c>
      <c r="E173" s="84" t="b">
        <v>0</v>
      </c>
      <c r="F173" s="84" t="b">
        <v>0</v>
      </c>
      <c r="G173" s="84" t="b">
        <v>0</v>
      </c>
    </row>
    <row r="174" spans="1:7" ht="15">
      <c r="A174" s="84" t="s">
        <v>2491</v>
      </c>
      <c r="B174" s="84">
        <v>2</v>
      </c>
      <c r="C174" s="122">
        <v>0.0026606186485452887</v>
      </c>
      <c r="D174" s="84" t="s">
        <v>2568</v>
      </c>
      <c r="E174" s="84" t="b">
        <v>0</v>
      </c>
      <c r="F174" s="84" t="b">
        <v>0</v>
      </c>
      <c r="G174" s="84" t="b">
        <v>0</v>
      </c>
    </row>
    <row r="175" spans="1:7" ht="15">
      <c r="A175" s="84" t="s">
        <v>2492</v>
      </c>
      <c r="B175" s="84">
        <v>2</v>
      </c>
      <c r="C175" s="122">
        <v>0.002280530270181676</v>
      </c>
      <c r="D175" s="84" t="s">
        <v>2568</v>
      </c>
      <c r="E175" s="84" t="b">
        <v>0</v>
      </c>
      <c r="F175" s="84" t="b">
        <v>0</v>
      </c>
      <c r="G175" s="84" t="b">
        <v>0</v>
      </c>
    </row>
    <row r="176" spans="1:7" ht="15">
      <c r="A176" s="84" t="s">
        <v>2493</v>
      </c>
      <c r="B176" s="84">
        <v>2</v>
      </c>
      <c r="C176" s="122">
        <v>0.002280530270181676</v>
      </c>
      <c r="D176" s="84" t="s">
        <v>2568</v>
      </c>
      <c r="E176" s="84" t="b">
        <v>0</v>
      </c>
      <c r="F176" s="84" t="b">
        <v>0</v>
      </c>
      <c r="G176" s="84" t="b">
        <v>0</v>
      </c>
    </row>
    <row r="177" spans="1:7" ht="15">
      <c r="A177" s="84" t="s">
        <v>2494</v>
      </c>
      <c r="B177" s="84">
        <v>2</v>
      </c>
      <c r="C177" s="122">
        <v>0.002280530270181676</v>
      </c>
      <c r="D177" s="84" t="s">
        <v>2568</v>
      </c>
      <c r="E177" s="84" t="b">
        <v>0</v>
      </c>
      <c r="F177" s="84" t="b">
        <v>0</v>
      </c>
      <c r="G177" s="84" t="b">
        <v>0</v>
      </c>
    </row>
    <row r="178" spans="1:7" ht="15">
      <c r="A178" s="84" t="s">
        <v>2495</v>
      </c>
      <c r="B178" s="84">
        <v>2</v>
      </c>
      <c r="C178" s="122">
        <v>0.002280530270181676</v>
      </c>
      <c r="D178" s="84" t="s">
        <v>2568</v>
      </c>
      <c r="E178" s="84" t="b">
        <v>0</v>
      </c>
      <c r="F178" s="84" t="b">
        <v>0</v>
      </c>
      <c r="G178" s="84" t="b">
        <v>0</v>
      </c>
    </row>
    <row r="179" spans="1:7" ht="15">
      <c r="A179" s="84" t="s">
        <v>2496</v>
      </c>
      <c r="B179" s="84">
        <v>2</v>
      </c>
      <c r="C179" s="122">
        <v>0.002280530270181676</v>
      </c>
      <c r="D179" s="84" t="s">
        <v>2568</v>
      </c>
      <c r="E179" s="84" t="b">
        <v>1</v>
      </c>
      <c r="F179" s="84" t="b">
        <v>0</v>
      </c>
      <c r="G179" s="84" t="b">
        <v>0</v>
      </c>
    </row>
    <row r="180" spans="1:7" ht="15">
      <c r="A180" s="84" t="s">
        <v>2497</v>
      </c>
      <c r="B180" s="84">
        <v>2</v>
      </c>
      <c r="C180" s="122">
        <v>0.002280530270181676</v>
      </c>
      <c r="D180" s="84" t="s">
        <v>2568</v>
      </c>
      <c r="E180" s="84" t="b">
        <v>0</v>
      </c>
      <c r="F180" s="84" t="b">
        <v>0</v>
      </c>
      <c r="G180" s="84" t="b">
        <v>0</v>
      </c>
    </row>
    <row r="181" spans="1:7" ht="15">
      <c r="A181" s="84" t="s">
        <v>2498</v>
      </c>
      <c r="B181" s="84">
        <v>2</v>
      </c>
      <c r="C181" s="122">
        <v>0.002280530270181676</v>
      </c>
      <c r="D181" s="84" t="s">
        <v>2568</v>
      </c>
      <c r="E181" s="84" t="b">
        <v>0</v>
      </c>
      <c r="F181" s="84" t="b">
        <v>0</v>
      </c>
      <c r="G181" s="84" t="b">
        <v>0</v>
      </c>
    </row>
    <row r="182" spans="1:7" ht="15">
      <c r="A182" s="84" t="s">
        <v>2499</v>
      </c>
      <c r="B182" s="84">
        <v>2</v>
      </c>
      <c r="C182" s="122">
        <v>0.002280530270181676</v>
      </c>
      <c r="D182" s="84" t="s">
        <v>2568</v>
      </c>
      <c r="E182" s="84" t="b">
        <v>0</v>
      </c>
      <c r="F182" s="84" t="b">
        <v>0</v>
      </c>
      <c r="G182" s="84" t="b">
        <v>0</v>
      </c>
    </row>
    <row r="183" spans="1:7" ht="15">
      <c r="A183" s="84" t="s">
        <v>2500</v>
      </c>
      <c r="B183" s="84">
        <v>2</v>
      </c>
      <c r="C183" s="122">
        <v>0.002280530270181676</v>
      </c>
      <c r="D183" s="84" t="s">
        <v>2568</v>
      </c>
      <c r="E183" s="84" t="b">
        <v>0</v>
      </c>
      <c r="F183" s="84" t="b">
        <v>0</v>
      </c>
      <c r="G183" s="84" t="b">
        <v>0</v>
      </c>
    </row>
    <row r="184" spans="1:7" ht="15">
      <c r="A184" s="84" t="s">
        <v>2501</v>
      </c>
      <c r="B184" s="84">
        <v>2</v>
      </c>
      <c r="C184" s="122">
        <v>0.002280530270181676</v>
      </c>
      <c r="D184" s="84" t="s">
        <v>2568</v>
      </c>
      <c r="E184" s="84" t="b">
        <v>0</v>
      </c>
      <c r="F184" s="84" t="b">
        <v>0</v>
      </c>
      <c r="G184" s="84" t="b">
        <v>0</v>
      </c>
    </row>
    <row r="185" spans="1:7" ht="15">
      <c r="A185" s="84" t="s">
        <v>2502</v>
      </c>
      <c r="B185" s="84">
        <v>2</v>
      </c>
      <c r="C185" s="122">
        <v>0.002280530270181676</v>
      </c>
      <c r="D185" s="84" t="s">
        <v>2568</v>
      </c>
      <c r="E185" s="84" t="b">
        <v>0</v>
      </c>
      <c r="F185" s="84" t="b">
        <v>0</v>
      </c>
      <c r="G185" s="84" t="b">
        <v>0</v>
      </c>
    </row>
    <row r="186" spans="1:7" ht="15">
      <c r="A186" s="84" t="s">
        <v>2503</v>
      </c>
      <c r="B186" s="84">
        <v>2</v>
      </c>
      <c r="C186" s="122">
        <v>0.002280530270181676</v>
      </c>
      <c r="D186" s="84" t="s">
        <v>2568</v>
      </c>
      <c r="E186" s="84" t="b">
        <v>0</v>
      </c>
      <c r="F186" s="84" t="b">
        <v>0</v>
      </c>
      <c r="G186" s="84" t="b">
        <v>0</v>
      </c>
    </row>
    <row r="187" spans="1:7" ht="15">
      <c r="A187" s="84" t="s">
        <v>2504</v>
      </c>
      <c r="B187" s="84">
        <v>2</v>
      </c>
      <c r="C187" s="122">
        <v>0.002280530270181676</v>
      </c>
      <c r="D187" s="84" t="s">
        <v>2568</v>
      </c>
      <c r="E187" s="84" t="b">
        <v>0</v>
      </c>
      <c r="F187" s="84" t="b">
        <v>0</v>
      </c>
      <c r="G187" s="84" t="b">
        <v>0</v>
      </c>
    </row>
    <row r="188" spans="1:7" ht="15">
      <c r="A188" s="84" t="s">
        <v>2505</v>
      </c>
      <c r="B188" s="84">
        <v>2</v>
      </c>
      <c r="C188" s="122">
        <v>0.0026606186485452887</v>
      </c>
      <c r="D188" s="84" t="s">
        <v>2568</v>
      </c>
      <c r="E188" s="84" t="b">
        <v>0</v>
      </c>
      <c r="F188" s="84" t="b">
        <v>0</v>
      </c>
      <c r="G188" s="84" t="b">
        <v>0</v>
      </c>
    </row>
    <row r="189" spans="1:7" ht="15">
      <c r="A189" s="84" t="s">
        <v>2506</v>
      </c>
      <c r="B189" s="84">
        <v>2</v>
      </c>
      <c r="C189" s="122">
        <v>0.002280530270181676</v>
      </c>
      <c r="D189" s="84" t="s">
        <v>2568</v>
      </c>
      <c r="E189" s="84" t="b">
        <v>0</v>
      </c>
      <c r="F189" s="84" t="b">
        <v>0</v>
      </c>
      <c r="G189" s="84" t="b">
        <v>0</v>
      </c>
    </row>
    <row r="190" spans="1:7" ht="15">
      <c r="A190" s="84" t="s">
        <v>2507</v>
      </c>
      <c r="B190" s="84">
        <v>2</v>
      </c>
      <c r="C190" s="122">
        <v>0.002280530270181676</v>
      </c>
      <c r="D190" s="84" t="s">
        <v>2568</v>
      </c>
      <c r="E190" s="84" t="b">
        <v>0</v>
      </c>
      <c r="F190" s="84" t="b">
        <v>0</v>
      </c>
      <c r="G190" s="84" t="b">
        <v>0</v>
      </c>
    </row>
    <row r="191" spans="1:7" ht="15">
      <c r="A191" s="84" t="s">
        <v>2508</v>
      </c>
      <c r="B191" s="84">
        <v>2</v>
      </c>
      <c r="C191" s="122">
        <v>0.002280530270181676</v>
      </c>
      <c r="D191" s="84" t="s">
        <v>2568</v>
      </c>
      <c r="E191" s="84" t="b">
        <v>0</v>
      </c>
      <c r="F191" s="84" t="b">
        <v>0</v>
      </c>
      <c r="G191" s="84" t="b">
        <v>0</v>
      </c>
    </row>
    <row r="192" spans="1:7" ht="15">
      <c r="A192" s="84" t="s">
        <v>2509</v>
      </c>
      <c r="B192" s="84">
        <v>2</v>
      </c>
      <c r="C192" s="122">
        <v>0.002280530270181676</v>
      </c>
      <c r="D192" s="84" t="s">
        <v>2568</v>
      </c>
      <c r="E192" s="84" t="b">
        <v>0</v>
      </c>
      <c r="F192" s="84" t="b">
        <v>0</v>
      </c>
      <c r="G192" s="84" t="b">
        <v>0</v>
      </c>
    </row>
    <row r="193" spans="1:7" ht="15">
      <c r="A193" s="84" t="s">
        <v>2510</v>
      </c>
      <c r="B193" s="84">
        <v>2</v>
      </c>
      <c r="C193" s="122">
        <v>0.002280530270181676</v>
      </c>
      <c r="D193" s="84" t="s">
        <v>2568</v>
      </c>
      <c r="E193" s="84" t="b">
        <v>0</v>
      </c>
      <c r="F193" s="84" t="b">
        <v>0</v>
      </c>
      <c r="G193" s="84" t="b">
        <v>0</v>
      </c>
    </row>
    <row r="194" spans="1:7" ht="15">
      <c r="A194" s="84" t="s">
        <v>318</v>
      </c>
      <c r="B194" s="84">
        <v>2</v>
      </c>
      <c r="C194" s="122">
        <v>0.002280530270181676</v>
      </c>
      <c r="D194" s="84" t="s">
        <v>2568</v>
      </c>
      <c r="E194" s="84" t="b">
        <v>0</v>
      </c>
      <c r="F194" s="84" t="b">
        <v>0</v>
      </c>
      <c r="G194" s="84" t="b">
        <v>0</v>
      </c>
    </row>
    <row r="195" spans="1:7" ht="15">
      <c r="A195" s="84" t="s">
        <v>2511</v>
      </c>
      <c r="B195" s="84">
        <v>2</v>
      </c>
      <c r="C195" s="122">
        <v>0.002280530270181676</v>
      </c>
      <c r="D195" s="84" t="s">
        <v>2568</v>
      </c>
      <c r="E195" s="84" t="b">
        <v>0</v>
      </c>
      <c r="F195" s="84" t="b">
        <v>0</v>
      </c>
      <c r="G195" s="84" t="b">
        <v>0</v>
      </c>
    </row>
    <row r="196" spans="1:7" ht="15">
      <c r="A196" s="84" t="s">
        <v>2512</v>
      </c>
      <c r="B196" s="84">
        <v>2</v>
      </c>
      <c r="C196" s="122">
        <v>0.002280530270181676</v>
      </c>
      <c r="D196" s="84" t="s">
        <v>2568</v>
      </c>
      <c r="E196" s="84" t="b">
        <v>0</v>
      </c>
      <c r="F196" s="84" t="b">
        <v>0</v>
      </c>
      <c r="G196" s="84" t="b">
        <v>0</v>
      </c>
    </row>
    <row r="197" spans="1:7" ht="15">
      <c r="A197" s="84" t="s">
        <v>2513</v>
      </c>
      <c r="B197" s="84">
        <v>2</v>
      </c>
      <c r="C197" s="122">
        <v>0.002280530270181676</v>
      </c>
      <c r="D197" s="84" t="s">
        <v>2568</v>
      </c>
      <c r="E197" s="84" t="b">
        <v>0</v>
      </c>
      <c r="F197" s="84" t="b">
        <v>0</v>
      </c>
      <c r="G197" s="84" t="b">
        <v>0</v>
      </c>
    </row>
    <row r="198" spans="1:7" ht="15">
      <c r="A198" s="84" t="s">
        <v>2514</v>
      </c>
      <c r="B198" s="84">
        <v>2</v>
      </c>
      <c r="C198" s="122">
        <v>0.002280530270181676</v>
      </c>
      <c r="D198" s="84" t="s">
        <v>2568</v>
      </c>
      <c r="E198" s="84" t="b">
        <v>0</v>
      </c>
      <c r="F198" s="84" t="b">
        <v>0</v>
      </c>
      <c r="G198" s="84" t="b">
        <v>0</v>
      </c>
    </row>
    <row r="199" spans="1:7" ht="15">
      <c r="A199" s="84" t="s">
        <v>2515</v>
      </c>
      <c r="B199" s="84">
        <v>2</v>
      </c>
      <c r="C199" s="122">
        <v>0.002280530270181676</v>
      </c>
      <c r="D199" s="84" t="s">
        <v>2568</v>
      </c>
      <c r="E199" s="84" t="b">
        <v>0</v>
      </c>
      <c r="F199" s="84" t="b">
        <v>0</v>
      </c>
      <c r="G199" s="84" t="b">
        <v>0</v>
      </c>
    </row>
    <row r="200" spans="1:7" ht="15">
      <c r="A200" s="84" t="s">
        <v>2516</v>
      </c>
      <c r="B200" s="84">
        <v>2</v>
      </c>
      <c r="C200" s="122">
        <v>0.002280530270181676</v>
      </c>
      <c r="D200" s="84" t="s">
        <v>2568</v>
      </c>
      <c r="E200" s="84" t="b">
        <v>0</v>
      </c>
      <c r="F200" s="84" t="b">
        <v>1</v>
      </c>
      <c r="G200" s="84" t="b">
        <v>0</v>
      </c>
    </row>
    <row r="201" spans="1:7" ht="15">
      <c r="A201" s="84" t="s">
        <v>2517</v>
      </c>
      <c r="B201" s="84">
        <v>2</v>
      </c>
      <c r="C201" s="122">
        <v>0.002280530270181676</v>
      </c>
      <c r="D201" s="84" t="s">
        <v>2568</v>
      </c>
      <c r="E201" s="84" t="b">
        <v>0</v>
      </c>
      <c r="F201" s="84" t="b">
        <v>0</v>
      </c>
      <c r="G201" s="84" t="b">
        <v>0</v>
      </c>
    </row>
    <row r="202" spans="1:7" ht="15">
      <c r="A202" s="84" t="s">
        <v>2518</v>
      </c>
      <c r="B202" s="84">
        <v>2</v>
      </c>
      <c r="C202" s="122">
        <v>0.0026606186485452887</v>
      </c>
      <c r="D202" s="84" t="s">
        <v>2568</v>
      </c>
      <c r="E202" s="84" t="b">
        <v>0</v>
      </c>
      <c r="F202" s="84" t="b">
        <v>0</v>
      </c>
      <c r="G202" s="84" t="b">
        <v>0</v>
      </c>
    </row>
    <row r="203" spans="1:7" ht="15">
      <c r="A203" s="84" t="s">
        <v>2519</v>
      </c>
      <c r="B203" s="84">
        <v>2</v>
      </c>
      <c r="C203" s="122">
        <v>0.002280530270181676</v>
      </c>
      <c r="D203" s="84" t="s">
        <v>2568</v>
      </c>
      <c r="E203" s="84" t="b">
        <v>0</v>
      </c>
      <c r="F203" s="84" t="b">
        <v>0</v>
      </c>
      <c r="G203" s="84" t="b">
        <v>0</v>
      </c>
    </row>
    <row r="204" spans="1:7" ht="15">
      <c r="A204" s="84" t="s">
        <v>2520</v>
      </c>
      <c r="B204" s="84">
        <v>2</v>
      </c>
      <c r="C204" s="122">
        <v>0.002280530270181676</v>
      </c>
      <c r="D204" s="84" t="s">
        <v>2568</v>
      </c>
      <c r="E204" s="84" t="b">
        <v>0</v>
      </c>
      <c r="F204" s="84" t="b">
        <v>0</v>
      </c>
      <c r="G204" s="84" t="b">
        <v>0</v>
      </c>
    </row>
    <row r="205" spans="1:7" ht="15">
      <c r="A205" s="84" t="s">
        <v>2521</v>
      </c>
      <c r="B205" s="84">
        <v>2</v>
      </c>
      <c r="C205" s="122">
        <v>0.002280530270181676</v>
      </c>
      <c r="D205" s="84" t="s">
        <v>2568</v>
      </c>
      <c r="E205" s="84" t="b">
        <v>0</v>
      </c>
      <c r="F205" s="84" t="b">
        <v>0</v>
      </c>
      <c r="G205" s="84" t="b">
        <v>0</v>
      </c>
    </row>
    <row r="206" spans="1:7" ht="15">
      <c r="A206" s="84" t="s">
        <v>2522</v>
      </c>
      <c r="B206" s="84">
        <v>2</v>
      </c>
      <c r="C206" s="122">
        <v>0.002280530270181676</v>
      </c>
      <c r="D206" s="84" t="s">
        <v>2568</v>
      </c>
      <c r="E206" s="84" t="b">
        <v>0</v>
      </c>
      <c r="F206" s="84" t="b">
        <v>0</v>
      </c>
      <c r="G206" s="84" t="b">
        <v>0</v>
      </c>
    </row>
    <row r="207" spans="1:7" ht="15">
      <c r="A207" s="84" t="s">
        <v>2523</v>
      </c>
      <c r="B207" s="84">
        <v>2</v>
      </c>
      <c r="C207" s="122">
        <v>0.002280530270181676</v>
      </c>
      <c r="D207" s="84" t="s">
        <v>2568</v>
      </c>
      <c r="E207" s="84" t="b">
        <v>0</v>
      </c>
      <c r="F207" s="84" t="b">
        <v>1</v>
      </c>
      <c r="G207" s="84" t="b">
        <v>0</v>
      </c>
    </row>
    <row r="208" spans="1:7" ht="15">
      <c r="A208" s="84" t="s">
        <v>2524</v>
      </c>
      <c r="B208" s="84">
        <v>2</v>
      </c>
      <c r="C208" s="122">
        <v>0.0026606186485452887</v>
      </c>
      <c r="D208" s="84" t="s">
        <v>2568</v>
      </c>
      <c r="E208" s="84" t="b">
        <v>0</v>
      </c>
      <c r="F208" s="84" t="b">
        <v>0</v>
      </c>
      <c r="G208" s="84" t="b">
        <v>0</v>
      </c>
    </row>
    <row r="209" spans="1:7" ht="15">
      <c r="A209" s="84" t="s">
        <v>2525</v>
      </c>
      <c r="B209" s="84">
        <v>2</v>
      </c>
      <c r="C209" s="122">
        <v>0.0026606186485452887</v>
      </c>
      <c r="D209" s="84" t="s">
        <v>2568</v>
      </c>
      <c r="E209" s="84" t="b">
        <v>0</v>
      </c>
      <c r="F209" s="84" t="b">
        <v>0</v>
      </c>
      <c r="G209" s="84" t="b">
        <v>0</v>
      </c>
    </row>
    <row r="210" spans="1:7" ht="15">
      <c r="A210" s="84" t="s">
        <v>2526</v>
      </c>
      <c r="B210" s="84">
        <v>2</v>
      </c>
      <c r="C210" s="122">
        <v>0.002280530270181676</v>
      </c>
      <c r="D210" s="84" t="s">
        <v>2568</v>
      </c>
      <c r="E210" s="84" t="b">
        <v>0</v>
      </c>
      <c r="F210" s="84" t="b">
        <v>0</v>
      </c>
      <c r="G210" s="84" t="b">
        <v>0</v>
      </c>
    </row>
    <row r="211" spans="1:7" ht="15">
      <c r="A211" s="84" t="s">
        <v>2066</v>
      </c>
      <c r="B211" s="84">
        <v>2</v>
      </c>
      <c r="C211" s="122">
        <v>0.002280530270181676</v>
      </c>
      <c r="D211" s="84" t="s">
        <v>2568</v>
      </c>
      <c r="E211" s="84" t="b">
        <v>0</v>
      </c>
      <c r="F211" s="84" t="b">
        <v>0</v>
      </c>
      <c r="G211" s="84" t="b">
        <v>0</v>
      </c>
    </row>
    <row r="212" spans="1:7" ht="15">
      <c r="A212" s="84" t="s">
        <v>312</v>
      </c>
      <c r="B212" s="84">
        <v>2</v>
      </c>
      <c r="C212" s="122">
        <v>0.002280530270181676</v>
      </c>
      <c r="D212" s="84" t="s">
        <v>2568</v>
      </c>
      <c r="E212" s="84" t="b">
        <v>0</v>
      </c>
      <c r="F212" s="84" t="b">
        <v>0</v>
      </c>
      <c r="G212" s="84" t="b">
        <v>0</v>
      </c>
    </row>
    <row r="213" spans="1:7" ht="15">
      <c r="A213" s="84" t="s">
        <v>2067</v>
      </c>
      <c r="B213" s="84">
        <v>2</v>
      </c>
      <c r="C213" s="122">
        <v>0.002280530270181676</v>
      </c>
      <c r="D213" s="84" t="s">
        <v>2568</v>
      </c>
      <c r="E213" s="84" t="b">
        <v>1</v>
      </c>
      <c r="F213" s="84" t="b">
        <v>0</v>
      </c>
      <c r="G213" s="84" t="b">
        <v>0</v>
      </c>
    </row>
    <row r="214" spans="1:7" ht="15">
      <c r="A214" s="84" t="s">
        <v>311</v>
      </c>
      <c r="B214" s="84">
        <v>2</v>
      </c>
      <c r="C214" s="122">
        <v>0.002280530270181676</v>
      </c>
      <c r="D214" s="84" t="s">
        <v>2568</v>
      </c>
      <c r="E214" s="84" t="b">
        <v>0</v>
      </c>
      <c r="F214" s="84" t="b">
        <v>0</v>
      </c>
      <c r="G214" s="84" t="b">
        <v>0</v>
      </c>
    </row>
    <row r="215" spans="1:7" ht="15">
      <c r="A215" s="84" t="s">
        <v>310</v>
      </c>
      <c r="B215" s="84">
        <v>2</v>
      </c>
      <c r="C215" s="122">
        <v>0.002280530270181676</v>
      </c>
      <c r="D215" s="84" t="s">
        <v>2568</v>
      </c>
      <c r="E215" s="84" t="b">
        <v>0</v>
      </c>
      <c r="F215" s="84" t="b">
        <v>0</v>
      </c>
      <c r="G215" s="84" t="b">
        <v>0</v>
      </c>
    </row>
    <row r="216" spans="1:7" ht="15">
      <c r="A216" s="84" t="s">
        <v>309</v>
      </c>
      <c r="B216" s="84">
        <v>2</v>
      </c>
      <c r="C216" s="122">
        <v>0.002280530270181676</v>
      </c>
      <c r="D216" s="84" t="s">
        <v>2568</v>
      </c>
      <c r="E216" s="84" t="b">
        <v>0</v>
      </c>
      <c r="F216" s="84" t="b">
        <v>0</v>
      </c>
      <c r="G216" s="84" t="b">
        <v>0</v>
      </c>
    </row>
    <row r="217" spans="1:7" ht="15">
      <c r="A217" s="84" t="s">
        <v>260</v>
      </c>
      <c r="B217" s="84">
        <v>2</v>
      </c>
      <c r="C217" s="122">
        <v>0.002280530270181676</v>
      </c>
      <c r="D217" s="84" t="s">
        <v>2568</v>
      </c>
      <c r="E217" s="84" t="b">
        <v>0</v>
      </c>
      <c r="F217" s="84" t="b">
        <v>0</v>
      </c>
      <c r="G217" s="84" t="b">
        <v>0</v>
      </c>
    </row>
    <row r="218" spans="1:7" ht="15">
      <c r="A218" s="84" t="s">
        <v>308</v>
      </c>
      <c r="B218" s="84">
        <v>2</v>
      </c>
      <c r="C218" s="122">
        <v>0.002280530270181676</v>
      </c>
      <c r="D218" s="84" t="s">
        <v>2568</v>
      </c>
      <c r="E218" s="84" t="b">
        <v>0</v>
      </c>
      <c r="F218" s="84" t="b">
        <v>0</v>
      </c>
      <c r="G218" s="84" t="b">
        <v>0</v>
      </c>
    </row>
    <row r="219" spans="1:7" ht="15">
      <c r="A219" s="84" t="s">
        <v>307</v>
      </c>
      <c r="B219" s="84">
        <v>2</v>
      </c>
      <c r="C219" s="122">
        <v>0.002280530270181676</v>
      </c>
      <c r="D219" s="84" t="s">
        <v>2568</v>
      </c>
      <c r="E219" s="84" t="b">
        <v>0</v>
      </c>
      <c r="F219" s="84" t="b">
        <v>0</v>
      </c>
      <c r="G219" s="84" t="b">
        <v>0</v>
      </c>
    </row>
    <row r="220" spans="1:7" ht="15">
      <c r="A220" s="84" t="s">
        <v>306</v>
      </c>
      <c r="B220" s="84">
        <v>2</v>
      </c>
      <c r="C220" s="122">
        <v>0.002280530270181676</v>
      </c>
      <c r="D220" s="84" t="s">
        <v>2568</v>
      </c>
      <c r="E220" s="84" t="b">
        <v>0</v>
      </c>
      <c r="F220" s="84" t="b">
        <v>0</v>
      </c>
      <c r="G220" s="84" t="b">
        <v>0</v>
      </c>
    </row>
    <row r="221" spans="1:7" ht="15">
      <c r="A221" s="84" t="s">
        <v>2527</v>
      </c>
      <c r="B221" s="84">
        <v>2</v>
      </c>
      <c r="C221" s="122">
        <v>0.002280530270181676</v>
      </c>
      <c r="D221" s="84" t="s">
        <v>2568</v>
      </c>
      <c r="E221" s="84" t="b">
        <v>0</v>
      </c>
      <c r="F221" s="84" t="b">
        <v>0</v>
      </c>
      <c r="G221" s="84" t="b">
        <v>0</v>
      </c>
    </row>
    <row r="222" spans="1:7" ht="15">
      <c r="A222" s="84" t="s">
        <v>2528</v>
      </c>
      <c r="B222" s="84">
        <v>2</v>
      </c>
      <c r="C222" s="122">
        <v>0.002280530270181676</v>
      </c>
      <c r="D222" s="84" t="s">
        <v>2568</v>
      </c>
      <c r="E222" s="84" t="b">
        <v>0</v>
      </c>
      <c r="F222" s="84" t="b">
        <v>0</v>
      </c>
      <c r="G222" s="84" t="b">
        <v>0</v>
      </c>
    </row>
    <row r="223" spans="1:7" ht="15">
      <c r="A223" s="84" t="s">
        <v>2529</v>
      </c>
      <c r="B223" s="84">
        <v>2</v>
      </c>
      <c r="C223" s="122">
        <v>0.002280530270181676</v>
      </c>
      <c r="D223" s="84" t="s">
        <v>2568</v>
      </c>
      <c r="E223" s="84" t="b">
        <v>0</v>
      </c>
      <c r="F223" s="84" t="b">
        <v>0</v>
      </c>
      <c r="G223" s="84" t="b">
        <v>0</v>
      </c>
    </row>
    <row r="224" spans="1:7" ht="15">
      <c r="A224" s="84" t="s">
        <v>2530</v>
      </c>
      <c r="B224" s="84">
        <v>2</v>
      </c>
      <c r="C224" s="122">
        <v>0.002280530270181676</v>
      </c>
      <c r="D224" s="84" t="s">
        <v>2568</v>
      </c>
      <c r="E224" s="84" t="b">
        <v>0</v>
      </c>
      <c r="F224" s="84" t="b">
        <v>0</v>
      </c>
      <c r="G224" s="84" t="b">
        <v>0</v>
      </c>
    </row>
    <row r="225" spans="1:7" ht="15">
      <c r="A225" s="84" t="s">
        <v>2531</v>
      </c>
      <c r="B225" s="84">
        <v>2</v>
      </c>
      <c r="C225" s="122">
        <v>0.002280530270181676</v>
      </c>
      <c r="D225" s="84" t="s">
        <v>2568</v>
      </c>
      <c r="E225" s="84" t="b">
        <v>0</v>
      </c>
      <c r="F225" s="84" t="b">
        <v>0</v>
      </c>
      <c r="G225" s="84" t="b">
        <v>0</v>
      </c>
    </row>
    <row r="226" spans="1:7" ht="15">
      <c r="A226" s="84" t="s">
        <v>2532</v>
      </c>
      <c r="B226" s="84">
        <v>2</v>
      </c>
      <c r="C226" s="122">
        <v>0.002280530270181676</v>
      </c>
      <c r="D226" s="84" t="s">
        <v>2568</v>
      </c>
      <c r="E226" s="84" t="b">
        <v>0</v>
      </c>
      <c r="F226" s="84" t="b">
        <v>0</v>
      </c>
      <c r="G226" s="84" t="b">
        <v>0</v>
      </c>
    </row>
    <row r="227" spans="1:7" ht="15">
      <c r="A227" s="84" t="s">
        <v>2533</v>
      </c>
      <c r="B227" s="84">
        <v>2</v>
      </c>
      <c r="C227" s="122">
        <v>0.002280530270181676</v>
      </c>
      <c r="D227" s="84" t="s">
        <v>2568</v>
      </c>
      <c r="E227" s="84" t="b">
        <v>0</v>
      </c>
      <c r="F227" s="84" t="b">
        <v>0</v>
      </c>
      <c r="G227" s="84" t="b">
        <v>0</v>
      </c>
    </row>
    <row r="228" spans="1:7" ht="15">
      <c r="A228" s="84" t="s">
        <v>2534</v>
      </c>
      <c r="B228" s="84">
        <v>2</v>
      </c>
      <c r="C228" s="122">
        <v>0.002280530270181676</v>
      </c>
      <c r="D228" s="84" t="s">
        <v>2568</v>
      </c>
      <c r="E228" s="84" t="b">
        <v>0</v>
      </c>
      <c r="F228" s="84" t="b">
        <v>0</v>
      </c>
      <c r="G228" s="84" t="b">
        <v>0</v>
      </c>
    </row>
    <row r="229" spans="1:7" ht="15">
      <c r="A229" s="84" t="s">
        <v>2535</v>
      </c>
      <c r="B229" s="84">
        <v>2</v>
      </c>
      <c r="C229" s="122">
        <v>0.002280530270181676</v>
      </c>
      <c r="D229" s="84" t="s">
        <v>2568</v>
      </c>
      <c r="E229" s="84" t="b">
        <v>1</v>
      </c>
      <c r="F229" s="84" t="b">
        <v>0</v>
      </c>
      <c r="G229" s="84" t="b">
        <v>0</v>
      </c>
    </row>
    <row r="230" spans="1:7" ht="15">
      <c r="A230" s="84" t="s">
        <v>2536</v>
      </c>
      <c r="B230" s="84">
        <v>2</v>
      </c>
      <c r="C230" s="122">
        <v>0.002280530270181676</v>
      </c>
      <c r="D230" s="84" t="s">
        <v>2568</v>
      </c>
      <c r="E230" s="84" t="b">
        <v>0</v>
      </c>
      <c r="F230" s="84" t="b">
        <v>0</v>
      </c>
      <c r="G230" s="84" t="b">
        <v>0</v>
      </c>
    </row>
    <row r="231" spans="1:7" ht="15">
      <c r="A231" s="84" t="s">
        <v>2537</v>
      </c>
      <c r="B231" s="84">
        <v>2</v>
      </c>
      <c r="C231" s="122">
        <v>0.002280530270181676</v>
      </c>
      <c r="D231" s="84" t="s">
        <v>2568</v>
      </c>
      <c r="E231" s="84" t="b">
        <v>0</v>
      </c>
      <c r="F231" s="84" t="b">
        <v>0</v>
      </c>
      <c r="G231" s="84" t="b">
        <v>0</v>
      </c>
    </row>
    <row r="232" spans="1:7" ht="15">
      <c r="A232" s="84" t="s">
        <v>2538</v>
      </c>
      <c r="B232" s="84">
        <v>2</v>
      </c>
      <c r="C232" s="122">
        <v>0.002280530270181676</v>
      </c>
      <c r="D232" s="84" t="s">
        <v>2568</v>
      </c>
      <c r="E232" s="84" t="b">
        <v>0</v>
      </c>
      <c r="F232" s="84" t="b">
        <v>0</v>
      </c>
      <c r="G232" s="84" t="b">
        <v>0</v>
      </c>
    </row>
    <row r="233" spans="1:7" ht="15">
      <c r="A233" s="84" t="s">
        <v>2539</v>
      </c>
      <c r="B233" s="84">
        <v>2</v>
      </c>
      <c r="C233" s="122">
        <v>0.002280530270181676</v>
      </c>
      <c r="D233" s="84" t="s">
        <v>2568</v>
      </c>
      <c r="E233" s="84" t="b">
        <v>1</v>
      </c>
      <c r="F233" s="84" t="b">
        <v>0</v>
      </c>
      <c r="G233" s="84" t="b">
        <v>0</v>
      </c>
    </row>
    <row r="234" spans="1:7" ht="15">
      <c r="A234" s="84" t="s">
        <v>304</v>
      </c>
      <c r="B234" s="84">
        <v>2</v>
      </c>
      <c r="C234" s="122">
        <v>0.002280530270181676</v>
      </c>
      <c r="D234" s="84" t="s">
        <v>2568</v>
      </c>
      <c r="E234" s="84" t="b">
        <v>0</v>
      </c>
      <c r="F234" s="84" t="b">
        <v>0</v>
      </c>
      <c r="G234" s="84" t="b">
        <v>0</v>
      </c>
    </row>
    <row r="235" spans="1:7" ht="15">
      <c r="A235" s="84" t="s">
        <v>2540</v>
      </c>
      <c r="B235" s="84">
        <v>2</v>
      </c>
      <c r="C235" s="122">
        <v>0.002280530270181676</v>
      </c>
      <c r="D235" s="84" t="s">
        <v>2568</v>
      </c>
      <c r="E235" s="84" t="b">
        <v>0</v>
      </c>
      <c r="F235" s="84" t="b">
        <v>0</v>
      </c>
      <c r="G235" s="84" t="b">
        <v>0</v>
      </c>
    </row>
    <row r="236" spans="1:7" ht="15">
      <c r="A236" s="84" t="s">
        <v>302</v>
      </c>
      <c r="B236" s="84">
        <v>2</v>
      </c>
      <c r="C236" s="122">
        <v>0.002280530270181676</v>
      </c>
      <c r="D236" s="84" t="s">
        <v>2568</v>
      </c>
      <c r="E236" s="84" t="b">
        <v>0</v>
      </c>
      <c r="F236" s="84" t="b">
        <v>0</v>
      </c>
      <c r="G236" s="84" t="b">
        <v>0</v>
      </c>
    </row>
    <row r="237" spans="1:7" ht="15">
      <c r="A237" s="84" t="s">
        <v>2077</v>
      </c>
      <c r="B237" s="84">
        <v>2</v>
      </c>
      <c r="C237" s="122">
        <v>0.002280530270181676</v>
      </c>
      <c r="D237" s="84" t="s">
        <v>2568</v>
      </c>
      <c r="E237" s="84" t="b">
        <v>0</v>
      </c>
      <c r="F237" s="84" t="b">
        <v>0</v>
      </c>
      <c r="G237" s="84" t="b">
        <v>0</v>
      </c>
    </row>
    <row r="238" spans="1:7" ht="15">
      <c r="A238" s="84" t="s">
        <v>2080</v>
      </c>
      <c r="B238" s="84">
        <v>2</v>
      </c>
      <c r="C238" s="122">
        <v>0.002280530270181676</v>
      </c>
      <c r="D238" s="84" t="s">
        <v>2568</v>
      </c>
      <c r="E238" s="84" t="b">
        <v>0</v>
      </c>
      <c r="F238" s="84" t="b">
        <v>0</v>
      </c>
      <c r="G238" s="84" t="b">
        <v>0</v>
      </c>
    </row>
    <row r="239" spans="1:7" ht="15">
      <c r="A239" s="84" t="s">
        <v>301</v>
      </c>
      <c r="B239" s="84">
        <v>2</v>
      </c>
      <c r="C239" s="122">
        <v>0.002280530270181676</v>
      </c>
      <c r="D239" s="84" t="s">
        <v>2568</v>
      </c>
      <c r="E239" s="84" t="b">
        <v>0</v>
      </c>
      <c r="F239" s="84" t="b">
        <v>0</v>
      </c>
      <c r="G239" s="84" t="b">
        <v>0</v>
      </c>
    </row>
    <row r="240" spans="1:7" ht="15">
      <c r="A240" s="84" t="s">
        <v>300</v>
      </c>
      <c r="B240" s="84">
        <v>2</v>
      </c>
      <c r="C240" s="122">
        <v>0.002280530270181676</v>
      </c>
      <c r="D240" s="84" t="s">
        <v>2568</v>
      </c>
      <c r="E240" s="84" t="b">
        <v>0</v>
      </c>
      <c r="F240" s="84" t="b">
        <v>0</v>
      </c>
      <c r="G240" s="84" t="b">
        <v>0</v>
      </c>
    </row>
    <row r="241" spans="1:7" ht="15">
      <c r="A241" s="84" t="s">
        <v>299</v>
      </c>
      <c r="B241" s="84">
        <v>2</v>
      </c>
      <c r="C241" s="122">
        <v>0.002280530270181676</v>
      </c>
      <c r="D241" s="84" t="s">
        <v>2568</v>
      </c>
      <c r="E241" s="84" t="b">
        <v>0</v>
      </c>
      <c r="F241" s="84" t="b">
        <v>0</v>
      </c>
      <c r="G241" s="84" t="b">
        <v>0</v>
      </c>
    </row>
    <row r="242" spans="1:7" ht="15">
      <c r="A242" s="84" t="s">
        <v>298</v>
      </c>
      <c r="B242" s="84">
        <v>2</v>
      </c>
      <c r="C242" s="122">
        <v>0.002280530270181676</v>
      </c>
      <c r="D242" s="84" t="s">
        <v>2568</v>
      </c>
      <c r="E242" s="84" t="b">
        <v>0</v>
      </c>
      <c r="F242" s="84" t="b">
        <v>0</v>
      </c>
      <c r="G242" s="84" t="b">
        <v>0</v>
      </c>
    </row>
    <row r="243" spans="1:7" ht="15">
      <c r="A243" s="84" t="s">
        <v>2541</v>
      </c>
      <c r="B243" s="84">
        <v>2</v>
      </c>
      <c r="C243" s="122">
        <v>0.002280530270181676</v>
      </c>
      <c r="D243" s="84" t="s">
        <v>2568</v>
      </c>
      <c r="E243" s="84" t="b">
        <v>0</v>
      </c>
      <c r="F243" s="84" t="b">
        <v>0</v>
      </c>
      <c r="G243" s="84" t="b">
        <v>0</v>
      </c>
    </row>
    <row r="244" spans="1:7" ht="15">
      <c r="A244" s="84" t="s">
        <v>2542</v>
      </c>
      <c r="B244" s="84">
        <v>2</v>
      </c>
      <c r="C244" s="122">
        <v>0.002280530270181676</v>
      </c>
      <c r="D244" s="84" t="s">
        <v>2568</v>
      </c>
      <c r="E244" s="84" t="b">
        <v>0</v>
      </c>
      <c r="F244" s="84" t="b">
        <v>0</v>
      </c>
      <c r="G244" s="84" t="b">
        <v>0</v>
      </c>
    </row>
    <row r="245" spans="1:7" ht="15">
      <c r="A245" s="84" t="s">
        <v>2543</v>
      </c>
      <c r="B245" s="84">
        <v>2</v>
      </c>
      <c r="C245" s="122">
        <v>0.002280530270181676</v>
      </c>
      <c r="D245" s="84" t="s">
        <v>2568</v>
      </c>
      <c r="E245" s="84" t="b">
        <v>0</v>
      </c>
      <c r="F245" s="84" t="b">
        <v>0</v>
      </c>
      <c r="G245" s="84" t="b">
        <v>0</v>
      </c>
    </row>
    <row r="246" spans="1:7" ht="15">
      <c r="A246" s="84" t="s">
        <v>2544</v>
      </c>
      <c r="B246" s="84">
        <v>2</v>
      </c>
      <c r="C246" s="122">
        <v>0.002280530270181676</v>
      </c>
      <c r="D246" s="84" t="s">
        <v>2568</v>
      </c>
      <c r="E246" s="84" t="b">
        <v>0</v>
      </c>
      <c r="F246" s="84" t="b">
        <v>0</v>
      </c>
      <c r="G246" s="84" t="b">
        <v>0</v>
      </c>
    </row>
    <row r="247" spans="1:7" ht="15">
      <c r="A247" s="84" t="s">
        <v>2545</v>
      </c>
      <c r="B247" s="84">
        <v>2</v>
      </c>
      <c r="C247" s="122">
        <v>0.002280530270181676</v>
      </c>
      <c r="D247" s="84" t="s">
        <v>2568</v>
      </c>
      <c r="E247" s="84" t="b">
        <v>1</v>
      </c>
      <c r="F247" s="84" t="b">
        <v>0</v>
      </c>
      <c r="G247" s="84" t="b">
        <v>0</v>
      </c>
    </row>
    <row r="248" spans="1:7" ht="15">
      <c r="A248" s="84" t="s">
        <v>2546</v>
      </c>
      <c r="B248" s="84">
        <v>2</v>
      </c>
      <c r="C248" s="122">
        <v>0.002280530270181676</v>
      </c>
      <c r="D248" s="84" t="s">
        <v>2568</v>
      </c>
      <c r="E248" s="84" t="b">
        <v>0</v>
      </c>
      <c r="F248" s="84" t="b">
        <v>0</v>
      </c>
      <c r="G248" s="84" t="b">
        <v>0</v>
      </c>
    </row>
    <row r="249" spans="1:7" ht="15">
      <c r="A249" s="84" t="s">
        <v>2547</v>
      </c>
      <c r="B249" s="84">
        <v>2</v>
      </c>
      <c r="C249" s="122">
        <v>0.002280530270181676</v>
      </c>
      <c r="D249" s="84" t="s">
        <v>2568</v>
      </c>
      <c r="E249" s="84" t="b">
        <v>0</v>
      </c>
      <c r="F249" s="84" t="b">
        <v>0</v>
      </c>
      <c r="G249" s="84" t="b">
        <v>0</v>
      </c>
    </row>
    <row r="250" spans="1:7" ht="15">
      <c r="A250" s="84" t="s">
        <v>2548</v>
      </c>
      <c r="B250" s="84">
        <v>2</v>
      </c>
      <c r="C250" s="122">
        <v>0.002280530270181676</v>
      </c>
      <c r="D250" s="84" t="s">
        <v>2568</v>
      </c>
      <c r="E250" s="84" t="b">
        <v>0</v>
      </c>
      <c r="F250" s="84" t="b">
        <v>0</v>
      </c>
      <c r="G250" s="84" t="b">
        <v>0</v>
      </c>
    </row>
    <row r="251" spans="1:7" ht="15">
      <c r="A251" s="84" t="s">
        <v>2549</v>
      </c>
      <c r="B251" s="84">
        <v>2</v>
      </c>
      <c r="C251" s="122">
        <v>0.002280530270181676</v>
      </c>
      <c r="D251" s="84" t="s">
        <v>2568</v>
      </c>
      <c r="E251" s="84" t="b">
        <v>0</v>
      </c>
      <c r="F251" s="84" t="b">
        <v>0</v>
      </c>
      <c r="G251" s="84" t="b">
        <v>0</v>
      </c>
    </row>
    <row r="252" spans="1:7" ht="15">
      <c r="A252" s="84" t="s">
        <v>2550</v>
      </c>
      <c r="B252" s="84">
        <v>2</v>
      </c>
      <c r="C252" s="122">
        <v>0.002280530270181676</v>
      </c>
      <c r="D252" s="84" t="s">
        <v>2568</v>
      </c>
      <c r="E252" s="84" t="b">
        <v>0</v>
      </c>
      <c r="F252" s="84" t="b">
        <v>0</v>
      </c>
      <c r="G252" s="84" t="b">
        <v>0</v>
      </c>
    </row>
    <row r="253" spans="1:7" ht="15">
      <c r="A253" s="84" t="s">
        <v>2551</v>
      </c>
      <c r="B253" s="84">
        <v>2</v>
      </c>
      <c r="C253" s="122">
        <v>0.002280530270181676</v>
      </c>
      <c r="D253" s="84" t="s">
        <v>2568</v>
      </c>
      <c r="E253" s="84" t="b">
        <v>0</v>
      </c>
      <c r="F253" s="84" t="b">
        <v>0</v>
      </c>
      <c r="G253" s="84" t="b">
        <v>0</v>
      </c>
    </row>
    <row r="254" spans="1:7" ht="15">
      <c r="A254" s="84" t="s">
        <v>2552</v>
      </c>
      <c r="B254" s="84">
        <v>2</v>
      </c>
      <c r="C254" s="122">
        <v>0.0026606186485452887</v>
      </c>
      <c r="D254" s="84" t="s">
        <v>2568</v>
      </c>
      <c r="E254" s="84" t="b">
        <v>1</v>
      </c>
      <c r="F254" s="84" t="b">
        <v>0</v>
      </c>
      <c r="G254" s="84" t="b">
        <v>0</v>
      </c>
    </row>
    <row r="255" spans="1:7" ht="15">
      <c r="A255" s="84" t="s">
        <v>2553</v>
      </c>
      <c r="B255" s="84">
        <v>2</v>
      </c>
      <c r="C255" s="122">
        <v>0.002280530270181676</v>
      </c>
      <c r="D255" s="84" t="s">
        <v>2568</v>
      </c>
      <c r="E255" s="84" t="b">
        <v>0</v>
      </c>
      <c r="F255" s="84" t="b">
        <v>0</v>
      </c>
      <c r="G255" s="84" t="b">
        <v>0</v>
      </c>
    </row>
    <row r="256" spans="1:7" ht="15">
      <c r="A256" s="84" t="s">
        <v>225</v>
      </c>
      <c r="B256" s="84">
        <v>2</v>
      </c>
      <c r="C256" s="122">
        <v>0.002280530270181676</v>
      </c>
      <c r="D256" s="84" t="s">
        <v>2568</v>
      </c>
      <c r="E256" s="84" t="b">
        <v>0</v>
      </c>
      <c r="F256" s="84" t="b">
        <v>0</v>
      </c>
      <c r="G256" s="84" t="b">
        <v>0</v>
      </c>
    </row>
    <row r="257" spans="1:7" ht="15">
      <c r="A257" s="84" t="s">
        <v>2554</v>
      </c>
      <c r="B257" s="84">
        <v>2</v>
      </c>
      <c r="C257" s="122">
        <v>0.002280530270181676</v>
      </c>
      <c r="D257" s="84" t="s">
        <v>2568</v>
      </c>
      <c r="E257" s="84" t="b">
        <v>1</v>
      </c>
      <c r="F257" s="84" t="b">
        <v>0</v>
      </c>
      <c r="G257" s="84" t="b">
        <v>0</v>
      </c>
    </row>
    <row r="258" spans="1:7" ht="15">
      <c r="A258" s="84" t="s">
        <v>296</v>
      </c>
      <c r="B258" s="84">
        <v>2</v>
      </c>
      <c r="C258" s="122">
        <v>0.002280530270181676</v>
      </c>
      <c r="D258" s="84" t="s">
        <v>2568</v>
      </c>
      <c r="E258" s="84" t="b">
        <v>0</v>
      </c>
      <c r="F258" s="84" t="b">
        <v>0</v>
      </c>
      <c r="G258" s="84" t="b">
        <v>0</v>
      </c>
    </row>
    <row r="259" spans="1:7" ht="15">
      <c r="A259" s="84" t="s">
        <v>2555</v>
      </c>
      <c r="B259" s="84">
        <v>2</v>
      </c>
      <c r="C259" s="122">
        <v>0.002280530270181676</v>
      </c>
      <c r="D259" s="84" t="s">
        <v>2568</v>
      </c>
      <c r="E259" s="84" t="b">
        <v>0</v>
      </c>
      <c r="F259" s="84" t="b">
        <v>0</v>
      </c>
      <c r="G259" s="84" t="b">
        <v>0</v>
      </c>
    </row>
    <row r="260" spans="1:7" ht="15">
      <c r="A260" s="84" t="s">
        <v>2556</v>
      </c>
      <c r="B260" s="84">
        <v>2</v>
      </c>
      <c r="C260" s="122">
        <v>0.002280530270181676</v>
      </c>
      <c r="D260" s="84" t="s">
        <v>2568</v>
      </c>
      <c r="E260" s="84" t="b">
        <v>0</v>
      </c>
      <c r="F260" s="84" t="b">
        <v>0</v>
      </c>
      <c r="G260" s="84" t="b">
        <v>0</v>
      </c>
    </row>
    <row r="261" spans="1:7" ht="15">
      <c r="A261" s="84" t="s">
        <v>222</v>
      </c>
      <c r="B261" s="84">
        <v>2</v>
      </c>
      <c r="C261" s="122">
        <v>0.002280530270181676</v>
      </c>
      <c r="D261" s="84" t="s">
        <v>2568</v>
      </c>
      <c r="E261" s="84" t="b">
        <v>0</v>
      </c>
      <c r="F261" s="84" t="b">
        <v>0</v>
      </c>
      <c r="G261" s="84" t="b">
        <v>0</v>
      </c>
    </row>
    <row r="262" spans="1:7" ht="15">
      <c r="A262" s="84" t="s">
        <v>218</v>
      </c>
      <c r="B262" s="84">
        <v>2</v>
      </c>
      <c r="C262" s="122">
        <v>0.002280530270181676</v>
      </c>
      <c r="D262" s="84" t="s">
        <v>2568</v>
      </c>
      <c r="E262" s="84" t="b">
        <v>0</v>
      </c>
      <c r="F262" s="84" t="b">
        <v>0</v>
      </c>
      <c r="G262" s="84" t="b">
        <v>0</v>
      </c>
    </row>
    <row r="263" spans="1:7" ht="15">
      <c r="A263" s="84" t="s">
        <v>2557</v>
      </c>
      <c r="B263" s="84">
        <v>2</v>
      </c>
      <c r="C263" s="122">
        <v>0.002280530270181676</v>
      </c>
      <c r="D263" s="84" t="s">
        <v>2568</v>
      </c>
      <c r="E263" s="84" t="b">
        <v>0</v>
      </c>
      <c r="F263" s="84" t="b">
        <v>0</v>
      </c>
      <c r="G263" s="84" t="b">
        <v>0</v>
      </c>
    </row>
    <row r="264" spans="1:7" ht="15">
      <c r="A264" s="84" t="s">
        <v>2558</v>
      </c>
      <c r="B264" s="84">
        <v>2</v>
      </c>
      <c r="C264" s="122">
        <v>0.002280530270181676</v>
      </c>
      <c r="D264" s="84" t="s">
        <v>2568</v>
      </c>
      <c r="E264" s="84" t="b">
        <v>0</v>
      </c>
      <c r="F264" s="84" t="b">
        <v>0</v>
      </c>
      <c r="G264" s="84" t="b">
        <v>0</v>
      </c>
    </row>
    <row r="265" spans="1:7" ht="15">
      <c r="A265" s="84" t="s">
        <v>2559</v>
      </c>
      <c r="B265" s="84">
        <v>2</v>
      </c>
      <c r="C265" s="122">
        <v>0.002280530270181676</v>
      </c>
      <c r="D265" s="84" t="s">
        <v>2568</v>
      </c>
      <c r="E265" s="84" t="b">
        <v>0</v>
      </c>
      <c r="F265" s="84" t="b">
        <v>0</v>
      </c>
      <c r="G265" s="84" t="b">
        <v>0</v>
      </c>
    </row>
    <row r="266" spans="1:7" ht="15">
      <c r="A266" s="84" t="s">
        <v>2560</v>
      </c>
      <c r="B266" s="84">
        <v>2</v>
      </c>
      <c r="C266" s="122">
        <v>0.002280530270181676</v>
      </c>
      <c r="D266" s="84" t="s">
        <v>2568</v>
      </c>
      <c r="E266" s="84" t="b">
        <v>0</v>
      </c>
      <c r="F266" s="84" t="b">
        <v>0</v>
      </c>
      <c r="G266" s="84" t="b">
        <v>0</v>
      </c>
    </row>
    <row r="267" spans="1:7" ht="15">
      <c r="A267" s="84" t="s">
        <v>2561</v>
      </c>
      <c r="B267" s="84">
        <v>2</v>
      </c>
      <c r="C267" s="122">
        <v>0.002280530270181676</v>
      </c>
      <c r="D267" s="84" t="s">
        <v>2568</v>
      </c>
      <c r="E267" s="84" t="b">
        <v>0</v>
      </c>
      <c r="F267" s="84" t="b">
        <v>0</v>
      </c>
      <c r="G267" s="84" t="b">
        <v>0</v>
      </c>
    </row>
    <row r="268" spans="1:7" ht="15">
      <c r="A268" s="84" t="s">
        <v>2562</v>
      </c>
      <c r="B268" s="84">
        <v>2</v>
      </c>
      <c r="C268" s="122">
        <v>0.002280530270181676</v>
      </c>
      <c r="D268" s="84" t="s">
        <v>2568</v>
      </c>
      <c r="E268" s="84" t="b">
        <v>0</v>
      </c>
      <c r="F268" s="84" t="b">
        <v>0</v>
      </c>
      <c r="G268" s="84" t="b">
        <v>0</v>
      </c>
    </row>
    <row r="269" spans="1:7" ht="15">
      <c r="A269" s="84" t="s">
        <v>289</v>
      </c>
      <c r="B269" s="84">
        <v>2</v>
      </c>
      <c r="C269" s="122">
        <v>0.002280530270181676</v>
      </c>
      <c r="D269" s="84" t="s">
        <v>2568</v>
      </c>
      <c r="E269" s="84" t="b">
        <v>0</v>
      </c>
      <c r="F269" s="84" t="b">
        <v>0</v>
      </c>
      <c r="G269" s="84" t="b">
        <v>0</v>
      </c>
    </row>
    <row r="270" spans="1:7" ht="15">
      <c r="A270" s="84" t="s">
        <v>2563</v>
      </c>
      <c r="B270" s="84">
        <v>2</v>
      </c>
      <c r="C270" s="122">
        <v>0.002280530270181676</v>
      </c>
      <c r="D270" s="84" t="s">
        <v>2568</v>
      </c>
      <c r="E270" s="84" t="b">
        <v>0</v>
      </c>
      <c r="F270" s="84" t="b">
        <v>0</v>
      </c>
      <c r="G270" s="84" t="b">
        <v>0</v>
      </c>
    </row>
    <row r="271" spans="1:7" ht="15">
      <c r="A271" s="84" t="s">
        <v>2564</v>
      </c>
      <c r="B271" s="84">
        <v>2</v>
      </c>
      <c r="C271" s="122">
        <v>0.002280530270181676</v>
      </c>
      <c r="D271" s="84" t="s">
        <v>2568</v>
      </c>
      <c r="E271" s="84" t="b">
        <v>0</v>
      </c>
      <c r="F271" s="84" t="b">
        <v>0</v>
      </c>
      <c r="G271" s="84" t="b">
        <v>0</v>
      </c>
    </row>
    <row r="272" spans="1:7" ht="15">
      <c r="A272" s="84" t="s">
        <v>2565</v>
      </c>
      <c r="B272" s="84">
        <v>2</v>
      </c>
      <c r="C272" s="122">
        <v>0.0026606186485452887</v>
      </c>
      <c r="D272" s="84" t="s">
        <v>2568</v>
      </c>
      <c r="E272" s="84" t="b">
        <v>0</v>
      </c>
      <c r="F272" s="84" t="b">
        <v>1</v>
      </c>
      <c r="G272" s="84" t="b">
        <v>0</v>
      </c>
    </row>
    <row r="273" spans="1:7" ht="15">
      <c r="A273" s="84" t="s">
        <v>267</v>
      </c>
      <c r="B273" s="84">
        <v>48</v>
      </c>
      <c r="C273" s="122">
        <v>0.010110850684430442</v>
      </c>
      <c r="D273" s="84" t="s">
        <v>1915</v>
      </c>
      <c r="E273" s="84" t="b">
        <v>0</v>
      </c>
      <c r="F273" s="84" t="b">
        <v>0</v>
      </c>
      <c r="G273" s="84" t="b">
        <v>0</v>
      </c>
    </row>
    <row r="274" spans="1:7" ht="15">
      <c r="A274" s="84" t="s">
        <v>541</v>
      </c>
      <c r="B274" s="84">
        <v>43</v>
      </c>
      <c r="C274" s="122">
        <v>0.012459029259328947</v>
      </c>
      <c r="D274" s="84" t="s">
        <v>1915</v>
      </c>
      <c r="E274" s="84" t="b">
        <v>0</v>
      </c>
      <c r="F274" s="84" t="b">
        <v>0</v>
      </c>
      <c r="G274" s="84" t="b">
        <v>0</v>
      </c>
    </row>
    <row r="275" spans="1:7" ht="15">
      <c r="A275" s="84" t="s">
        <v>543</v>
      </c>
      <c r="B275" s="84">
        <v>19</v>
      </c>
      <c r="C275" s="122">
        <v>0.011641837195819559</v>
      </c>
      <c r="D275" s="84" t="s">
        <v>1915</v>
      </c>
      <c r="E275" s="84" t="b">
        <v>0</v>
      </c>
      <c r="F275" s="84" t="b">
        <v>0</v>
      </c>
      <c r="G275" s="84" t="b">
        <v>0</v>
      </c>
    </row>
    <row r="276" spans="1:7" ht="15">
      <c r="A276" s="84" t="s">
        <v>2049</v>
      </c>
      <c r="B276" s="84">
        <v>17</v>
      </c>
      <c r="C276" s="122">
        <v>0.011236739842465045</v>
      </c>
      <c r="D276" s="84" t="s">
        <v>1915</v>
      </c>
      <c r="E276" s="84" t="b">
        <v>0</v>
      </c>
      <c r="F276" s="84" t="b">
        <v>0</v>
      </c>
      <c r="G276" s="84" t="b">
        <v>0</v>
      </c>
    </row>
    <row r="277" spans="1:7" ht="15">
      <c r="A277" s="84" t="s">
        <v>2010</v>
      </c>
      <c r="B277" s="84">
        <v>14</v>
      </c>
      <c r="C277" s="122">
        <v>0.010433098839332062</v>
      </c>
      <c r="D277" s="84" t="s">
        <v>1915</v>
      </c>
      <c r="E277" s="84" t="b">
        <v>0</v>
      </c>
      <c r="F277" s="84" t="b">
        <v>0</v>
      </c>
      <c r="G277" s="84" t="b">
        <v>0</v>
      </c>
    </row>
    <row r="278" spans="1:7" ht="15">
      <c r="A278" s="84" t="s">
        <v>2006</v>
      </c>
      <c r="B278" s="84">
        <v>12</v>
      </c>
      <c r="C278" s="122">
        <v>0.009745215064649617</v>
      </c>
      <c r="D278" s="84" t="s">
        <v>1915</v>
      </c>
      <c r="E278" s="84" t="b">
        <v>0</v>
      </c>
      <c r="F278" s="84" t="b">
        <v>0</v>
      </c>
      <c r="G278" s="84" t="b">
        <v>0</v>
      </c>
    </row>
    <row r="279" spans="1:7" ht="15">
      <c r="A279" s="84" t="s">
        <v>542</v>
      </c>
      <c r="B279" s="84">
        <v>12</v>
      </c>
      <c r="C279" s="122">
        <v>0.009745215064649617</v>
      </c>
      <c r="D279" s="84" t="s">
        <v>1915</v>
      </c>
      <c r="E279" s="84" t="b">
        <v>0</v>
      </c>
      <c r="F279" s="84" t="b">
        <v>0</v>
      </c>
      <c r="G279" s="84" t="b">
        <v>0</v>
      </c>
    </row>
    <row r="280" spans="1:7" ht="15">
      <c r="A280" s="84" t="s">
        <v>2007</v>
      </c>
      <c r="B280" s="84">
        <v>11</v>
      </c>
      <c r="C280" s="122">
        <v>0.009348372720134675</v>
      </c>
      <c r="D280" s="84" t="s">
        <v>1915</v>
      </c>
      <c r="E280" s="84" t="b">
        <v>0</v>
      </c>
      <c r="F280" s="84" t="b">
        <v>0</v>
      </c>
      <c r="G280" s="84" t="b">
        <v>0</v>
      </c>
    </row>
    <row r="281" spans="1:7" ht="15">
      <c r="A281" s="84" t="s">
        <v>2008</v>
      </c>
      <c r="B281" s="84">
        <v>11</v>
      </c>
      <c r="C281" s="122">
        <v>0.009803237392203082</v>
      </c>
      <c r="D281" s="84" t="s">
        <v>1915</v>
      </c>
      <c r="E281" s="84" t="b">
        <v>0</v>
      </c>
      <c r="F281" s="84" t="b">
        <v>0</v>
      </c>
      <c r="G281" s="84" t="b">
        <v>0</v>
      </c>
    </row>
    <row r="282" spans="1:7" ht="15">
      <c r="A282" s="84" t="s">
        <v>2050</v>
      </c>
      <c r="B282" s="84">
        <v>11</v>
      </c>
      <c r="C282" s="122">
        <v>0.009348372720134675</v>
      </c>
      <c r="D282" s="84" t="s">
        <v>1915</v>
      </c>
      <c r="E282" s="84" t="b">
        <v>0</v>
      </c>
      <c r="F282" s="84" t="b">
        <v>0</v>
      </c>
      <c r="G282" s="84" t="b">
        <v>0</v>
      </c>
    </row>
    <row r="283" spans="1:7" ht="15">
      <c r="A283" s="84" t="s">
        <v>2382</v>
      </c>
      <c r="B283" s="84">
        <v>11</v>
      </c>
      <c r="C283" s="122">
        <v>0.009348372720134675</v>
      </c>
      <c r="D283" s="84" t="s">
        <v>1915</v>
      </c>
      <c r="E283" s="84" t="b">
        <v>0</v>
      </c>
      <c r="F283" s="84" t="b">
        <v>0</v>
      </c>
      <c r="G283" s="84" t="b">
        <v>0</v>
      </c>
    </row>
    <row r="284" spans="1:7" ht="15">
      <c r="A284" s="84" t="s">
        <v>2383</v>
      </c>
      <c r="B284" s="84">
        <v>11</v>
      </c>
      <c r="C284" s="122">
        <v>0.009348372720134675</v>
      </c>
      <c r="D284" s="84" t="s">
        <v>1915</v>
      </c>
      <c r="E284" s="84" t="b">
        <v>0</v>
      </c>
      <c r="F284" s="84" t="b">
        <v>0</v>
      </c>
      <c r="G284" s="84" t="b">
        <v>0</v>
      </c>
    </row>
    <row r="285" spans="1:7" ht="15">
      <c r="A285" s="84" t="s">
        <v>2384</v>
      </c>
      <c r="B285" s="84">
        <v>11</v>
      </c>
      <c r="C285" s="122">
        <v>0.009348372720134675</v>
      </c>
      <c r="D285" s="84" t="s">
        <v>1915</v>
      </c>
      <c r="E285" s="84" t="b">
        <v>0</v>
      </c>
      <c r="F285" s="84" t="b">
        <v>0</v>
      </c>
      <c r="G285" s="84" t="b">
        <v>0</v>
      </c>
    </row>
    <row r="286" spans="1:7" ht="15">
      <c r="A286" s="84" t="s">
        <v>2385</v>
      </c>
      <c r="B286" s="84">
        <v>11</v>
      </c>
      <c r="C286" s="122">
        <v>0.009348372720134675</v>
      </c>
      <c r="D286" s="84" t="s">
        <v>1915</v>
      </c>
      <c r="E286" s="84" t="b">
        <v>0</v>
      </c>
      <c r="F286" s="84" t="b">
        <v>0</v>
      </c>
      <c r="G286" s="84" t="b">
        <v>0</v>
      </c>
    </row>
    <row r="287" spans="1:7" ht="15">
      <c r="A287" s="84" t="s">
        <v>2386</v>
      </c>
      <c r="B287" s="84">
        <v>11</v>
      </c>
      <c r="C287" s="122">
        <v>0.009348372720134675</v>
      </c>
      <c r="D287" s="84" t="s">
        <v>1915</v>
      </c>
      <c r="E287" s="84" t="b">
        <v>0</v>
      </c>
      <c r="F287" s="84" t="b">
        <v>0</v>
      </c>
      <c r="G287" s="84" t="b">
        <v>0</v>
      </c>
    </row>
    <row r="288" spans="1:7" ht="15">
      <c r="A288" s="84" t="s">
        <v>2387</v>
      </c>
      <c r="B288" s="84">
        <v>11</v>
      </c>
      <c r="C288" s="122">
        <v>0.009348372720134675</v>
      </c>
      <c r="D288" s="84" t="s">
        <v>1915</v>
      </c>
      <c r="E288" s="84" t="b">
        <v>0</v>
      </c>
      <c r="F288" s="84" t="b">
        <v>0</v>
      </c>
      <c r="G288" s="84" t="b">
        <v>0</v>
      </c>
    </row>
    <row r="289" spans="1:7" ht="15">
      <c r="A289" s="84" t="s">
        <v>2388</v>
      </c>
      <c r="B289" s="84">
        <v>10</v>
      </c>
      <c r="C289" s="122">
        <v>0.008912033992911891</v>
      </c>
      <c r="D289" s="84" t="s">
        <v>1915</v>
      </c>
      <c r="E289" s="84" t="b">
        <v>0</v>
      </c>
      <c r="F289" s="84" t="b">
        <v>0</v>
      </c>
      <c r="G289" s="84" t="b">
        <v>0</v>
      </c>
    </row>
    <row r="290" spans="1:7" ht="15">
      <c r="A290" s="84" t="s">
        <v>550</v>
      </c>
      <c r="B290" s="84">
        <v>9</v>
      </c>
      <c r="C290" s="122">
        <v>0.010015474696065466</v>
      </c>
      <c r="D290" s="84" t="s">
        <v>1915</v>
      </c>
      <c r="E290" s="84" t="b">
        <v>0</v>
      </c>
      <c r="F290" s="84" t="b">
        <v>1</v>
      </c>
      <c r="G290" s="84" t="b">
        <v>0</v>
      </c>
    </row>
    <row r="291" spans="1:7" ht="15">
      <c r="A291" s="84" t="s">
        <v>2392</v>
      </c>
      <c r="B291" s="84">
        <v>9</v>
      </c>
      <c r="C291" s="122">
        <v>0.009413555508577436</v>
      </c>
      <c r="D291" s="84" t="s">
        <v>1915</v>
      </c>
      <c r="E291" s="84" t="b">
        <v>0</v>
      </c>
      <c r="F291" s="84" t="b">
        <v>0</v>
      </c>
      <c r="G291" s="84" t="b">
        <v>0</v>
      </c>
    </row>
    <row r="292" spans="1:7" ht="15">
      <c r="A292" s="84" t="s">
        <v>2396</v>
      </c>
      <c r="B292" s="84">
        <v>8</v>
      </c>
      <c r="C292" s="122">
        <v>0.007904132792795499</v>
      </c>
      <c r="D292" s="84" t="s">
        <v>1915</v>
      </c>
      <c r="E292" s="84" t="b">
        <v>0</v>
      </c>
      <c r="F292" s="84" t="b">
        <v>0</v>
      </c>
      <c r="G292" s="84" t="b">
        <v>0</v>
      </c>
    </row>
    <row r="293" spans="1:7" ht="15">
      <c r="A293" s="84" t="s">
        <v>2072</v>
      </c>
      <c r="B293" s="84">
        <v>8</v>
      </c>
      <c r="C293" s="122">
        <v>0.007904132792795499</v>
      </c>
      <c r="D293" s="84" t="s">
        <v>1915</v>
      </c>
      <c r="E293" s="84" t="b">
        <v>0</v>
      </c>
      <c r="F293" s="84" t="b">
        <v>1</v>
      </c>
      <c r="G293" s="84" t="b">
        <v>0</v>
      </c>
    </row>
    <row r="294" spans="1:7" ht="15">
      <c r="A294" s="84" t="s">
        <v>2073</v>
      </c>
      <c r="B294" s="84">
        <v>8</v>
      </c>
      <c r="C294" s="122">
        <v>0.007904132792795499</v>
      </c>
      <c r="D294" s="84" t="s">
        <v>1915</v>
      </c>
      <c r="E294" s="84" t="b">
        <v>0</v>
      </c>
      <c r="F294" s="84" t="b">
        <v>0</v>
      </c>
      <c r="G294" s="84" t="b">
        <v>0</v>
      </c>
    </row>
    <row r="295" spans="1:7" ht="15">
      <c r="A295" s="84" t="s">
        <v>2391</v>
      </c>
      <c r="B295" s="84">
        <v>8</v>
      </c>
      <c r="C295" s="122">
        <v>0.007904132792795499</v>
      </c>
      <c r="D295" s="84" t="s">
        <v>1915</v>
      </c>
      <c r="E295" s="84" t="b">
        <v>0</v>
      </c>
      <c r="F295" s="84" t="b">
        <v>0</v>
      </c>
      <c r="G295" s="84" t="b">
        <v>0</v>
      </c>
    </row>
    <row r="296" spans="1:7" ht="15">
      <c r="A296" s="84" t="s">
        <v>2390</v>
      </c>
      <c r="B296" s="84">
        <v>8</v>
      </c>
      <c r="C296" s="122">
        <v>0.007904132792795499</v>
      </c>
      <c r="D296" s="84" t="s">
        <v>1915</v>
      </c>
      <c r="E296" s="84" t="b">
        <v>0</v>
      </c>
      <c r="F296" s="84" t="b">
        <v>0</v>
      </c>
      <c r="G296" s="84" t="b">
        <v>0</v>
      </c>
    </row>
    <row r="297" spans="1:7" ht="15">
      <c r="A297" s="84" t="s">
        <v>2389</v>
      </c>
      <c r="B297" s="84">
        <v>7</v>
      </c>
      <c r="C297" s="122">
        <v>0.0073216542844491165</v>
      </c>
      <c r="D297" s="84" t="s">
        <v>1915</v>
      </c>
      <c r="E297" s="84" t="b">
        <v>0</v>
      </c>
      <c r="F297" s="84" t="b">
        <v>0</v>
      </c>
      <c r="G297" s="84" t="b">
        <v>0</v>
      </c>
    </row>
    <row r="298" spans="1:7" ht="15">
      <c r="A298" s="84" t="s">
        <v>2399</v>
      </c>
      <c r="B298" s="84">
        <v>7</v>
      </c>
      <c r="C298" s="122">
        <v>0.0073216542844491165</v>
      </c>
      <c r="D298" s="84" t="s">
        <v>1915</v>
      </c>
      <c r="E298" s="84" t="b">
        <v>0</v>
      </c>
      <c r="F298" s="84" t="b">
        <v>0</v>
      </c>
      <c r="G298" s="84" t="b">
        <v>0</v>
      </c>
    </row>
    <row r="299" spans="1:7" ht="15">
      <c r="A299" s="84" t="s">
        <v>2400</v>
      </c>
      <c r="B299" s="84">
        <v>7</v>
      </c>
      <c r="C299" s="122">
        <v>0.0073216542844491165</v>
      </c>
      <c r="D299" s="84" t="s">
        <v>1915</v>
      </c>
      <c r="E299" s="84" t="b">
        <v>0</v>
      </c>
      <c r="F299" s="84" t="b">
        <v>0</v>
      </c>
      <c r="G299" s="84" t="b">
        <v>0</v>
      </c>
    </row>
    <row r="300" spans="1:7" ht="15">
      <c r="A300" s="84" t="s">
        <v>2381</v>
      </c>
      <c r="B300" s="84">
        <v>7</v>
      </c>
      <c r="C300" s="122">
        <v>0.0073216542844491165</v>
      </c>
      <c r="D300" s="84" t="s">
        <v>1915</v>
      </c>
      <c r="E300" s="84" t="b">
        <v>0</v>
      </c>
      <c r="F300" s="84" t="b">
        <v>0</v>
      </c>
      <c r="G300" s="84" t="b">
        <v>0</v>
      </c>
    </row>
    <row r="301" spans="1:7" ht="15">
      <c r="A301" s="84" t="s">
        <v>2009</v>
      </c>
      <c r="B301" s="84">
        <v>6</v>
      </c>
      <c r="C301" s="122">
        <v>0.00667698313071031</v>
      </c>
      <c r="D301" s="84" t="s">
        <v>1915</v>
      </c>
      <c r="E301" s="84" t="b">
        <v>0</v>
      </c>
      <c r="F301" s="84" t="b">
        <v>0</v>
      </c>
      <c r="G301" s="84" t="b">
        <v>0</v>
      </c>
    </row>
    <row r="302" spans="1:7" ht="15">
      <c r="A302" s="84" t="s">
        <v>2013</v>
      </c>
      <c r="B302" s="84">
        <v>6</v>
      </c>
      <c r="C302" s="122">
        <v>0.00667698313071031</v>
      </c>
      <c r="D302" s="84" t="s">
        <v>1915</v>
      </c>
      <c r="E302" s="84" t="b">
        <v>0</v>
      </c>
      <c r="F302" s="84" t="b">
        <v>0</v>
      </c>
      <c r="G302" s="84" t="b">
        <v>0</v>
      </c>
    </row>
    <row r="303" spans="1:7" ht="15">
      <c r="A303" s="84" t="s">
        <v>2011</v>
      </c>
      <c r="B303" s="84">
        <v>6</v>
      </c>
      <c r="C303" s="122">
        <v>0.00667698313071031</v>
      </c>
      <c r="D303" s="84" t="s">
        <v>1915</v>
      </c>
      <c r="E303" s="84" t="b">
        <v>0</v>
      </c>
      <c r="F303" s="84" t="b">
        <v>0</v>
      </c>
      <c r="G303" s="84" t="b">
        <v>0</v>
      </c>
    </row>
    <row r="304" spans="1:7" ht="15">
      <c r="A304" s="84" t="s">
        <v>2071</v>
      </c>
      <c r="B304" s="84">
        <v>6</v>
      </c>
      <c r="C304" s="122">
        <v>0.00667698313071031</v>
      </c>
      <c r="D304" s="84" t="s">
        <v>1915</v>
      </c>
      <c r="E304" s="84" t="b">
        <v>0</v>
      </c>
      <c r="F304" s="84" t="b">
        <v>0</v>
      </c>
      <c r="G304" s="84" t="b">
        <v>0</v>
      </c>
    </row>
    <row r="305" spans="1:7" ht="15">
      <c r="A305" s="84" t="s">
        <v>2403</v>
      </c>
      <c r="B305" s="84">
        <v>6</v>
      </c>
      <c r="C305" s="122">
        <v>0.00667698313071031</v>
      </c>
      <c r="D305" s="84" t="s">
        <v>1915</v>
      </c>
      <c r="E305" s="84" t="b">
        <v>0</v>
      </c>
      <c r="F305" s="84" t="b">
        <v>0</v>
      </c>
      <c r="G305" s="84" t="b">
        <v>0</v>
      </c>
    </row>
    <row r="306" spans="1:7" ht="15">
      <c r="A306" s="84" t="s">
        <v>2395</v>
      </c>
      <c r="B306" s="84">
        <v>6</v>
      </c>
      <c r="C306" s="122">
        <v>0.007151595994132637</v>
      </c>
      <c r="D306" s="84" t="s">
        <v>1915</v>
      </c>
      <c r="E306" s="84" t="b">
        <v>0</v>
      </c>
      <c r="F306" s="84" t="b">
        <v>0</v>
      </c>
      <c r="G306" s="84" t="b">
        <v>0</v>
      </c>
    </row>
    <row r="307" spans="1:7" ht="15">
      <c r="A307" s="84" t="s">
        <v>269</v>
      </c>
      <c r="B307" s="84">
        <v>6</v>
      </c>
      <c r="C307" s="122">
        <v>0.00667698313071031</v>
      </c>
      <c r="D307" s="84" t="s">
        <v>1915</v>
      </c>
      <c r="E307" s="84" t="b">
        <v>0</v>
      </c>
      <c r="F307" s="84" t="b">
        <v>0</v>
      </c>
      <c r="G307" s="84" t="b">
        <v>0</v>
      </c>
    </row>
    <row r="308" spans="1:7" ht="15">
      <c r="A308" s="84" t="s">
        <v>2404</v>
      </c>
      <c r="B308" s="84">
        <v>6</v>
      </c>
      <c r="C308" s="122">
        <v>0.00667698313071031</v>
      </c>
      <c r="D308" s="84" t="s">
        <v>1915</v>
      </c>
      <c r="E308" s="84" t="b">
        <v>0</v>
      </c>
      <c r="F308" s="84" t="b">
        <v>0</v>
      </c>
      <c r="G308" s="84" t="b">
        <v>0</v>
      </c>
    </row>
    <row r="309" spans="1:7" ht="15">
      <c r="A309" s="84" t="s">
        <v>2407</v>
      </c>
      <c r="B309" s="84">
        <v>5</v>
      </c>
      <c r="C309" s="122">
        <v>0.005959663328443865</v>
      </c>
      <c r="D309" s="84" t="s">
        <v>1915</v>
      </c>
      <c r="E309" s="84" t="b">
        <v>1</v>
      </c>
      <c r="F309" s="84" t="b">
        <v>0</v>
      </c>
      <c r="G309" s="84" t="b">
        <v>0</v>
      </c>
    </row>
    <row r="310" spans="1:7" ht="15">
      <c r="A310" s="84" t="s">
        <v>2408</v>
      </c>
      <c r="B310" s="84">
        <v>5</v>
      </c>
      <c r="C310" s="122">
        <v>0.005959663328443865</v>
      </c>
      <c r="D310" s="84" t="s">
        <v>1915</v>
      </c>
      <c r="E310" s="84" t="b">
        <v>0</v>
      </c>
      <c r="F310" s="84" t="b">
        <v>0</v>
      </c>
      <c r="G310" s="84" t="b">
        <v>0</v>
      </c>
    </row>
    <row r="311" spans="1:7" ht="15">
      <c r="A311" s="84" t="s">
        <v>2409</v>
      </c>
      <c r="B311" s="84">
        <v>5</v>
      </c>
      <c r="C311" s="122">
        <v>0.005959663328443865</v>
      </c>
      <c r="D311" s="84" t="s">
        <v>1915</v>
      </c>
      <c r="E311" s="84" t="b">
        <v>0</v>
      </c>
      <c r="F311" s="84" t="b">
        <v>0</v>
      </c>
      <c r="G311" s="84" t="b">
        <v>0</v>
      </c>
    </row>
    <row r="312" spans="1:7" ht="15">
      <c r="A312" s="84" t="s">
        <v>2410</v>
      </c>
      <c r="B312" s="84">
        <v>5</v>
      </c>
      <c r="C312" s="122">
        <v>0.005959663328443865</v>
      </c>
      <c r="D312" s="84" t="s">
        <v>1915</v>
      </c>
      <c r="E312" s="84" t="b">
        <v>0</v>
      </c>
      <c r="F312" s="84" t="b">
        <v>0</v>
      </c>
      <c r="G312" s="84" t="b">
        <v>0</v>
      </c>
    </row>
    <row r="313" spans="1:7" ht="15">
      <c r="A313" s="84" t="s">
        <v>545</v>
      </c>
      <c r="B313" s="84">
        <v>5</v>
      </c>
      <c r="C313" s="122">
        <v>0.005959663328443865</v>
      </c>
      <c r="D313" s="84" t="s">
        <v>1915</v>
      </c>
      <c r="E313" s="84" t="b">
        <v>0</v>
      </c>
      <c r="F313" s="84" t="b">
        <v>0</v>
      </c>
      <c r="G313" s="84" t="b">
        <v>0</v>
      </c>
    </row>
    <row r="314" spans="1:7" ht="15">
      <c r="A314" s="84" t="s">
        <v>2412</v>
      </c>
      <c r="B314" s="84">
        <v>5</v>
      </c>
      <c r="C314" s="122">
        <v>0.0070677989409131765</v>
      </c>
      <c r="D314" s="84" t="s">
        <v>1915</v>
      </c>
      <c r="E314" s="84" t="b">
        <v>1</v>
      </c>
      <c r="F314" s="84" t="b">
        <v>0</v>
      </c>
      <c r="G314" s="84" t="b">
        <v>0</v>
      </c>
    </row>
    <row r="315" spans="1:7" ht="15">
      <c r="A315" s="84" t="s">
        <v>2413</v>
      </c>
      <c r="B315" s="84">
        <v>4</v>
      </c>
      <c r="C315" s="122">
        <v>0.005154983461988084</v>
      </c>
      <c r="D315" s="84" t="s">
        <v>1915</v>
      </c>
      <c r="E315" s="84" t="b">
        <v>0</v>
      </c>
      <c r="F315" s="84" t="b">
        <v>1</v>
      </c>
      <c r="G315" s="84" t="b">
        <v>0</v>
      </c>
    </row>
    <row r="316" spans="1:7" ht="15">
      <c r="A316" s="84" t="s">
        <v>2421</v>
      </c>
      <c r="B316" s="84">
        <v>4</v>
      </c>
      <c r="C316" s="122">
        <v>0.006357900527578418</v>
      </c>
      <c r="D316" s="84" t="s">
        <v>1915</v>
      </c>
      <c r="E316" s="84" t="b">
        <v>0</v>
      </c>
      <c r="F316" s="84" t="b">
        <v>0</v>
      </c>
      <c r="G316" s="84" t="b">
        <v>0</v>
      </c>
    </row>
    <row r="317" spans="1:7" ht="15">
      <c r="A317" s="84" t="s">
        <v>2429</v>
      </c>
      <c r="B317" s="84">
        <v>4</v>
      </c>
      <c r="C317" s="122">
        <v>0.005154983461988084</v>
      </c>
      <c r="D317" s="84" t="s">
        <v>1915</v>
      </c>
      <c r="E317" s="84" t="b">
        <v>0</v>
      </c>
      <c r="F317" s="84" t="b">
        <v>0</v>
      </c>
      <c r="G317" s="84" t="b">
        <v>0</v>
      </c>
    </row>
    <row r="318" spans="1:7" ht="15">
      <c r="A318" s="84" t="s">
        <v>2423</v>
      </c>
      <c r="B318" s="84">
        <v>4</v>
      </c>
      <c r="C318" s="122">
        <v>0.005154983461988084</v>
      </c>
      <c r="D318" s="84" t="s">
        <v>1915</v>
      </c>
      <c r="E318" s="84" t="b">
        <v>0</v>
      </c>
      <c r="F318" s="84" t="b">
        <v>0</v>
      </c>
      <c r="G318" s="84" t="b">
        <v>0</v>
      </c>
    </row>
    <row r="319" spans="1:7" ht="15">
      <c r="A319" s="84" t="s">
        <v>2424</v>
      </c>
      <c r="B319" s="84">
        <v>4</v>
      </c>
      <c r="C319" s="122">
        <v>0.005154983461988084</v>
      </c>
      <c r="D319" s="84" t="s">
        <v>1915</v>
      </c>
      <c r="E319" s="84" t="b">
        <v>0</v>
      </c>
      <c r="F319" s="84" t="b">
        <v>0</v>
      </c>
      <c r="G319" s="84" t="b">
        <v>0</v>
      </c>
    </row>
    <row r="320" spans="1:7" ht="15">
      <c r="A320" s="84" t="s">
        <v>2425</v>
      </c>
      <c r="B320" s="84">
        <v>4</v>
      </c>
      <c r="C320" s="122">
        <v>0.005154983461988084</v>
      </c>
      <c r="D320" s="84" t="s">
        <v>1915</v>
      </c>
      <c r="E320" s="84" t="b">
        <v>0</v>
      </c>
      <c r="F320" s="84" t="b">
        <v>0</v>
      </c>
      <c r="G320" s="84" t="b">
        <v>0</v>
      </c>
    </row>
    <row r="321" spans="1:7" ht="15">
      <c r="A321" s="84" t="s">
        <v>2426</v>
      </c>
      <c r="B321" s="84">
        <v>4</v>
      </c>
      <c r="C321" s="122">
        <v>0.005154983461988084</v>
      </c>
      <c r="D321" s="84" t="s">
        <v>1915</v>
      </c>
      <c r="E321" s="84" t="b">
        <v>0</v>
      </c>
      <c r="F321" s="84" t="b">
        <v>0</v>
      </c>
      <c r="G321" s="84" t="b">
        <v>0</v>
      </c>
    </row>
    <row r="322" spans="1:7" ht="15">
      <c r="A322" s="84" t="s">
        <v>2427</v>
      </c>
      <c r="B322" s="84">
        <v>4</v>
      </c>
      <c r="C322" s="122">
        <v>0.005154983461988084</v>
      </c>
      <c r="D322" s="84" t="s">
        <v>1915</v>
      </c>
      <c r="E322" s="84" t="b">
        <v>0</v>
      </c>
      <c r="F322" s="84" t="b">
        <v>0</v>
      </c>
      <c r="G322" s="84" t="b">
        <v>0</v>
      </c>
    </row>
    <row r="323" spans="1:7" ht="15">
      <c r="A323" s="84" t="s">
        <v>2430</v>
      </c>
      <c r="B323" s="84">
        <v>4</v>
      </c>
      <c r="C323" s="122">
        <v>0.005654239152730541</v>
      </c>
      <c r="D323" s="84" t="s">
        <v>1915</v>
      </c>
      <c r="E323" s="84" t="b">
        <v>0</v>
      </c>
      <c r="F323" s="84" t="b">
        <v>0</v>
      </c>
      <c r="G323" s="84" t="b">
        <v>0</v>
      </c>
    </row>
    <row r="324" spans="1:7" ht="15">
      <c r="A324" s="84" t="s">
        <v>2414</v>
      </c>
      <c r="B324" s="84">
        <v>4</v>
      </c>
      <c r="C324" s="122">
        <v>0.005154983461988084</v>
      </c>
      <c r="D324" s="84" t="s">
        <v>1915</v>
      </c>
      <c r="E324" s="84" t="b">
        <v>0</v>
      </c>
      <c r="F324" s="84" t="b">
        <v>1</v>
      </c>
      <c r="G324" s="84" t="b">
        <v>0</v>
      </c>
    </row>
    <row r="325" spans="1:7" ht="15">
      <c r="A325" s="84" t="s">
        <v>2415</v>
      </c>
      <c r="B325" s="84">
        <v>4</v>
      </c>
      <c r="C325" s="122">
        <v>0.005154983461988084</v>
      </c>
      <c r="D325" s="84" t="s">
        <v>1915</v>
      </c>
      <c r="E325" s="84" t="b">
        <v>0</v>
      </c>
      <c r="F325" s="84" t="b">
        <v>0</v>
      </c>
      <c r="G325" s="84" t="b">
        <v>0</v>
      </c>
    </row>
    <row r="326" spans="1:7" ht="15">
      <c r="A326" s="84" t="s">
        <v>2416</v>
      </c>
      <c r="B326" s="84">
        <v>4</v>
      </c>
      <c r="C326" s="122">
        <v>0.005154983461988084</v>
      </c>
      <c r="D326" s="84" t="s">
        <v>1915</v>
      </c>
      <c r="E326" s="84" t="b">
        <v>0</v>
      </c>
      <c r="F326" s="84" t="b">
        <v>0</v>
      </c>
      <c r="G326" s="84" t="b">
        <v>0</v>
      </c>
    </row>
    <row r="327" spans="1:7" ht="15">
      <c r="A327" s="84" t="s">
        <v>2417</v>
      </c>
      <c r="B327" s="84">
        <v>4</v>
      </c>
      <c r="C327" s="122">
        <v>0.005154983461988084</v>
      </c>
      <c r="D327" s="84" t="s">
        <v>1915</v>
      </c>
      <c r="E327" s="84" t="b">
        <v>0</v>
      </c>
      <c r="F327" s="84" t="b">
        <v>0</v>
      </c>
      <c r="G327" s="84" t="b">
        <v>0</v>
      </c>
    </row>
    <row r="328" spans="1:7" ht="15">
      <c r="A328" s="84" t="s">
        <v>2418</v>
      </c>
      <c r="B328" s="84">
        <v>4</v>
      </c>
      <c r="C328" s="122">
        <v>0.005154983461988084</v>
      </c>
      <c r="D328" s="84" t="s">
        <v>1915</v>
      </c>
      <c r="E328" s="84" t="b">
        <v>0</v>
      </c>
      <c r="F328" s="84" t="b">
        <v>0</v>
      </c>
      <c r="G328" s="84" t="b">
        <v>0</v>
      </c>
    </row>
    <row r="329" spans="1:7" ht="15">
      <c r="A329" s="84" t="s">
        <v>2419</v>
      </c>
      <c r="B329" s="84">
        <v>4</v>
      </c>
      <c r="C329" s="122">
        <v>0.005154983461988084</v>
      </c>
      <c r="D329" s="84" t="s">
        <v>1915</v>
      </c>
      <c r="E329" s="84" t="b">
        <v>0</v>
      </c>
      <c r="F329" s="84" t="b">
        <v>0</v>
      </c>
      <c r="G329" s="84" t="b">
        <v>0</v>
      </c>
    </row>
    <row r="330" spans="1:7" ht="15">
      <c r="A330" s="84" t="s">
        <v>2420</v>
      </c>
      <c r="B330" s="84">
        <v>4</v>
      </c>
      <c r="C330" s="122">
        <v>0.005154983461988084</v>
      </c>
      <c r="D330" s="84" t="s">
        <v>1915</v>
      </c>
      <c r="E330" s="84" t="b">
        <v>0</v>
      </c>
      <c r="F330" s="84" t="b">
        <v>0</v>
      </c>
      <c r="G330" s="84" t="b">
        <v>0</v>
      </c>
    </row>
    <row r="331" spans="1:7" ht="15">
      <c r="A331" s="84" t="s">
        <v>2406</v>
      </c>
      <c r="B331" s="84">
        <v>4</v>
      </c>
      <c r="C331" s="122">
        <v>0.005154983461988084</v>
      </c>
      <c r="D331" s="84" t="s">
        <v>1915</v>
      </c>
      <c r="E331" s="84" t="b">
        <v>0</v>
      </c>
      <c r="F331" s="84" t="b">
        <v>0</v>
      </c>
      <c r="G331" s="84" t="b">
        <v>0</v>
      </c>
    </row>
    <row r="332" spans="1:7" ht="15">
      <c r="A332" s="84" t="s">
        <v>2432</v>
      </c>
      <c r="B332" s="84">
        <v>4</v>
      </c>
      <c r="C332" s="122">
        <v>0.006357900527578418</v>
      </c>
      <c r="D332" s="84" t="s">
        <v>1915</v>
      </c>
      <c r="E332" s="84" t="b">
        <v>0</v>
      </c>
      <c r="F332" s="84" t="b">
        <v>0</v>
      </c>
      <c r="G332" s="84" t="b">
        <v>0</v>
      </c>
    </row>
    <row r="333" spans="1:7" ht="15">
      <c r="A333" s="84" t="s">
        <v>2402</v>
      </c>
      <c r="B333" s="84">
        <v>4</v>
      </c>
      <c r="C333" s="122">
        <v>0.005154983461988084</v>
      </c>
      <c r="D333" s="84" t="s">
        <v>1915</v>
      </c>
      <c r="E333" s="84" t="b">
        <v>0</v>
      </c>
      <c r="F333" s="84" t="b">
        <v>0</v>
      </c>
      <c r="G333" s="84" t="b">
        <v>0</v>
      </c>
    </row>
    <row r="334" spans="1:7" ht="15">
      <c r="A334" s="84" t="s">
        <v>2431</v>
      </c>
      <c r="B334" s="84">
        <v>4</v>
      </c>
      <c r="C334" s="122">
        <v>0.005654239152730541</v>
      </c>
      <c r="D334" s="84" t="s">
        <v>1915</v>
      </c>
      <c r="E334" s="84" t="b">
        <v>0</v>
      </c>
      <c r="F334" s="84" t="b">
        <v>0</v>
      </c>
      <c r="G334" s="84" t="b">
        <v>0</v>
      </c>
    </row>
    <row r="335" spans="1:7" ht="15">
      <c r="A335" s="84" t="s">
        <v>2422</v>
      </c>
      <c r="B335" s="84">
        <v>4</v>
      </c>
      <c r="C335" s="122">
        <v>0.005154983461988084</v>
      </c>
      <c r="D335" s="84" t="s">
        <v>1915</v>
      </c>
      <c r="E335" s="84" t="b">
        <v>0</v>
      </c>
      <c r="F335" s="84" t="b">
        <v>0</v>
      </c>
      <c r="G335" s="84" t="b">
        <v>0</v>
      </c>
    </row>
    <row r="336" spans="1:7" ht="15">
      <c r="A336" s="84" t="s">
        <v>2428</v>
      </c>
      <c r="B336" s="84">
        <v>4</v>
      </c>
      <c r="C336" s="122">
        <v>0.005154983461988084</v>
      </c>
      <c r="D336" s="84" t="s">
        <v>1915</v>
      </c>
      <c r="E336" s="84" t="b">
        <v>0</v>
      </c>
      <c r="F336" s="84" t="b">
        <v>0</v>
      </c>
      <c r="G336" s="84" t="b">
        <v>0</v>
      </c>
    </row>
    <row r="337" spans="1:7" ht="15">
      <c r="A337" s="84" t="s">
        <v>2401</v>
      </c>
      <c r="B337" s="84">
        <v>4</v>
      </c>
      <c r="C337" s="122">
        <v>0.005654239152730541</v>
      </c>
      <c r="D337" s="84" t="s">
        <v>1915</v>
      </c>
      <c r="E337" s="84" t="b">
        <v>0</v>
      </c>
      <c r="F337" s="84" t="b">
        <v>0</v>
      </c>
      <c r="G337" s="84" t="b">
        <v>0</v>
      </c>
    </row>
    <row r="338" spans="1:7" ht="15">
      <c r="A338" s="84" t="s">
        <v>2436</v>
      </c>
      <c r="B338" s="84">
        <v>3</v>
      </c>
      <c r="C338" s="122">
        <v>0.004240679364547906</v>
      </c>
      <c r="D338" s="84" t="s">
        <v>1915</v>
      </c>
      <c r="E338" s="84" t="b">
        <v>0</v>
      </c>
      <c r="F338" s="84" t="b">
        <v>0</v>
      </c>
      <c r="G338" s="84" t="b">
        <v>0</v>
      </c>
    </row>
    <row r="339" spans="1:7" ht="15">
      <c r="A339" s="84" t="s">
        <v>2458</v>
      </c>
      <c r="B339" s="84">
        <v>3</v>
      </c>
      <c r="C339" s="122">
        <v>0.004240679364547906</v>
      </c>
      <c r="D339" s="84" t="s">
        <v>1915</v>
      </c>
      <c r="E339" s="84" t="b">
        <v>0</v>
      </c>
      <c r="F339" s="84" t="b">
        <v>0</v>
      </c>
      <c r="G339" s="84" t="b">
        <v>0</v>
      </c>
    </row>
    <row r="340" spans="1:7" ht="15">
      <c r="A340" s="84" t="s">
        <v>2459</v>
      </c>
      <c r="B340" s="84">
        <v>3</v>
      </c>
      <c r="C340" s="122">
        <v>0.004240679364547906</v>
      </c>
      <c r="D340" s="84" t="s">
        <v>1915</v>
      </c>
      <c r="E340" s="84" t="b">
        <v>0</v>
      </c>
      <c r="F340" s="84" t="b">
        <v>0</v>
      </c>
      <c r="G340" s="84" t="b">
        <v>0</v>
      </c>
    </row>
    <row r="341" spans="1:7" ht="15">
      <c r="A341" s="84" t="s">
        <v>2460</v>
      </c>
      <c r="B341" s="84">
        <v>3</v>
      </c>
      <c r="C341" s="122">
        <v>0.004240679364547906</v>
      </c>
      <c r="D341" s="84" t="s">
        <v>1915</v>
      </c>
      <c r="E341" s="84" t="b">
        <v>0</v>
      </c>
      <c r="F341" s="84" t="b">
        <v>0</v>
      </c>
      <c r="G341" s="84" t="b">
        <v>0</v>
      </c>
    </row>
    <row r="342" spans="1:7" ht="15">
      <c r="A342" s="84" t="s">
        <v>2461</v>
      </c>
      <c r="B342" s="84">
        <v>3</v>
      </c>
      <c r="C342" s="122">
        <v>0.004240679364547906</v>
      </c>
      <c r="D342" s="84" t="s">
        <v>1915</v>
      </c>
      <c r="E342" s="84" t="b">
        <v>0</v>
      </c>
      <c r="F342" s="84" t="b">
        <v>0</v>
      </c>
      <c r="G342" s="84" t="b">
        <v>0</v>
      </c>
    </row>
    <row r="343" spans="1:7" ht="15">
      <c r="A343" s="84" t="s">
        <v>2462</v>
      </c>
      <c r="B343" s="84">
        <v>3</v>
      </c>
      <c r="C343" s="122">
        <v>0.004240679364547906</v>
      </c>
      <c r="D343" s="84" t="s">
        <v>1915</v>
      </c>
      <c r="E343" s="84" t="b">
        <v>0</v>
      </c>
      <c r="F343" s="84" t="b">
        <v>0</v>
      </c>
      <c r="G343" s="84" t="b">
        <v>0</v>
      </c>
    </row>
    <row r="344" spans="1:7" ht="15">
      <c r="A344" s="84" t="s">
        <v>2447</v>
      </c>
      <c r="B344" s="84">
        <v>3</v>
      </c>
      <c r="C344" s="122">
        <v>0.004240679364547906</v>
      </c>
      <c r="D344" s="84" t="s">
        <v>1915</v>
      </c>
      <c r="E344" s="84" t="b">
        <v>0</v>
      </c>
      <c r="F344" s="84" t="b">
        <v>0</v>
      </c>
      <c r="G344" s="84" t="b">
        <v>0</v>
      </c>
    </row>
    <row r="345" spans="1:7" ht="15">
      <c r="A345" s="84" t="s">
        <v>2448</v>
      </c>
      <c r="B345" s="84">
        <v>3</v>
      </c>
      <c r="C345" s="122">
        <v>0.004240679364547906</v>
      </c>
      <c r="D345" s="84" t="s">
        <v>1915</v>
      </c>
      <c r="E345" s="84" t="b">
        <v>0</v>
      </c>
      <c r="F345" s="84" t="b">
        <v>0</v>
      </c>
      <c r="G345" s="84" t="b">
        <v>0</v>
      </c>
    </row>
    <row r="346" spans="1:7" ht="15">
      <c r="A346" s="84" t="s">
        <v>2446</v>
      </c>
      <c r="B346" s="84">
        <v>3</v>
      </c>
      <c r="C346" s="122">
        <v>0.004240679364547906</v>
      </c>
      <c r="D346" s="84" t="s">
        <v>1915</v>
      </c>
      <c r="E346" s="84" t="b">
        <v>0</v>
      </c>
      <c r="F346" s="84" t="b">
        <v>0</v>
      </c>
      <c r="G346" s="84" t="b">
        <v>0</v>
      </c>
    </row>
    <row r="347" spans="1:7" ht="15">
      <c r="A347" s="84" t="s">
        <v>2069</v>
      </c>
      <c r="B347" s="84">
        <v>3</v>
      </c>
      <c r="C347" s="122">
        <v>0.004768425395683814</v>
      </c>
      <c r="D347" s="84" t="s">
        <v>1915</v>
      </c>
      <c r="E347" s="84" t="b">
        <v>0</v>
      </c>
      <c r="F347" s="84" t="b">
        <v>0</v>
      </c>
      <c r="G347" s="84" t="b">
        <v>0</v>
      </c>
    </row>
    <row r="348" spans="1:7" ht="15">
      <c r="A348" s="84" t="s">
        <v>2411</v>
      </c>
      <c r="B348" s="84">
        <v>3</v>
      </c>
      <c r="C348" s="122">
        <v>0.004240679364547906</v>
      </c>
      <c r="D348" s="84" t="s">
        <v>1915</v>
      </c>
      <c r="E348" s="84" t="b">
        <v>0</v>
      </c>
      <c r="F348" s="84" t="b">
        <v>0</v>
      </c>
      <c r="G348" s="84" t="b">
        <v>0</v>
      </c>
    </row>
    <row r="349" spans="1:7" ht="15">
      <c r="A349" s="84" t="s">
        <v>2441</v>
      </c>
      <c r="B349" s="84">
        <v>3</v>
      </c>
      <c r="C349" s="122">
        <v>0.004240679364547906</v>
      </c>
      <c r="D349" s="84" t="s">
        <v>1915</v>
      </c>
      <c r="E349" s="84" t="b">
        <v>0</v>
      </c>
      <c r="F349" s="84" t="b">
        <v>0</v>
      </c>
      <c r="G349" s="84" t="b">
        <v>0</v>
      </c>
    </row>
    <row r="350" spans="1:7" ht="15">
      <c r="A350" s="84" t="s">
        <v>2442</v>
      </c>
      <c r="B350" s="84">
        <v>3</v>
      </c>
      <c r="C350" s="122">
        <v>0.004240679364547906</v>
      </c>
      <c r="D350" s="84" t="s">
        <v>1915</v>
      </c>
      <c r="E350" s="84" t="b">
        <v>0</v>
      </c>
      <c r="F350" s="84" t="b">
        <v>0</v>
      </c>
      <c r="G350" s="84" t="b">
        <v>0</v>
      </c>
    </row>
    <row r="351" spans="1:7" ht="15">
      <c r="A351" s="84" t="s">
        <v>2443</v>
      </c>
      <c r="B351" s="84">
        <v>3</v>
      </c>
      <c r="C351" s="122">
        <v>0.004240679364547906</v>
      </c>
      <c r="D351" s="84" t="s">
        <v>1915</v>
      </c>
      <c r="E351" s="84" t="b">
        <v>0</v>
      </c>
      <c r="F351" s="84" t="b">
        <v>0</v>
      </c>
      <c r="G351" s="84" t="b">
        <v>0</v>
      </c>
    </row>
    <row r="352" spans="1:7" ht="15">
      <c r="A352" s="84" t="s">
        <v>2444</v>
      </c>
      <c r="B352" s="84">
        <v>3</v>
      </c>
      <c r="C352" s="122">
        <v>0.004240679364547906</v>
      </c>
      <c r="D352" s="84" t="s">
        <v>1915</v>
      </c>
      <c r="E352" s="84" t="b">
        <v>0</v>
      </c>
      <c r="F352" s="84" t="b">
        <v>0</v>
      </c>
      <c r="G352" s="84" t="b">
        <v>0</v>
      </c>
    </row>
    <row r="353" spans="1:7" ht="15">
      <c r="A353" s="84" t="s">
        <v>2457</v>
      </c>
      <c r="B353" s="84">
        <v>3</v>
      </c>
      <c r="C353" s="122">
        <v>0.004768425395683814</v>
      </c>
      <c r="D353" s="84" t="s">
        <v>1915</v>
      </c>
      <c r="E353" s="84" t="b">
        <v>0</v>
      </c>
      <c r="F353" s="84" t="b">
        <v>0</v>
      </c>
      <c r="G353" s="84" t="b">
        <v>0</v>
      </c>
    </row>
    <row r="354" spans="1:7" ht="15">
      <c r="A354" s="84" t="s">
        <v>563</v>
      </c>
      <c r="B354" s="84">
        <v>3</v>
      </c>
      <c r="C354" s="122">
        <v>0.004240679364547906</v>
      </c>
      <c r="D354" s="84" t="s">
        <v>1915</v>
      </c>
      <c r="E354" s="84" t="b">
        <v>0</v>
      </c>
      <c r="F354" s="84" t="b">
        <v>0</v>
      </c>
      <c r="G354" s="84" t="b">
        <v>0</v>
      </c>
    </row>
    <row r="355" spans="1:7" ht="15">
      <c r="A355" s="84" t="s">
        <v>2451</v>
      </c>
      <c r="B355" s="84">
        <v>3</v>
      </c>
      <c r="C355" s="122">
        <v>0.004240679364547906</v>
      </c>
      <c r="D355" s="84" t="s">
        <v>1915</v>
      </c>
      <c r="E355" s="84" t="b">
        <v>0</v>
      </c>
      <c r="F355" s="84" t="b">
        <v>0</v>
      </c>
      <c r="G355" s="84" t="b">
        <v>0</v>
      </c>
    </row>
    <row r="356" spans="1:7" ht="15">
      <c r="A356" s="84" t="s">
        <v>2452</v>
      </c>
      <c r="B356" s="84">
        <v>3</v>
      </c>
      <c r="C356" s="122">
        <v>0.004240679364547906</v>
      </c>
      <c r="D356" s="84" t="s">
        <v>1915</v>
      </c>
      <c r="E356" s="84" t="b">
        <v>0</v>
      </c>
      <c r="F356" s="84" t="b">
        <v>0</v>
      </c>
      <c r="G356" s="84" t="b">
        <v>0</v>
      </c>
    </row>
    <row r="357" spans="1:7" ht="15">
      <c r="A357" s="84" t="s">
        <v>2453</v>
      </c>
      <c r="B357" s="84">
        <v>3</v>
      </c>
      <c r="C357" s="122">
        <v>0.004240679364547906</v>
      </c>
      <c r="D357" s="84" t="s">
        <v>1915</v>
      </c>
      <c r="E357" s="84" t="b">
        <v>0</v>
      </c>
      <c r="F357" s="84" t="b">
        <v>0</v>
      </c>
      <c r="G357" s="84" t="b">
        <v>0</v>
      </c>
    </row>
    <row r="358" spans="1:7" ht="15">
      <c r="A358" s="84" t="s">
        <v>303</v>
      </c>
      <c r="B358" s="84">
        <v>3</v>
      </c>
      <c r="C358" s="122">
        <v>0.004240679364547906</v>
      </c>
      <c r="D358" s="84" t="s">
        <v>1915</v>
      </c>
      <c r="E358" s="84" t="b">
        <v>0</v>
      </c>
      <c r="F358" s="84" t="b">
        <v>0</v>
      </c>
      <c r="G358" s="84" t="b">
        <v>0</v>
      </c>
    </row>
    <row r="359" spans="1:7" ht="15">
      <c r="A359" s="84" t="s">
        <v>544</v>
      </c>
      <c r="B359" s="84">
        <v>3</v>
      </c>
      <c r="C359" s="122">
        <v>0.004240679364547906</v>
      </c>
      <c r="D359" s="84" t="s">
        <v>1915</v>
      </c>
      <c r="E359" s="84" t="b">
        <v>0</v>
      </c>
      <c r="F359" s="84" t="b">
        <v>0</v>
      </c>
      <c r="G359" s="84" t="b">
        <v>0</v>
      </c>
    </row>
    <row r="360" spans="1:7" ht="15">
      <c r="A360" s="84" t="s">
        <v>2445</v>
      </c>
      <c r="B360" s="84">
        <v>3</v>
      </c>
      <c r="C360" s="122">
        <v>0.004768425395683814</v>
      </c>
      <c r="D360" s="84" t="s">
        <v>1915</v>
      </c>
      <c r="E360" s="84" t="b">
        <v>0</v>
      </c>
      <c r="F360" s="84" t="b">
        <v>0</v>
      </c>
      <c r="G360" s="84" t="b">
        <v>0</v>
      </c>
    </row>
    <row r="361" spans="1:7" ht="15">
      <c r="A361" s="84" t="s">
        <v>2398</v>
      </c>
      <c r="B361" s="84">
        <v>3</v>
      </c>
      <c r="C361" s="122">
        <v>0.004768425395683814</v>
      </c>
      <c r="D361" s="84" t="s">
        <v>1915</v>
      </c>
      <c r="E361" s="84" t="b">
        <v>0</v>
      </c>
      <c r="F361" s="84" t="b">
        <v>0</v>
      </c>
      <c r="G361" s="84" t="b">
        <v>0</v>
      </c>
    </row>
    <row r="362" spans="1:7" ht="15">
      <c r="A362" s="84" t="s">
        <v>2449</v>
      </c>
      <c r="B362" s="84">
        <v>3</v>
      </c>
      <c r="C362" s="122">
        <v>0.004240679364547906</v>
      </c>
      <c r="D362" s="84" t="s">
        <v>1915</v>
      </c>
      <c r="E362" s="84" t="b">
        <v>0</v>
      </c>
      <c r="F362" s="84" t="b">
        <v>0</v>
      </c>
      <c r="G362" s="84" t="b">
        <v>0</v>
      </c>
    </row>
    <row r="363" spans="1:7" ht="15">
      <c r="A363" s="84" t="s">
        <v>2454</v>
      </c>
      <c r="B363" s="84">
        <v>3</v>
      </c>
      <c r="C363" s="122">
        <v>0.004240679364547906</v>
      </c>
      <c r="D363" s="84" t="s">
        <v>1915</v>
      </c>
      <c r="E363" s="84" t="b">
        <v>0</v>
      </c>
      <c r="F363" s="84" t="b">
        <v>0</v>
      </c>
      <c r="G363" s="84" t="b">
        <v>0</v>
      </c>
    </row>
    <row r="364" spans="1:7" ht="15">
      <c r="A364" s="84" t="s">
        <v>2475</v>
      </c>
      <c r="B364" s="84">
        <v>2</v>
      </c>
      <c r="C364" s="122">
        <v>0.003178950263789209</v>
      </c>
      <c r="D364" s="84" t="s">
        <v>1915</v>
      </c>
      <c r="E364" s="84" t="b">
        <v>0</v>
      </c>
      <c r="F364" s="84" t="b">
        <v>0</v>
      </c>
      <c r="G364" s="84" t="b">
        <v>0</v>
      </c>
    </row>
    <row r="365" spans="1:7" ht="15">
      <c r="A365" s="84" t="s">
        <v>2476</v>
      </c>
      <c r="B365" s="84">
        <v>2</v>
      </c>
      <c r="C365" s="122">
        <v>0.003178950263789209</v>
      </c>
      <c r="D365" s="84" t="s">
        <v>1915</v>
      </c>
      <c r="E365" s="84" t="b">
        <v>0</v>
      </c>
      <c r="F365" s="84" t="b">
        <v>0</v>
      </c>
      <c r="G365" s="84" t="b">
        <v>0</v>
      </c>
    </row>
    <row r="366" spans="1:7" ht="15">
      <c r="A366" s="84" t="s">
        <v>2477</v>
      </c>
      <c r="B366" s="84">
        <v>2</v>
      </c>
      <c r="C366" s="122">
        <v>0.003178950263789209</v>
      </c>
      <c r="D366" s="84" t="s">
        <v>1915</v>
      </c>
      <c r="E366" s="84" t="b">
        <v>0</v>
      </c>
      <c r="F366" s="84" t="b">
        <v>1</v>
      </c>
      <c r="G366" s="84" t="b">
        <v>0</v>
      </c>
    </row>
    <row r="367" spans="1:7" ht="15">
      <c r="A367" s="84" t="s">
        <v>322</v>
      </c>
      <c r="B367" s="84">
        <v>2</v>
      </c>
      <c r="C367" s="122">
        <v>0.003178950263789209</v>
      </c>
      <c r="D367" s="84" t="s">
        <v>1915</v>
      </c>
      <c r="E367" s="84" t="b">
        <v>0</v>
      </c>
      <c r="F367" s="84" t="b">
        <v>0</v>
      </c>
      <c r="G367" s="84" t="b">
        <v>0</v>
      </c>
    </row>
    <row r="368" spans="1:7" ht="15">
      <c r="A368" s="84" t="s">
        <v>2437</v>
      </c>
      <c r="B368" s="84">
        <v>2</v>
      </c>
      <c r="C368" s="122">
        <v>0.003178950263789209</v>
      </c>
      <c r="D368" s="84" t="s">
        <v>1915</v>
      </c>
      <c r="E368" s="84" t="b">
        <v>0</v>
      </c>
      <c r="F368" s="84" t="b">
        <v>0</v>
      </c>
      <c r="G368" s="84" t="b">
        <v>0</v>
      </c>
    </row>
    <row r="369" spans="1:7" ht="15">
      <c r="A369" s="84" t="s">
        <v>2438</v>
      </c>
      <c r="B369" s="84">
        <v>2</v>
      </c>
      <c r="C369" s="122">
        <v>0.003178950263789209</v>
      </c>
      <c r="D369" s="84" t="s">
        <v>1915</v>
      </c>
      <c r="E369" s="84" t="b">
        <v>0</v>
      </c>
      <c r="F369" s="84" t="b">
        <v>0</v>
      </c>
      <c r="G369" s="84" t="b">
        <v>0</v>
      </c>
    </row>
    <row r="370" spans="1:7" ht="15">
      <c r="A370" s="84" t="s">
        <v>2434</v>
      </c>
      <c r="B370" s="84">
        <v>2</v>
      </c>
      <c r="C370" s="122">
        <v>0.003178950263789209</v>
      </c>
      <c r="D370" s="84" t="s">
        <v>1915</v>
      </c>
      <c r="E370" s="84" t="b">
        <v>0</v>
      </c>
      <c r="F370" s="84" t="b">
        <v>0</v>
      </c>
      <c r="G370" s="84" t="b">
        <v>0</v>
      </c>
    </row>
    <row r="371" spans="1:7" ht="15">
      <c r="A371" s="84" t="s">
        <v>2504</v>
      </c>
      <c r="B371" s="84">
        <v>2</v>
      </c>
      <c r="C371" s="122">
        <v>0.003178950263789209</v>
      </c>
      <c r="D371" s="84" t="s">
        <v>1915</v>
      </c>
      <c r="E371" s="84" t="b">
        <v>0</v>
      </c>
      <c r="F371" s="84" t="b">
        <v>0</v>
      </c>
      <c r="G371" s="84" t="b">
        <v>0</v>
      </c>
    </row>
    <row r="372" spans="1:7" ht="15">
      <c r="A372" s="84" t="s">
        <v>2511</v>
      </c>
      <c r="B372" s="84">
        <v>2</v>
      </c>
      <c r="C372" s="122">
        <v>0.003178950263789209</v>
      </c>
      <c r="D372" s="84" t="s">
        <v>1915</v>
      </c>
      <c r="E372" s="84" t="b">
        <v>0</v>
      </c>
      <c r="F372" s="84" t="b">
        <v>0</v>
      </c>
      <c r="G372" s="84" t="b">
        <v>0</v>
      </c>
    </row>
    <row r="373" spans="1:7" ht="15">
      <c r="A373" s="84" t="s">
        <v>2565</v>
      </c>
      <c r="B373" s="84">
        <v>2</v>
      </c>
      <c r="C373" s="122">
        <v>0.0037804087965843764</v>
      </c>
      <c r="D373" s="84" t="s">
        <v>1915</v>
      </c>
      <c r="E373" s="84" t="b">
        <v>0</v>
      </c>
      <c r="F373" s="84" t="b">
        <v>1</v>
      </c>
      <c r="G373" s="84" t="b">
        <v>0</v>
      </c>
    </row>
    <row r="374" spans="1:7" ht="15">
      <c r="A374" s="84" t="s">
        <v>2405</v>
      </c>
      <c r="B374" s="84">
        <v>2</v>
      </c>
      <c r="C374" s="122">
        <v>0.003178950263789209</v>
      </c>
      <c r="D374" s="84" t="s">
        <v>1915</v>
      </c>
      <c r="E374" s="84" t="b">
        <v>0</v>
      </c>
      <c r="F374" s="84" t="b">
        <v>0</v>
      </c>
      <c r="G374" s="84" t="b">
        <v>0</v>
      </c>
    </row>
    <row r="375" spans="1:7" ht="15">
      <c r="A375" s="84" t="s">
        <v>2543</v>
      </c>
      <c r="B375" s="84">
        <v>2</v>
      </c>
      <c r="C375" s="122">
        <v>0.003178950263789209</v>
      </c>
      <c r="D375" s="84" t="s">
        <v>1915</v>
      </c>
      <c r="E375" s="84" t="b">
        <v>0</v>
      </c>
      <c r="F375" s="84" t="b">
        <v>0</v>
      </c>
      <c r="G375" s="84" t="b">
        <v>0</v>
      </c>
    </row>
    <row r="376" spans="1:7" ht="15">
      <c r="A376" s="84" t="s">
        <v>2544</v>
      </c>
      <c r="B376" s="84">
        <v>2</v>
      </c>
      <c r="C376" s="122">
        <v>0.003178950263789209</v>
      </c>
      <c r="D376" s="84" t="s">
        <v>1915</v>
      </c>
      <c r="E376" s="84" t="b">
        <v>0</v>
      </c>
      <c r="F376" s="84" t="b">
        <v>0</v>
      </c>
      <c r="G376" s="84" t="b">
        <v>0</v>
      </c>
    </row>
    <row r="377" spans="1:7" ht="15">
      <c r="A377" s="84" t="s">
        <v>2545</v>
      </c>
      <c r="B377" s="84">
        <v>2</v>
      </c>
      <c r="C377" s="122">
        <v>0.003178950263789209</v>
      </c>
      <c r="D377" s="84" t="s">
        <v>1915</v>
      </c>
      <c r="E377" s="84" t="b">
        <v>1</v>
      </c>
      <c r="F377" s="84" t="b">
        <v>0</v>
      </c>
      <c r="G377" s="84" t="b">
        <v>0</v>
      </c>
    </row>
    <row r="378" spans="1:7" ht="15">
      <c r="A378" s="84" t="s">
        <v>2546</v>
      </c>
      <c r="B378" s="84">
        <v>2</v>
      </c>
      <c r="C378" s="122">
        <v>0.003178950263789209</v>
      </c>
      <c r="D378" s="84" t="s">
        <v>1915</v>
      </c>
      <c r="E378" s="84" t="b">
        <v>0</v>
      </c>
      <c r="F378" s="84" t="b">
        <v>0</v>
      </c>
      <c r="G378" s="84" t="b">
        <v>0</v>
      </c>
    </row>
    <row r="379" spans="1:7" ht="15">
      <c r="A379" s="84" t="s">
        <v>2547</v>
      </c>
      <c r="B379" s="84">
        <v>2</v>
      </c>
      <c r="C379" s="122">
        <v>0.003178950263789209</v>
      </c>
      <c r="D379" s="84" t="s">
        <v>1915</v>
      </c>
      <c r="E379" s="84" t="b">
        <v>0</v>
      </c>
      <c r="F379" s="84" t="b">
        <v>0</v>
      </c>
      <c r="G379" s="84" t="b">
        <v>0</v>
      </c>
    </row>
    <row r="380" spans="1:7" ht="15">
      <c r="A380" s="84" t="s">
        <v>2548</v>
      </c>
      <c r="B380" s="84">
        <v>2</v>
      </c>
      <c r="C380" s="122">
        <v>0.003178950263789209</v>
      </c>
      <c r="D380" s="84" t="s">
        <v>1915</v>
      </c>
      <c r="E380" s="84" t="b">
        <v>0</v>
      </c>
      <c r="F380" s="84" t="b">
        <v>0</v>
      </c>
      <c r="G380" s="84" t="b">
        <v>0</v>
      </c>
    </row>
    <row r="381" spans="1:7" ht="15">
      <c r="A381" s="84" t="s">
        <v>2549</v>
      </c>
      <c r="B381" s="84">
        <v>2</v>
      </c>
      <c r="C381" s="122">
        <v>0.003178950263789209</v>
      </c>
      <c r="D381" s="84" t="s">
        <v>1915</v>
      </c>
      <c r="E381" s="84" t="b">
        <v>0</v>
      </c>
      <c r="F381" s="84" t="b">
        <v>0</v>
      </c>
      <c r="G381" s="84" t="b">
        <v>0</v>
      </c>
    </row>
    <row r="382" spans="1:7" ht="15">
      <c r="A382" s="84" t="s">
        <v>2550</v>
      </c>
      <c r="B382" s="84">
        <v>2</v>
      </c>
      <c r="C382" s="122">
        <v>0.003178950263789209</v>
      </c>
      <c r="D382" s="84" t="s">
        <v>1915</v>
      </c>
      <c r="E382" s="84" t="b">
        <v>0</v>
      </c>
      <c r="F382" s="84" t="b">
        <v>0</v>
      </c>
      <c r="G382" s="84" t="b">
        <v>0</v>
      </c>
    </row>
    <row r="383" spans="1:7" ht="15">
      <c r="A383" s="84" t="s">
        <v>2551</v>
      </c>
      <c r="B383" s="84">
        <v>2</v>
      </c>
      <c r="C383" s="122">
        <v>0.003178950263789209</v>
      </c>
      <c r="D383" s="84" t="s">
        <v>1915</v>
      </c>
      <c r="E383" s="84" t="b">
        <v>0</v>
      </c>
      <c r="F383" s="84" t="b">
        <v>0</v>
      </c>
      <c r="G383" s="84" t="b">
        <v>0</v>
      </c>
    </row>
    <row r="384" spans="1:7" ht="15">
      <c r="A384" s="84" t="s">
        <v>2564</v>
      </c>
      <c r="B384" s="84">
        <v>2</v>
      </c>
      <c r="C384" s="122">
        <v>0.003178950263789209</v>
      </c>
      <c r="D384" s="84" t="s">
        <v>1915</v>
      </c>
      <c r="E384" s="84" t="b">
        <v>0</v>
      </c>
      <c r="F384" s="84" t="b">
        <v>0</v>
      </c>
      <c r="G384" s="84" t="b">
        <v>0</v>
      </c>
    </row>
    <row r="385" spans="1:7" ht="15">
      <c r="A385" s="84" t="s">
        <v>2020</v>
      </c>
      <c r="B385" s="84">
        <v>2</v>
      </c>
      <c r="C385" s="122">
        <v>0.003178950263789209</v>
      </c>
      <c r="D385" s="84" t="s">
        <v>1915</v>
      </c>
      <c r="E385" s="84" t="b">
        <v>0</v>
      </c>
      <c r="F385" s="84" t="b">
        <v>0</v>
      </c>
      <c r="G385" s="84" t="b">
        <v>0</v>
      </c>
    </row>
    <row r="386" spans="1:7" ht="15">
      <c r="A386" s="84" t="s">
        <v>2435</v>
      </c>
      <c r="B386" s="84">
        <v>2</v>
      </c>
      <c r="C386" s="122">
        <v>0.003178950263789209</v>
      </c>
      <c r="D386" s="84" t="s">
        <v>1915</v>
      </c>
      <c r="E386" s="84" t="b">
        <v>0</v>
      </c>
      <c r="F386" s="84" t="b">
        <v>0</v>
      </c>
      <c r="G386" s="84" t="b">
        <v>0</v>
      </c>
    </row>
    <row r="387" spans="1:7" ht="15">
      <c r="A387" s="84" t="s">
        <v>2517</v>
      </c>
      <c r="B387" s="84">
        <v>2</v>
      </c>
      <c r="C387" s="122">
        <v>0.003178950263789209</v>
      </c>
      <c r="D387" s="84" t="s">
        <v>1915</v>
      </c>
      <c r="E387" s="84" t="b">
        <v>0</v>
      </c>
      <c r="F387" s="84" t="b">
        <v>0</v>
      </c>
      <c r="G387" s="84" t="b">
        <v>0</v>
      </c>
    </row>
    <row r="388" spans="1:7" ht="15">
      <c r="A388" s="84" t="s">
        <v>2515</v>
      </c>
      <c r="B388" s="84">
        <v>2</v>
      </c>
      <c r="C388" s="122">
        <v>0.003178950263789209</v>
      </c>
      <c r="D388" s="84" t="s">
        <v>1915</v>
      </c>
      <c r="E388" s="84" t="b">
        <v>0</v>
      </c>
      <c r="F388" s="84" t="b">
        <v>0</v>
      </c>
      <c r="G388" s="84" t="b">
        <v>0</v>
      </c>
    </row>
    <row r="389" spans="1:7" ht="15">
      <c r="A389" s="84" t="s">
        <v>2513</v>
      </c>
      <c r="B389" s="84">
        <v>2</v>
      </c>
      <c r="C389" s="122">
        <v>0.003178950263789209</v>
      </c>
      <c r="D389" s="84" t="s">
        <v>1915</v>
      </c>
      <c r="E389" s="84" t="b">
        <v>0</v>
      </c>
      <c r="F389" s="84" t="b">
        <v>0</v>
      </c>
      <c r="G389" s="84" t="b">
        <v>0</v>
      </c>
    </row>
    <row r="390" spans="1:7" ht="15">
      <c r="A390" s="84" t="s">
        <v>2514</v>
      </c>
      <c r="B390" s="84">
        <v>2</v>
      </c>
      <c r="C390" s="122">
        <v>0.003178950263789209</v>
      </c>
      <c r="D390" s="84" t="s">
        <v>1915</v>
      </c>
      <c r="E390" s="84" t="b">
        <v>0</v>
      </c>
      <c r="F390" s="84" t="b">
        <v>0</v>
      </c>
      <c r="G390" s="84" t="b">
        <v>0</v>
      </c>
    </row>
    <row r="391" spans="1:7" ht="15">
      <c r="A391" s="84" t="s">
        <v>2512</v>
      </c>
      <c r="B391" s="84">
        <v>2</v>
      </c>
      <c r="C391" s="122">
        <v>0.003178950263789209</v>
      </c>
      <c r="D391" s="84" t="s">
        <v>1915</v>
      </c>
      <c r="E391" s="84" t="b">
        <v>0</v>
      </c>
      <c r="F391" s="84" t="b">
        <v>0</v>
      </c>
      <c r="G391" s="84" t="b">
        <v>0</v>
      </c>
    </row>
    <row r="392" spans="1:7" ht="15">
      <c r="A392" s="84" t="s">
        <v>2527</v>
      </c>
      <c r="B392" s="84">
        <v>2</v>
      </c>
      <c r="C392" s="122">
        <v>0.003178950263789209</v>
      </c>
      <c r="D392" s="84" t="s">
        <v>1915</v>
      </c>
      <c r="E392" s="84" t="b">
        <v>0</v>
      </c>
      <c r="F392" s="84" t="b">
        <v>0</v>
      </c>
      <c r="G392" s="84" t="b">
        <v>0</v>
      </c>
    </row>
    <row r="393" spans="1:7" ht="15">
      <c r="A393" s="84" t="s">
        <v>2528</v>
      </c>
      <c r="B393" s="84">
        <v>2</v>
      </c>
      <c r="C393" s="122">
        <v>0.003178950263789209</v>
      </c>
      <c r="D393" s="84" t="s">
        <v>1915</v>
      </c>
      <c r="E393" s="84" t="b">
        <v>0</v>
      </c>
      <c r="F393" s="84" t="b">
        <v>0</v>
      </c>
      <c r="G393" s="84" t="b">
        <v>0</v>
      </c>
    </row>
    <row r="394" spans="1:7" ht="15">
      <c r="A394" s="84" t="s">
        <v>2529</v>
      </c>
      <c r="B394" s="84">
        <v>2</v>
      </c>
      <c r="C394" s="122">
        <v>0.003178950263789209</v>
      </c>
      <c r="D394" s="84" t="s">
        <v>1915</v>
      </c>
      <c r="E394" s="84" t="b">
        <v>0</v>
      </c>
      <c r="F394" s="84" t="b">
        <v>0</v>
      </c>
      <c r="G394" s="84" t="b">
        <v>0</v>
      </c>
    </row>
    <row r="395" spans="1:7" ht="15">
      <c r="A395" s="84" t="s">
        <v>2530</v>
      </c>
      <c r="B395" s="84">
        <v>2</v>
      </c>
      <c r="C395" s="122">
        <v>0.003178950263789209</v>
      </c>
      <c r="D395" s="84" t="s">
        <v>1915</v>
      </c>
      <c r="E395" s="84" t="b">
        <v>0</v>
      </c>
      <c r="F395" s="84" t="b">
        <v>0</v>
      </c>
      <c r="G395" s="84" t="b">
        <v>0</v>
      </c>
    </row>
    <row r="396" spans="1:7" ht="15">
      <c r="A396" s="84" t="s">
        <v>2531</v>
      </c>
      <c r="B396" s="84">
        <v>2</v>
      </c>
      <c r="C396" s="122">
        <v>0.003178950263789209</v>
      </c>
      <c r="D396" s="84" t="s">
        <v>1915</v>
      </c>
      <c r="E396" s="84" t="b">
        <v>0</v>
      </c>
      <c r="F396" s="84" t="b">
        <v>0</v>
      </c>
      <c r="G396" s="84" t="b">
        <v>0</v>
      </c>
    </row>
    <row r="397" spans="1:7" ht="15">
      <c r="A397" s="84" t="s">
        <v>2532</v>
      </c>
      <c r="B397" s="84">
        <v>2</v>
      </c>
      <c r="C397" s="122">
        <v>0.003178950263789209</v>
      </c>
      <c r="D397" s="84" t="s">
        <v>1915</v>
      </c>
      <c r="E397" s="84" t="b">
        <v>0</v>
      </c>
      <c r="F397" s="84" t="b">
        <v>0</v>
      </c>
      <c r="G397" s="84" t="b">
        <v>0</v>
      </c>
    </row>
    <row r="398" spans="1:7" ht="15">
      <c r="A398" s="84" t="s">
        <v>2533</v>
      </c>
      <c r="B398" s="84">
        <v>2</v>
      </c>
      <c r="C398" s="122">
        <v>0.003178950263789209</v>
      </c>
      <c r="D398" s="84" t="s">
        <v>1915</v>
      </c>
      <c r="E398" s="84" t="b">
        <v>0</v>
      </c>
      <c r="F398" s="84" t="b">
        <v>0</v>
      </c>
      <c r="G398" s="84" t="b">
        <v>0</v>
      </c>
    </row>
    <row r="399" spans="1:7" ht="15">
      <c r="A399" s="84" t="s">
        <v>2498</v>
      </c>
      <c r="B399" s="84">
        <v>2</v>
      </c>
      <c r="C399" s="122">
        <v>0.003178950263789209</v>
      </c>
      <c r="D399" s="84" t="s">
        <v>1915</v>
      </c>
      <c r="E399" s="84" t="b">
        <v>0</v>
      </c>
      <c r="F399" s="84" t="b">
        <v>0</v>
      </c>
      <c r="G399" s="84" t="b">
        <v>0</v>
      </c>
    </row>
    <row r="400" spans="1:7" ht="15">
      <c r="A400" s="84" t="s">
        <v>2563</v>
      </c>
      <c r="B400" s="84">
        <v>2</v>
      </c>
      <c r="C400" s="122">
        <v>0.003178950263789209</v>
      </c>
      <c r="D400" s="84" t="s">
        <v>1915</v>
      </c>
      <c r="E400" s="84" t="b">
        <v>0</v>
      </c>
      <c r="F400" s="84" t="b">
        <v>0</v>
      </c>
      <c r="G400" s="84" t="b">
        <v>0</v>
      </c>
    </row>
    <row r="401" spans="1:7" ht="15">
      <c r="A401" s="84" t="s">
        <v>2500</v>
      </c>
      <c r="B401" s="84">
        <v>2</v>
      </c>
      <c r="C401" s="122">
        <v>0.003178950263789209</v>
      </c>
      <c r="D401" s="84" t="s">
        <v>1915</v>
      </c>
      <c r="E401" s="84" t="b">
        <v>0</v>
      </c>
      <c r="F401" s="84" t="b">
        <v>0</v>
      </c>
      <c r="G401" s="84" t="b">
        <v>0</v>
      </c>
    </row>
    <row r="402" spans="1:7" ht="15">
      <c r="A402" s="84" t="s">
        <v>2501</v>
      </c>
      <c r="B402" s="84">
        <v>2</v>
      </c>
      <c r="C402" s="122">
        <v>0.003178950263789209</v>
      </c>
      <c r="D402" s="84" t="s">
        <v>1915</v>
      </c>
      <c r="E402" s="84" t="b">
        <v>0</v>
      </c>
      <c r="F402" s="84" t="b">
        <v>0</v>
      </c>
      <c r="G402" s="84" t="b">
        <v>0</v>
      </c>
    </row>
    <row r="403" spans="1:7" ht="15">
      <c r="A403" s="84" t="s">
        <v>2440</v>
      </c>
      <c r="B403" s="84">
        <v>2</v>
      </c>
      <c r="C403" s="122">
        <v>0.003178950263789209</v>
      </c>
      <c r="D403" s="84" t="s">
        <v>1915</v>
      </c>
      <c r="E403" s="84" t="b">
        <v>0</v>
      </c>
      <c r="F403" s="84" t="b">
        <v>0</v>
      </c>
      <c r="G403" s="84" t="b">
        <v>0</v>
      </c>
    </row>
    <row r="404" spans="1:7" ht="15">
      <c r="A404" s="84" t="s">
        <v>2492</v>
      </c>
      <c r="B404" s="84">
        <v>2</v>
      </c>
      <c r="C404" s="122">
        <v>0.003178950263789209</v>
      </c>
      <c r="D404" s="84" t="s">
        <v>1915</v>
      </c>
      <c r="E404" s="84" t="b">
        <v>0</v>
      </c>
      <c r="F404" s="84" t="b">
        <v>0</v>
      </c>
      <c r="G404" s="84" t="b">
        <v>0</v>
      </c>
    </row>
    <row r="405" spans="1:7" ht="15">
      <c r="A405" s="84" t="s">
        <v>2493</v>
      </c>
      <c r="B405" s="84">
        <v>2</v>
      </c>
      <c r="C405" s="122">
        <v>0.003178950263789209</v>
      </c>
      <c r="D405" s="84" t="s">
        <v>1915</v>
      </c>
      <c r="E405" s="84" t="b">
        <v>0</v>
      </c>
      <c r="F405" s="84" t="b">
        <v>0</v>
      </c>
      <c r="G405" s="84" t="b">
        <v>0</v>
      </c>
    </row>
    <row r="406" spans="1:7" ht="15">
      <c r="A406" s="84" t="s">
        <v>2494</v>
      </c>
      <c r="B406" s="84">
        <v>2</v>
      </c>
      <c r="C406" s="122">
        <v>0.003178950263789209</v>
      </c>
      <c r="D406" s="84" t="s">
        <v>1915</v>
      </c>
      <c r="E406" s="84" t="b">
        <v>0</v>
      </c>
      <c r="F406" s="84" t="b">
        <v>0</v>
      </c>
      <c r="G406" s="84" t="b">
        <v>0</v>
      </c>
    </row>
    <row r="407" spans="1:7" ht="15">
      <c r="A407" s="84" t="s">
        <v>2495</v>
      </c>
      <c r="B407" s="84">
        <v>2</v>
      </c>
      <c r="C407" s="122">
        <v>0.003178950263789209</v>
      </c>
      <c r="D407" s="84" t="s">
        <v>1915</v>
      </c>
      <c r="E407" s="84" t="b">
        <v>0</v>
      </c>
      <c r="F407" s="84" t="b">
        <v>0</v>
      </c>
      <c r="G407" s="84" t="b">
        <v>0</v>
      </c>
    </row>
    <row r="408" spans="1:7" ht="15">
      <c r="A408" s="84" t="s">
        <v>2496</v>
      </c>
      <c r="B408" s="84">
        <v>2</v>
      </c>
      <c r="C408" s="122">
        <v>0.003178950263789209</v>
      </c>
      <c r="D408" s="84" t="s">
        <v>1915</v>
      </c>
      <c r="E408" s="84" t="b">
        <v>1</v>
      </c>
      <c r="F408" s="84" t="b">
        <v>0</v>
      </c>
      <c r="G408" s="84" t="b">
        <v>0</v>
      </c>
    </row>
    <row r="409" spans="1:7" ht="15">
      <c r="A409" s="84" t="s">
        <v>2497</v>
      </c>
      <c r="B409" s="84">
        <v>2</v>
      </c>
      <c r="C409" s="122">
        <v>0.003178950263789209</v>
      </c>
      <c r="D409" s="84" t="s">
        <v>1915</v>
      </c>
      <c r="E409" s="84" t="b">
        <v>0</v>
      </c>
      <c r="F409" s="84" t="b">
        <v>0</v>
      </c>
      <c r="G409" s="84" t="b">
        <v>0</v>
      </c>
    </row>
    <row r="410" spans="1:7" ht="15">
      <c r="A410" s="84" t="s">
        <v>2558</v>
      </c>
      <c r="B410" s="84">
        <v>2</v>
      </c>
      <c r="C410" s="122">
        <v>0.003178950263789209</v>
      </c>
      <c r="D410" s="84" t="s">
        <v>1915</v>
      </c>
      <c r="E410" s="84" t="b">
        <v>0</v>
      </c>
      <c r="F410" s="84" t="b">
        <v>0</v>
      </c>
      <c r="G410" s="84" t="b">
        <v>0</v>
      </c>
    </row>
    <row r="411" spans="1:7" ht="15">
      <c r="A411" s="84" t="s">
        <v>2559</v>
      </c>
      <c r="B411" s="84">
        <v>2</v>
      </c>
      <c r="C411" s="122">
        <v>0.003178950263789209</v>
      </c>
      <c r="D411" s="84" t="s">
        <v>1915</v>
      </c>
      <c r="E411" s="84" t="b">
        <v>0</v>
      </c>
      <c r="F411" s="84" t="b">
        <v>0</v>
      </c>
      <c r="G411" s="84" t="b">
        <v>0</v>
      </c>
    </row>
    <row r="412" spans="1:7" ht="15">
      <c r="A412" s="84" t="s">
        <v>2560</v>
      </c>
      <c r="B412" s="84">
        <v>2</v>
      </c>
      <c r="C412" s="122">
        <v>0.003178950263789209</v>
      </c>
      <c r="D412" s="84" t="s">
        <v>1915</v>
      </c>
      <c r="E412" s="84" t="b">
        <v>0</v>
      </c>
      <c r="F412" s="84" t="b">
        <v>0</v>
      </c>
      <c r="G412" s="84" t="b">
        <v>0</v>
      </c>
    </row>
    <row r="413" spans="1:7" ht="15">
      <c r="A413" s="84" t="s">
        <v>2561</v>
      </c>
      <c r="B413" s="84">
        <v>2</v>
      </c>
      <c r="C413" s="122">
        <v>0.003178950263789209</v>
      </c>
      <c r="D413" s="84" t="s">
        <v>1915</v>
      </c>
      <c r="E413" s="84" t="b">
        <v>0</v>
      </c>
      <c r="F413" s="84" t="b">
        <v>0</v>
      </c>
      <c r="G413" s="84" t="b">
        <v>0</v>
      </c>
    </row>
    <row r="414" spans="1:7" ht="15">
      <c r="A414" s="84" t="s">
        <v>2562</v>
      </c>
      <c r="B414" s="84">
        <v>2</v>
      </c>
      <c r="C414" s="122">
        <v>0.003178950263789209</v>
      </c>
      <c r="D414" s="84" t="s">
        <v>1915</v>
      </c>
      <c r="E414" s="84" t="b">
        <v>0</v>
      </c>
      <c r="F414" s="84" t="b">
        <v>0</v>
      </c>
      <c r="G414" s="84" t="b">
        <v>0</v>
      </c>
    </row>
    <row r="415" spans="1:7" ht="15">
      <c r="A415" s="84" t="s">
        <v>289</v>
      </c>
      <c r="B415" s="84">
        <v>2</v>
      </c>
      <c r="C415" s="122">
        <v>0.003178950263789209</v>
      </c>
      <c r="D415" s="84" t="s">
        <v>1915</v>
      </c>
      <c r="E415" s="84" t="b">
        <v>0</v>
      </c>
      <c r="F415" s="84" t="b">
        <v>0</v>
      </c>
      <c r="G415" s="84" t="b">
        <v>0</v>
      </c>
    </row>
    <row r="416" spans="1:7" ht="15">
      <c r="A416" s="84" t="s">
        <v>2554</v>
      </c>
      <c r="B416" s="84">
        <v>2</v>
      </c>
      <c r="C416" s="122">
        <v>0.003178950263789209</v>
      </c>
      <c r="D416" s="84" t="s">
        <v>1915</v>
      </c>
      <c r="E416" s="84" t="b">
        <v>1</v>
      </c>
      <c r="F416" s="84" t="b">
        <v>0</v>
      </c>
      <c r="G416" s="84" t="b">
        <v>0</v>
      </c>
    </row>
    <row r="417" spans="1:7" ht="15">
      <c r="A417" s="84" t="s">
        <v>296</v>
      </c>
      <c r="B417" s="84">
        <v>2</v>
      </c>
      <c r="C417" s="122">
        <v>0.003178950263789209</v>
      </c>
      <c r="D417" s="84" t="s">
        <v>1915</v>
      </c>
      <c r="E417" s="84" t="b">
        <v>0</v>
      </c>
      <c r="F417" s="84" t="b">
        <v>0</v>
      </c>
      <c r="G417" s="84" t="b">
        <v>0</v>
      </c>
    </row>
    <row r="418" spans="1:7" ht="15">
      <c r="A418" s="84" t="s">
        <v>2555</v>
      </c>
      <c r="B418" s="84">
        <v>2</v>
      </c>
      <c r="C418" s="122">
        <v>0.003178950263789209</v>
      </c>
      <c r="D418" s="84" t="s">
        <v>1915</v>
      </c>
      <c r="E418" s="84" t="b">
        <v>0</v>
      </c>
      <c r="F418" s="84" t="b">
        <v>0</v>
      </c>
      <c r="G418" s="84" t="b">
        <v>0</v>
      </c>
    </row>
    <row r="419" spans="1:7" ht="15">
      <c r="A419" s="84" t="s">
        <v>2556</v>
      </c>
      <c r="B419" s="84">
        <v>2</v>
      </c>
      <c r="C419" s="122">
        <v>0.003178950263789209</v>
      </c>
      <c r="D419" s="84" t="s">
        <v>1915</v>
      </c>
      <c r="E419" s="84" t="b">
        <v>0</v>
      </c>
      <c r="F419" s="84" t="b">
        <v>0</v>
      </c>
      <c r="G419" s="84" t="b">
        <v>0</v>
      </c>
    </row>
    <row r="420" spans="1:7" ht="15">
      <c r="A420" s="84" t="s">
        <v>2526</v>
      </c>
      <c r="B420" s="84">
        <v>2</v>
      </c>
      <c r="C420" s="122">
        <v>0.003178950263789209</v>
      </c>
      <c r="D420" s="84" t="s">
        <v>1915</v>
      </c>
      <c r="E420" s="84" t="b">
        <v>0</v>
      </c>
      <c r="F420" s="84" t="b">
        <v>0</v>
      </c>
      <c r="G420" s="84" t="b">
        <v>0</v>
      </c>
    </row>
    <row r="421" spans="1:7" ht="15">
      <c r="A421" s="84" t="s">
        <v>2535</v>
      </c>
      <c r="B421" s="84">
        <v>2</v>
      </c>
      <c r="C421" s="122">
        <v>0.003178950263789209</v>
      </c>
      <c r="D421" s="84" t="s">
        <v>1915</v>
      </c>
      <c r="E421" s="84" t="b">
        <v>1</v>
      </c>
      <c r="F421" s="84" t="b">
        <v>0</v>
      </c>
      <c r="G421" s="84" t="b">
        <v>0</v>
      </c>
    </row>
    <row r="422" spans="1:7" ht="15">
      <c r="A422" s="84" t="s">
        <v>2536</v>
      </c>
      <c r="B422" s="84">
        <v>2</v>
      </c>
      <c r="C422" s="122">
        <v>0.003178950263789209</v>
      </c>
      <c r="D422" s="84" t="s">
        <v>1915</v>
      </c>
      <c r="E422" s="84" t="b">
        <v>0</v>
      </c>
      <c r="F422" s="84" t="b">
        <v>0</v>
      </c>
      <c r="G422" s="84" t="b">
        <v>0</v>
      </c>
    </row>
    <row r="423" spans="1:7" ht="15">
      <c r="A423" s="84" t="s">
        <v>2537</v>
      </c>
      <c r="B423" s="84">
        <v>2</v>
      </c>
      <c r="C423" s="122">
        <v>0.003178950263789209</v>
      </c>
      <c r="D423" s="84" t="s">
        <v>1915</v>
      </c>
      <c r="E423" s="84" t="b">
        <v>0</v>
      </c>
      <c r="F423" s="84" t="b">
        <v>0</v>
      </c>
      <c r="G423" s="84" t="b">
        <v>0</v>
      </c>
    </row>
    <row r="424" spans="1:7" ht="15">
      <c r="A424" s="84" t="s">
        <v>2538</v>
      </c>
      <c r="B424" s="84">
        <v>2</v>
      </c>
      <c r="C424" s="122">
        <v>0.003178950263789209</v>
      </c>
      <c r="D424" s="84" t="s">
        <v>1915</v>
      </c>
      <c r="E424" s="84" t="b">
        <v>0</v>
      </c>
      <c r="F424" s="84" t="b">
        <v>0</v>
      </c>
      <c r="G424" s="84" t="b">
        <v>0</v>
      </c>
    </row>
    <row r="425" spans="1:7" ht="15">
      <c r="A425" s="84" t="s">
        <v>2539</v>
      </c>
      <c r="B425" s="84">
        <v>2</v>
      </c>
      <c r="C425" s="122">
        <v>0.003178950263789209</v>
      </c>
      <c r="D425" s="84" t="s">
        <v>1915</v>
      </c>
      <c r="E425" s="84" t="b">
        <v>1</v>
      </c>
      <c r="F425" s="84" t="b">
        <v>0</v>
      </c>
      <c r="G425" s="84" t="b">
        <v>0</v>
      </c>
    </row>
    <row r="426" spans="1:7" ht="15">
      <c r="A426" s="84" t="s">
        <v>304</v>
      </c>
      <c r="B426" s="84">
        <v>2</v>
      </c>
      <c r="C426" s="122">
        <v>0.003178950263789209</v>
      </c>
      <c r="D426" s="84" t="s">
        <v>1915</v>
      </c>
      <c r="E426" s="84" t="b">
        <v>0</v>
      </c>
      <c r="F426" s="84" t="b">
        <v>0</v>
      </c>
      <c r="G426" s="84" t="b">
        <v>0</v>
      </c>
    </row>
    <row r="427" spans="1:7" ht="15">
      <c r="A427" s="84" t="s">
        <v>2525</v>
      </c>
      <c r="B427" s="84">
        <v>2</v>
      </c>
      <c r="C427" s="122">
        <v>0.0037804087965843764</v>
      </c>
      <c r="D427" s="84" t="s">
        <v>1915</v>
      </c>
      <c r="E427" s="84" t="b">
        <v>0</v>
      </c>
      <c r="F427" s="84" t="b">
        <v>0</v>
      </c>
      <c r="G427" s="84" t="b">
        <v>0</v>
      </c>
    </row>
    <row r="428" spans="1:7" ht="15">
      <c r="A428" s="84" t="s">
        <v>2524</v>
      </c>
      <c r="B428" s="84">
        <v>2</v>
      </c>
      <c r="C428" s="122">
        <v>0.0037804087965843764</v>
      </c>
      <c r="D428" s="84" t="s">
        <v>1915</v>
      </c>
      <c r="E428" s="84" t="b">
        <v>0</v>
      </c>
      <c r="F428" s="84" t="b">
        <v>0</v>
      </c>
      <c r="G428" s="84" t="b">
        <v>0</v>
      </c>
    </row>
    <row r="429" spans="1:7" ht="15">
      <c r="A429" s="84" t="s">
        <v>2520</v>
      </c>
      <c r="B429" s="84">
        <v>2</v>
      </c>
      <c r="C429" s="122">
        <v>0.003178950263789209</v>
      </c>
      <c r="D429" s="84" t="s">
        <v>1915</v>
      </c>
      <c r="E429" s="84" t="b">
        <v>0</v>
      </c>
      <c r="F429" s="84" t="b">
        <v>0</v>
      </c>
      <c r="G429" s="84" t="b">
        <v>0</v>
      </c>
    </row>
    <row r="430" spans="1:7" ht="15">
      <c r="A430" s="84" t="s">
        <v>2521</v>
      </c>
      <c r="B430" s="84">
        <v>2</v>
      </c>
      <c r="C430" s="122">
        <v>0.003178950263789209</v>
      </c>
      <c r="D430" s="84" t="s">
        <v>1915</v>
      </c>
      <c r="E430" s="84" t="b">
        <v>0</v>
      </c>
      <c r="F430" s="84" t="b">
        <v>0</v>
      </c>
      <c r="G430" s="84" t="b">
        <v>0</v>
      </c>
    </row>
    <row r="431" spans="1:7" ht="15">
      <c r="A431" s="84" t="s">
        <v>2522</v>
      </c>
      <c r="B431" s="84">
        <v>2</v>
      </c>
      <c r="C431" s="122">
        <v>0.003178950263789209</v>
      </c>
      <c r="D431" s="84" t="s">
        <v>1915</v>
      </c>
      <c r="E431" s="84" t="b">
        <v>0</v>
      </c>
      <c r="F431" s="84" t="b">
        <v>0</v>
      </c>
      <c r="G431" s="84" t="b">
        <v>0</v>
      </c>
    </row>
    <row r="432" spans="1:7" ht="15">
      <c r="A432" s="84" t="s">
        <v>2523</v>
      </c>
      <c r="B432" s="84">
        <v>2</v>
      </c>
      <c r="C432" s="122">
        <v>0.003178950263789209</v>
      </c>
      <c r="D432" s="84" t="s">
        <v>1915</v>
      </c>
      <c r="E432" s="84" t="b">
        <v>0</v>
      </c>
      <c r="F432" s="84" t="b">
        <v>1</v>
      </c>
      <c r="G432" s="84" t="b">
        <v>0</v>
      </c>
    </row>
    <row r="433" spans="1:7" ht="15">
      <c r="A433" s="84" t="s">
        <v>2028</v>
      </c>
      <c r="B433" s="84">
        <v>2</v>
      </c>
      <c r="C433" s="122">
        <v>0.0037804087965843764</v>
      </c>
      <c r="D433" s="84" t="s">
        <v>1915</v>
      </c>
      <c r="E433" s="84" t="b">
        <v>0</v>
      </c>
      <c r="F433" s="84" t="b">
        <v>0</v>
      </c>
      <c r="G433" s="84" t="b">
        <v>0</v>
      </c>
    </row>
    <row r="434" spans="1:7" ht="15">
      <c r="A434" s="84" t="s">
        <v>2518</v>
      </c>
      <c r="B434" s="84">
        <v>2</v>
      </c>
      <c r="C434" s="122">
        <v>0.0037804087965843764</v>
      </c>
      <c r="D434" s="84" t="s">
        <v>1915</v>
      </c>
      <c r="E434" s="84" t="b">
        <v>0</v>
      </c>
      <c r="F434" s="84" t="b">
        <v>0</v>
      </c>
      <c r="G434" s="84" t="b">
        <v>0</v>
      </c>
    </row>
    <row r="435" spans="1:7" ht="15">
      <c r="A435" s="84" t="s">
        <v>2519</v>
      </c>
      <c r="B435" s="84">
        <v>2</v>
      </c>
      <c r="C435" s="122">
        <v>0.003178950263789209</v>
      </c>
      <c r="D435" s="84" t="s">
        <v>1915</v>
      </c>
      <c r="E435" s="84" t="b">
        <v>0</v>
      </c>
      <c r="F435" s="84" t="b">
        <v>0</v>
      </c>
      <c r="G435" s="84" t="b">
        <v>0</v>
      </c>
    </row>
    <row r="436" spans="1:7" ht="15">
      <c r="A436" s="84" t="s">
        <v>2506</v>
      </c>
      <c r="B436" s="84">
        <v>2</v>
      </c>
      <c r="C436" s="122">
        <v>0.003178950263789209</v>
      </c>
      <c r="D436" s="84" t="s">
        <v>1915</v>
      </c>
      <c r="E436" s="84" t="b">
        <v>0</v>
      </c>
      <c r="F436" s="84" t="b">
        <v>0</v>
      </c>
      <c r="G436" s="84" t="b">
        <v>0</v>
      </c>
    </row>
    <row r="437" spans="1:7" ht="15">
      <c r="A437" s="84" t="s">
        <v>2507</v>
      </c>
      <c r="B437" s="84">
        <v>2</v>
      </c>
      <c r="C437" s="122">
        <v>0.003178950263789209</v>
      </c>
      <c r="D437" s="84" t="s">
        <v>1915</v>
      </c>
      <c r="E437" s="84" t="b">
        <v>0</v>
      </c>
      <c r="F437" s="84" t="b">
        <v>0</v>
      </c>
      <c r="G437" s="84" t="b">
        <v>0</v>
      </c>
    </row>
    <row r="438" spans="1:7" ht="15">
      <c r="A438" s="84" t="s">
        <v>2508</v>
      </c>
      <c r="B438" s="84">
        <v>2</v>
      </c>
      <c r="C438" s="122">
        <v>0.003178950263789209</v>
      </c>
      <c r="D438" s="84" t="s">
        <v>1915</v>
      </c>
      <c r="E438" s="84" t="b">
        <v>0</v>
      </c>
      <c r="F438" s="84" t="b">
        <v>0</v>
      </c>
      <c r="G438" s="84" t="b">
        <v>0</v>
      </c>
    </row>
    <row r="439" spans="1:7" ht="15">
      <c r="A439" s="84" t="s">
        <v>2433</v>
      </c>
      <c r="B439" s="84">
        <v>2</v>
      </c>
      <c r="C439" s="122">
        <v>0.003178950263789209</v>
      </c>
      <c r="D439" s="84" t="s">
        <v>1915</v>
      </c>
      <c r="E439" s="84" t="b">
        <v>0</v>
      </c>
      <c r="F439" s="84" t="b">
        <v>0</v>
      </c>
      <c r="G439" s="84" t="b">
        <v>0</v>
      </c>
    </row>
    <row r="440" spans="1:7" ht="15">
      <c r="A440" s="84" t="s">
        <v>2509</v>
      </c>
      <c r="B440" s="84">
        <v>2</v>
      </c>
      <c r="C440" s="122">
        <v>0.003178950263789209</v>
      </c>
      <c r="D440" s="84" t="s">
        <v>1915</v>
      </c>
      <c r="E440" s="84" t="b">
        <v>0</v>
      </c>
      <c r="F440" s="84" t="b">
        <v>0</v>
      </c>
      <c r="G440" s="84" t="b">
        <v>0</v>
      </c>
    </row>
    <row r="441" spans="1:7" ht="15">
      <c r="A441" s="84" t="s">
        <v>2510</v>
      </c>
      <c r="B441" s="84">
        <v>2</v>
      </c>
      <c r="C441" s="122">
        <v>0.003178950263789209</v>
      </c>
      <c r="D441" s="84" t="s">
        <v>1915</v>
      </c>
      <c r="E441" s="84" t="b">
        <v>0</v>
      </c>
      <c r="F441" s="84" t="b">
        <v>0</v>
      </c>
      <c r="G441" s="84" t="b">
        <v>0</v>
      </c>
    </row>
    <row r="442" spans="1:7" ht="15">
      <c r="A442" s="84" t="s">
        <v>318</v>
      </c>
      <c r="B442" s="84">
        <v>2</v>
      </c>
      <c r="C442" s="122">
        <v>0.003178950263789209</v>
      </c>
      <c r="D442" s="84" t="s">
        <v>1915</v>
      </c>
      <c r="E442" s="84" t="b">
        <v>0</v>
      </c>
      <c r="F442" s="84" t="b">
        <v>0</v>
      </c>
      <c r="G442" s="84" t="b">
        <v>0</v>
      </c>
    </row>
    <row r="443" spans="1:7" ht="15">
      <c r="A443" s="84" t="s">
        <v>2505</v>
      </c>
      <c r="B443" s="84">
        <v>2</v>
      </c>
      <c r="C443" s="122">
        <v>0.0037804087965843764</v>
      </c>
      <c r="D443" s="84" t="s">
        <v>1915</v>
      </c>
      <c r="E443" s="84" t="b">
        <v>0</v>
      </c>
      <c r="F443" s="84" t="b">
        <v>0</v>
      </c>
      <c r="G443" s="84" t="b">
        <v>0</v>
      </c>
    </row>
    <row r="444" spans="1:7" ht="15">
      <c r="A444" s="84" t="s">
        <v>2499</v>
      </c>
      <c r="B444" s="84">
        <v>2</v>
      </c>
      <c r="C444" s="122">
        <v>0.003178950263789209</v>
      </c>
      <c r="D444" s="84" t="s">
        <v>1915</v>
      </c>
      <c r="E444" s="84" t="b">
        <v>0</v>
      </c>
      <c r="F444" s="84" t="b">
        <v>0</v>
      </c>
      <c r="G444" s="84" t="b">
        <v>0</v>
      </c>
    </row>
    <row r="445" spans="1:7" ht="15">
      <c r="A445" s="84" t="s">
        <v>2534</v>
      </c>
      <c r="B445" s="84">
        <v>2</v>
      </c>
      <c r="C445" s="122">
        <v>0.003178950263789209</v>
      </c>
      <c r="D445" s="84" t="s">
        <v>1915</v>
      </c>
      <c r="E445" s="84" t="b">
        <v>0</v>
      </c>
      <c r="F445" s="84" t="b">
        <v>0</v>
      </c>
      <c r="G445" s="84" t="b">
        <v>0</v>
      </c>
    </row>
    <row r="446" spans="1:7" ht="15">
      <c r="A446" s="84" t="s">
        <v>2540</v>
      </c>
      <c r="B446" s="84">
        <v>2</v>
      </c>
      <c r="C446" s="122">
        <v>0.003178950263789209</v>
      </c>
      <c r="D446" s="84" t="s">
        <v>1915</v>
      </c>
      <c r="E446" s="84" t="b">
        <v>0</v>
      </c>
      <c r="F446" s="84" t="b">
        <v>0</v>
      </c>
      <c r="G446" s="84" t="b">
        <v>0</v>
      </c>
    </row>
    <row r="447" spans="1:7" ht="15">
      <c r="A447" s="84" t="s">
        <v>2541</v>
      </c>
      <c r="B447" s="84">
        <v>2</v>
      </c>
      <c r="C447" s="122">
        <v>0.003178950263789209</v>
      </c>
      <c r="D447" s="84" t="s">
        <v>1915</v>
      </c>
      <c r="E447" s="84" t="b">
        <v>0</v>
      </c>
      <c r="F447" s="84" t="b">
        <v>0</v>
      </c>
      <c r="G447" s="84" t="b">
        <v>0</v>
      </c>
    </row>
    <row r="448" spans="1:7" ht="15">
      <c r="A448" s="84" t="s">
        <v>2552</v>
      </c>
      <c r="B448" s="84">
        <v>2</v>
      </c>
      <c r="C448" s="122">
        <v>0.0037804087965843764</v>
      </c>
      <c r="D448" s="84" t="s">
        <v>1915</v>
      </c>
      <c r="E448" s="84" t="b">
        <v>1</v>
      </c>
      <c r="F448" s="84" t="b">
        <v>0</v>
      </c>
      <c r="G448" s="84" t="b">
        <v>0</v>
      </c>
    </row>
    <row r="449" spans="1:7" ht="15">
      <c r="A449" s="84" t="s">
        <v>2553</v>
      </c>
      <c r="B449" s="84">
        <v>2</v>
      </c>
      <c r="C449" s="122">
        <v>0.003178950263789209</v>
      </c>
      <c r="D449" s="84" t="s">
        <v>1915</v>
      </c>
      <c r="E449" s="84" t="b">
        <v>0</v>
      </c>
      <c r="F449" s="84" t="b">
        <v>0</v>
      </c>
      <c r="G449" s="84" t="b">
        <v>0</v>
      </c>
    </row>
    <row r="450" spans="1:7" ht="15">
      <c r="A450" s="84" t="s">
        <v>225</v>
      </c>
      <c r="B450" s="84">
        <v>2</v>
      </c>
      <c r="C450" s="122">
        <v>0.003178950263789209</v>
      </c>
      <c r="D450" s="84" t="s">
        <v>1915</v>
      </c>
      <c r="E450" s="84" t="b">
        <v>0</v>
      </c>
      <c r="F450" s="84" t="b">
        <v>0</v>
      </c>
      <c r="G450" s="84" t="b">
        <v>0</v>
      </c>
    </row>
    <row r="451" spans="1:7" ht="15">
      <c r="A451" s="84" t="s">
        <v>256</v>
      </c>
      <c r="B451" s="84">
        <v>13</v>
      </c>
      <c r="C451" s="122">
        <v>0.0022739178468924783</v>
      </c>
      <c r="D451" s="84" t="s">
        <v>1916</v>
      </c>
      <c r="E451" s="84" t="b">
        <v>0</v>
      </c>
      <c r="F451" s="84" t="b">
        <v>0</v>
      </c>
      <c r="G451" s="84" t="b">
        <v>0</v>
      </c>
    </row>
    <row r="452" spans="1:7" ht="15">
      <c r="A452" s="84" t="s">
        <v>2052</v>
      </c>
      <c r="B452" s="84">
        <v>9</v>
      </c>
      <c r="C452" s="122">
        <v>0.009385705087772927</v>
      </c>
      <c r="D452" s="84" t="s">
        <v>1916</v>
      </c>
      <c r="E452" s="84" t="b">
        <v>0</v>
      </c>
      <c r="F452" s="84" t="b">
        <v>0</v>
      </c>
      <c r="G452" s="84" t="b">
        <v>0</v>
      </c>
    </row>
    <row r="453" spans="1:7" ht="15">
      <c r="A453" s="84" t="s">
        <v>2053</v>
      </c>
      <c r="B453" s="84">
        <v>9</v>
      </c>
      <c r="C453" s="122">
        <v>0.009385705087772927</v>
      </c>
      <c r="D453" s="84" t="s">
        <v>1916</v>
      </c>
      <c r="E453" s="84" t="b">
        <v>0</v>
      </c>
      <c r="F453" s="84" t="b">
        <v>1</v>
      </c>
      <c r="G453" s="84" t="b">
        <v>0</v>
      </c>
    </row>
    <row r="454" spans="1:7" ht="15">
      <c r="A454" s="84" t="s">
        <v>2054</v>
      </c>
      <c r="B454" s="84">
        <v>9</v>
      </c>
      <c r="C454" s="122">
        <v>0.009385705087772927</v>
      </c>
      <c r="D454" s="84" t="s">
        <v>1916</v>
      </c>
      <c r="E454" s="84" t="b">
        <v>0</v>
      </c>
      <c r="F454" s="84" t="b">
        <v>0</v>
      </c>
      <c r="G454" s="84" t="b">
        <v>0</v>
      </c>
    </row>
    <row r="455" spans="1:7" ht="15">
      <c r="A455" s="84" t="s">
        <v>2055</v>
      </c>
      <c r="B455" s="84">
        <v>9</v>
      </c>
      <c r="C455" s="122">
        <v>0.009385705087772927</v>
      </c>
      <c r="D455" s="84" t="s">
        <v>1916</v>
      </c>
      <c r="E455" s="84" t="b">
        <v>0</v>
      </c>
      <c r="F455" s="84" t="b">
        <v>0</v>
      </c>
      <c r="G455" s="84" t="b">
        <v>0</v>
      </c>
    </row>
    <row r="456" spans="1:7" ht="15">
      <c r="A456" s="84" t="s">
        <v>2056</v>
      </c>
      <c r="B456" s="84">
        <v>9</v>
      </c>
      <c r="C456" s="122">
        <v>0.009385705087772927</v>
      </c>
      <c r="D456" s="84" t="s">
        <v>1916</v>
      </c>
      <c r="E456" s="84" t="b">
        <v>0</v>
      </c>
      <c r="F456" s="84" t="b">
        <v>0</v>
      </c>
      <c r="G456" s="84" t="b">
        <v>0</v>
      </c>
    </row>
    <row r="457" spans="1:7" ht="15">
      <c r="A457" s="84" t="s">
        <v>2057</v>
      </c>
      <c r="B457" s="84">
        <v>9</v>
      </c>
      <c r="C457" s="122">
        <v>0.009385705087772927</v>
      </c>
      <c r="D457" s="84" t="s">
        <v>1916</v>
      </c>
      <c r="E457" s="84" t="b">
        <v>0</v>
      </c>
      <c r="F457" s="84" t="b">
        <v>0</v>
      </c>
      <c r="G457" s="84" t="b">
        <v>0</v>
      </c>
    </row>
    <row r="458" spans="1:7" ht="15">
      <c r="A458" s="84" t="s">
        <v>2058</v>
      </c>
      <c r="B458" s="84">
        <v>9</v>
      </c>
      <c r="C458" s="122">
        <v>0.009385705087772927</v>
      </c>
      <c r="D458" s="84" t="s">
        <v>1916</v>
      </c>
      <c r="E458" s="84" t="b">
        <v>0</v>
      </c>
      <c r="F458" s="84" t="b">
        <v>1</v>
      </c>
      <c r="G458" s="84" t="b">
        <v>0</v>
      </c>
    </row>
    <row r="459" spans="1:7" ht="15">
      <c r="A459" s="84" t="s">
        <v>2059</v>
      </c>
      <c r="B459" s="84">
        <v>9</v>
      </c>
      <c r="C459" s="122">
        <v>0.009385705087772927</v>
      </c>
      <c r="D459" s="84" t="s">
        <v>1916</v>
      </c>
      <c r="E459" s="84" t="b">
        <v>0</v>
      </c>
      <c r="F459" s="84" t="b">
        <v>0</v>
      </c>
      <c r="G459" s="84" t="b">
        <v>0</v>
      </c>
    </row>
    <row r="460" spans="1:7" ht="15">
      <c r="A460" s="84" t="s">
        <v>2060</v>
      </c>
      <c r="B460" s="84">
        <v>9</v>
      </c>
      <c r="C460" s="122">
        <v>0.009385705087772927</v>
      </c>
      <c r="D460" s="84" t="s">
        <v>1916</v>
      </c>
      <c r="E460" s="84" t="b">
        <v>0</v>
      </c>
      <c r="F460" s="84" t="b">
        <v>0</v>
      </c>
      <c r="G460" s="84" t="b">
        <v>0</v>
      </c>
    </row>
    <row r="461" spans="1:7" ht="15">
      <c r="A461" s="84" t="s">
        <v>2381</v>
      </c>
      <c r="B461" s="84">
        <v>9</v>
      </c>
      <c r="C461" s="122">
        <v>0.009385705087772927</v>
      </c>
      <c r="D461" s="84" t="s">
        <v>1916</v>
      </c>
      <c r="E461" s="84" t="b">
        <v>0</v>
      </c>
      <c r="F461" s="84" t="b">
        <v>0</v>
      </c>
      <c r="G461" s="84" t="b">
        <v>0</v>
      </c>
    </row>
    <row r="462" spans="1:7" ht="15">
      <c r="A462" s="84" t="s">
        <v>2393</v>
      </c>
      <c r="B462" s="84">
        <v>9</v>
      </c>
      <c r="C462" s="122">
        <v>0.009385705087772927</v>
      </c>
      <c r="D462" s="84" t="s">
        <v>1916</v>
      </c>
      <c r="E462" s="84" t="b">
        <v>0</v>
      </c>
      <c r="F462" s="84" t="b">
        <v>0</v>
      </c>
      <c r="G462" s="84" t="b">
        <v>0</v>
      </c>
    </row>
    <row r="463" spans="1:7" ht="15">
      <c r="A463" s="84" t="s">
        <v>2394</v>
      </c>
      <c r="B463" s="84">
        <v>9</v>
      </c>
      <c r="C463" s="122">
        <v>0.009385705087772927</v>
      </c>
      <c r="D463" s="84" t="s">
        <v>1916</v>
      </c>
      <c r="E463" s="84" t="b">
        <v>0</v>
      </c>
      <c r="F463" s="84" t="b">
        <v>0</v>
      </c>
      <c r="G463" s="84" t="b">
        <v>0</v>
      </c>
    </row>
    <row r="464" spans="1:7" ht="15">
      <c r="A464" s="84" t="s">
        <v>2010</v>
      </c>
      <c r="B464" s="84">
        <v>8</v>
      </c>
      <c r="C464" s="122">
        <v>0.010566871682012802</v>
      </c>
      <c r="D464" s="84" t="s">
        <v>1916</v>
      </c>
      <c r="E464" s="84" t="b">
        <v>0</v>
      </c>
      <c r="F464" s="84" t="b">
        <v>0</v>
      </c>
      <c r="G464" s="84" t="b">
        <v>0</v>
      </c>
    </row>
    <row r="465" spans="1:7" ht="15">
      <c r="A465" s="84" t="s">
        <v>2397</v>
      </c>
      <c r="B465" s="84">
        <v>8</v>
      </c>
      <c r="C465" s="122">
        <v>0.010566871682012802</v>
      </c>
      <c r="D465" s="84" t="s">
        <v>1916</v>
      </c>
      <c r="E465" s="84" t="b">
        <v>0</v>
      </c>
      <c r="F465" s="84" t="b">
        <v>0</v>
      </c>
      <c r="G465" s="84" t="b">
        <v>0</v>
      </c>
    </row>
    <row r="466" spans="1:7" ht="15">
      <c r="A466" s="84" t="s">
        <v>267</v>
      </c>
      <c r="B466" s="84">
        <v>5</v>
      </c>
      <c r="C466" s="122">
        <v>0.01215103346038639</v>
      </c>
      <c r="D466" s="84" t="s">
        <v>1916</v>
      </c>
      <c r="E466" s="84" t="b">
        <v>0</v>
      </c>
      <c r="F466" s="84" t="b">
        <v>0</v>
      </c>
      <c r="G466" s="84" t="b">
        <v>0</v>
      </c>
    </row>
    <row r="467" spans="1:7" ht="15">
      <c r="A467" s="84" t="s">
        <v>293</v>
      </c>
      <c r="B467" s="84">
        <v>3</v>
      </c>
      <c r="C467" s="122">
        <v>0.010907719254759383</v>
      </c>
      <c r="D467" s="84" t="s">
        <v>1916</v>
      </c>
      <c r="E467" s="84" t="b">
        <v>0</v>
      </c>
      <c r="F467" s="84" t="b">
        <v>0</v>
      </c>
      <c r="G467" s="84" t="b">
        <v>0</v>
      </c>
    </row>
    <row r="468" spans="1:7" ht="15">
      <c r="A468" s="84" t="s">
        <v>292</v>
      </c>
      <c r="B468" s="84">
        <v>3</v>
      </c>
      <c r="C468" s="122">
        <v>0.010907719254759383</v>
      </c>
      <c r="D468" s="84" t="s">
        <v>1916</v>
      </c>
      <c r="E468" s="84" t="b">
        <v>0</v>
      </c>
      <c r="F468" s="84" t="b">
        <v>0</v>
      </c>
      <c r="G468" s="84" t="b">
        <v>0</v>
      </c>
    </row>
    <row r="469" spans="1:7" ht="15">
      <c r="A469" s="84" t="s">
        <v>2455</v>
      </c>
      <c r="B469" s="84">
        <v>3</v>
      </c>
      <c r="C469" s="122">
        <v>0.010907719254759383</v>
      </c>
      <c r="D469" s="84" t="s">
        <v>1916</v>
      </c>
      <c r="E469" s="84" t="b">
        <v>0</v>
      </c>
      <c r="F469" s="84" t="b">
        <v>0</v>
      </c>
      <c r="G469" s="84" t="b">
        <v>0</v>
      </c>
    </row>
    <row r="470" spans="1:7" ht="15">
      <c r="A470" s="84" t="s">
        <v>219</v>
      </c>
      <c r="B470" s="84">
        <v>3</v>
      </c>
      <c r="C470" s="122">
        <v>0.010907719254759383</v>
      </c>
      <c r="D470" s="84" t="s">
        <v>1916</v>
      </c>
      <c r="E470" s="84" t="b">
        <v>0</v>
      </c>
      <c r="F470" s="84" t="b">
        <v>0</v>
      </c>
      <c r="G470" s="84" t="b">
        <v>0</v>
      </c>
    </row>
    <row r="471" spans="1:7" ht="15">
      <c r="A471" s="84" t="s">
        <v>2389</v>
      </c>
      <c r="B471" s="84">
        <v>3</v>
      </c>
      <c r="C471" s="122">
        <v>0.010907719254759383</v>
      </c>
      <c r="D471" s="84" t="s">
        <v>1916</v>
      </c>
      <c r="E471" s="84" t="b">
        <v>0</v>
      </c>
      <c r="F471" s="84" t="b">
        <v>0</v>
      </c>
      <c r="G471" s="84" t="b">
        <v>0</v>
      </c>
    </row>
    <row r="472" spans="1:7" ht="15">
      <c r="A472" s="84" t="s">
        <v>2087</v>
      </c>
      <c r="B472" s="84">
        <v>3</v>
      </c>
      <c r="C472" s="122">
        <v>0.010907719254759383</v>
      </c>
      <c r="D472" s="84" t="s">
        <v>1916</v>
      </c>
      <c r="E472" s="84" t="b">
        <v>0</v>
      </c>
      <c r="F472" s="84" t="b">
        <v>0</v>
      </c>
      <c r="G472" s="84" t="b">
        <v>0</v>
      </c>
    </row>
    <row r="473" spans="1:7" ht="15">
      <c r="A473" s="84" t="s">
        <v>2456</v>
      </c>
      <c r="B473" s="84">
        <v>3</v>
      </c>
      <c r="C473" s="122">
        <v>0.010907719254759383</v>
      </c>
      <c r="D473" s="84" t="s">
        <v>1916</v>
      </c>
      <c r="E473" s="84" t="b">
        <v>0</v>
      </c>
      <c r="F473" s="84" t="b">
        <v>0</v>
      </c>
      <c r="G473" s="84" t="b">
        <v>0</v>
      </c>
    </row>
    <row r="474" spans="1:7" ht="15">
      <c r="A474" s="84" t="s">
        <v>2411</v>
      </c>
      <c r="B474" s="84">
        <v>2</v>
      </c>
      <c r="C474" s="122">
        <v>0.00918584826102453</v>
      </c>
      <c r="D474" s="84" t="s">
        <v>1916</v>
      </c>
      <c r="E474" s="84" t="b">
        <v>0</v>
      </c>
      <c r="F474" s="84" t="b">
        <v>0</v>
      </c>
      <c r="G474" s="84" t="b">
        <v>0</v>
      </c>
    </row>
    <row r="475" spans="1:7" ht="15">
      <c r="A475" s="84" t="s">
        <v>218</v>
      </c>
      <c r="B475" s="84">
        <v>2</v>
      </c>
      <c r="C475" s="122">
        <v>0.00918584826102453</v>
      </c>
      <c r="D475" s="84" t="s">
        <v>1916</v>
      </c>
      <c r="E475" s="84" t="b">
        <v>0</v>
      </c>
      <c r="F475" s="84" t="b">
        <v>0</v>
      </c>
      <c r="G475" s="84" t="b">
        <v>0</v>
      </c>
    </row>
    <row r="476" spans="1:7" ht="15">
      <c r="A476" s="84" t="s">
        <v>2557</v>
      </c>
      <c r="B476" s="84">
        <v>2</v>
      </c>
      <c r="C476" s="122">
        <v>0.00918584826102453</v>
      </c>
      <c r="D476" s="84" t="s">
        <v>1916</v>
      </c>
      <c r="E476" s="84" t="b">
        <v>0</v>
      </c>
      <c r="F476" s="84" t="b">
        <v>0</v>
      </c>
      <c r="G476" s="84" t="b">
        <v>0</v>
      </c>
    </row>
    <row r="477" spans="1:7" ht="15">
      <c r="A477" s="84" t="s">
        <v>340</v>
      </c>
      <c r="B477" s="84">
        <v>2</v>
      </c>
      <c r="C477" s="122">
        <v>0</v>
      </c>
      <c r="D477" s="84" t="s">
        <v>1917</v>
      </c>
      <c r="E477" s="84" t="b">
        <v>0</v>
      </c>
      <c r="F477" s="84" t="b">
        <v>0</v>
      </c>
      <c r="G477" s="84" t="b">
        <v>0</v>
      </c>
    </row>
    <row r="478" spans="1:7" ht="15">
      <c r="A478" s="84" t="s">
        <v>295</v>
      </c>
      <c r="B478" s="84">
        <v>4</v>
      </c>
      <c r="C478" s="122">
        <v>0</v>
      </c>
      <c r="D478" s="84" t="s">
        <v>1918</v>
      </c>
      <c r="E478" s="84" t="b">
        <v>0</v>
      </c>
      <c r="F478" s="84" t="b">
        <v>0</v>
      </c>
      <c r="G478" s="84" t="b">
        <v>0</v>
      </c>
    </row>
    <row r="479" spans="1:7" ht="15">
      <c r="A479" s="84" t="s">
        <v>267</v>
      </c>
      <c r="B479" s="84">
        <v>4</v>
      </c>
      <c r="C479" s="122">
        <v>0</v>
      </c>
      <c r="D479" s="84" t="s">
        <v>1918</v>
      </c>
      <c r="E479" s="84" t="b">
        <v>0</v>
      </c>
      <c r="F479" s="84" t="b">
        <v>0</v>
      </c>
      <c r="G479" s="84" t="b">
        <v>0</v>
      </c>
    </row>
    <row r="480" spans="1:7" ht="15">
      <c r="A480" s="84" t="s">
        <v>2063</v>
      </c>
      <c r="B480" s="84">
        <v>3</v>
      </c>
      <c r="C480" s="122">
        <v>0.01499264839299599</v>
      </c>
      <c r="D480" s="84" t="s">
        <v>1918</v>
      </c>
      <c r="E480" s="84" t="b">
        <v>1</v>
      </c>
      <c r="F480" s="84" t="b">
        <v>0</v>
      </c>
      <c r="G480" s="84" t="b">
        <v>0</v>
      </c>
    </row>
    <row r="481" spans="1:7" ht="15">
      <c r="A481" s="84" t="s">
        <v>2064</v>
      </c>
      <c r="B481" s="84">
        <v>3</v>
      </c>
      <c r="C481" s="122">
        <v>0.01499264839299599</v>
      </c>
      <c r="D481" s="84" t="s">
        <v>1918</v>
      </c>
      <c r="E481" s="84" t="b">
        <v>0</v>
      </c>
      <c r="F481" s="84" t="b">
        <v>0</v>
      </c>
      <c r="G481" s="84" t="b">
        <v>0</v>
      </c>
    </row>
    <row r="482" spans="1:7" ht="15">
      <c r="A482" s="84" t="s">
        <v>294</v>
      </c>
      <c r="B482" s="84">
        <v>3</v>
      </c>
      <c r="C482" s="122">
        <v>0.01499264839299599</v>
      </c>
      <c r="D482" s="84" t="s">
        <v>1918</v>
      </c>
      <c r="E482" s="84" t="b">
        <v>0</v>
      </c>
      <c r="F482" s="84" t="b">
        <v>0</v>
      </c>
      <c r="G482" s="84" t="b">
        <v>0</v>
      </c>
    </row>
    <row r="483" spans="1:7" ht="15">
      <c r="A483" s="84" t="s">
        <v>222</v>
      </c>
      <c r="B483" s="84">
        <v>2</v>
      </c>
      <c r="C483" s="122">
        <v>0.024082399653118498</v>
      </c>
      <c r="D483" s="84" t="s">
        <v>1918</v>
      </c>
      <c r="E483" s="84" t="b">
        <v>0</v>
      </c>
      <c r="F483" s="84" t="b">
        <v>0</v>
      </c>
      <c r="G483" s="84" t="b">
        <v>0</v>
      </c>
    </row>
    <row r="484" spans="1:7" ht="15">
      <c r="A484" s="84" t="s">
        <v>2066</v>
      </c>
      <c r="B484" s="84">
        <v>2</v>
      </c>
      <c r="C484" s="122">
        <v>0.010672197518526137</v>
      </c>
      <c r="D484" s="84" t="s">
        <v>1919</v>
      </c>
      <c r="E484" s="84" t="b">
        <v>0</v>
      </c>
      <c r="F484" s="84" t="b">
        <v>0</v>
      </c>
      <c r="G484" s="84" t="b">
        <v>0</v>
      </c>
    </row>
    <row r="485" spans="1:7" ht="15">
      <c r="A485" s="84" t="s">
        <v>312</v>
      </c>
      <c r="B485" s="84">
        <v>2</v>
      </c>
      <c r="C485" s="122">
        <v>0.010672197518526137</v>
      </c>
      <c r="D485" s="84" t="s">
        <v>1919</v>
      </c>
      <c r="E485" s="84" t="b">
        <v>0</v>
      </c>
      <c r="F485" s="84" t="b">
        <v>0</v>
      </c>
      <c r="G485" s="84" t="b">
        <v>0</v>
      </c>
    </row>
    <row r="486" spans="1:7" ht="15">
      <c r="A486" s="84" t="s">
        <v>2067</v>
      </c>
      <c r="B486" s="84">
        <v>2</v>
      </c>
      <c r="C486" s="122">
        <v>0.010672197518526137</v>
      </c>
      <c r="D486" s="84" t="s">
        <v>1919</v>
      </c>
      <c r="E486" s="84" t="b">
        <v>1</v>
      </c>
      <c r="F486" s="84" t="b">
        <v>0</v>
      </c>
      <c r="G486" s="84" t="b">
        <v>0</v>
      </c>
    </row>
    <row r="487" spans="1:7" ht="15">
      <c r="A487" s="84" t="s">
        <v>311</v>
      </c>
      <c r="B487" s="84">
        <v>2</v>
      </c>
      <c r="C487" s="122">
        <v>0.010672197518526137</v>
      </c>
      <c r="D487" s="84" t="s">
        <v>1919</v>
      </c>
      <c r="E487" s="84" t="b">
        <v>0</v>
      </c>
      <c r="F487" s="84" t="b">
        <v>0</v>
      </c>
      <c r="G487" s="84" t="b">
        <v>0</v>
      </c>
    </row>
    <row r="488" spans="1:7" ht="15">
      <c r="A488" s="84" t="s">
        <v>310</v>
      </c>
      <c r="B488" s="84">
        <v>2</v>
      </c>
      <c r="C488" s="122">
        <v>0.010672197518526137</v>
      </c>
      <c r="D488" s="84" t="s">
        <v>1919</v>
      </c>
      <c r="E488" s="84" t="b">
        <v>0</v>
      </c>
      <c r="F488" s="84" t="b">
        <v>0</v>
      </c>
      <c r="G488" s="84" t="b">
        <v>0</v>
      </c>
    </row>
    <row r="489" spans="1:7" ht="15">
      <c r="A489" s="84" t="s">
        <v>309</v>
      </c>
      <c r="B489" s="84">
        <v>2</v>
      </c>
      <c r="C489" s="122">
        <v>0.010672197518526137</v>
      </c>
      <c r="D489" s="84" t="s">
        <v>1919</v>
      </c>
      <c r="E489" s="84" t="b">
        <v>0</v>
      </c>
      <c r="F489" s="84" t="b">
        <v>0</v>
      </c>
      <c r="G489" s="84" t="b">
        <v>0</v>
      </c>
    </row>
    <row r="490" spans="1:7" ht="15">
      <c r="A490" s="84" t="s">
        <v>260</v>
      </c>
      <c r="B490" s="84">
        <v>2</v>
      </c>
      <c r="C490" s="122">
        <v>0.010672197518526137</v>
      </c>
      <c r="D490" s="84" t="s">
        <v>1919</v>
      </c>
      <c r="E490" s="84" t="b">
        <v>0</v>
      </c>
      <c r="F490" s="84" t="b">
        <v>0</v>
      </c>
      <c r="G490" s="84" t="b">
        <v>0</v>
      </c>
    </row>
    <row r="491" spans="1:7" ht="15">
      <c r="A491" s="84" t="s">
        <v>308</v>
      </c>
      <c r="B491" s="84">
        <v>2</v>
      </c>
      <c r="C491" s="122">
        <v>0.010672197518526137</v>
      </c>
      <c r="D491" s="84" t="s">
        <v>1919</v>
      </c>
      <c r="E491" s="84" t="b">
        <v>0</v>
      </c>
      <c r="F491" s="84" t="b">
        <v>0</v>
      </c>
      <c r="G491" s="84" t="b">
        <v>0</v>
      </c>
    </row>
    <row r="492" spans="1:7" ht="15">
      <c r="A492" s="84" t="s">
        <v>307</v>
      </c>
      <c r="B492" s="84">
        <v>2</v>
      </c>
      <c r="C492" s="122">
        <v>0.010672197518526137</v>
      </c>
      <c r="D492" s="84" t="s">
        <v>1919</v>
      </c>
      <c r="E492" s="84" t="b">
        <v>0</v>
      </c>
      <c r="F492" s="84" t="b">
        <v>0</v>
      </c>
      <c r="G492" s="84" t="b">
        <v>0</v>
      </c>
    </row>
    <row r="493" spans="1:7" ht="15">
      <c r="A493" s="84" t="s">
        <v>306</v>
      </c>
      <c r="B493" s="84">
        <v>2</v>
      </c>
      <c r="C493" s="122">
        <v>0.010672197518526137</v>
      </c>
      <c r="D493" s="84" t="s">
        <v>1919</v>
      </c>
      <c r="E493" s="84" t="b">
        <v>0</v>
      </c>
      <c r="F493" s="84" t="b">
        <v>0</v>
      </c>
      <c r="G493" s="84" t="b">
        <v>0</v>
      </c>
    </row>
    <row r="494" spans="1:7" ht="15">
      <c r="A494" s="84" t="s">
        <v>2008</v>
      </c>
      <c r="B494" s="84">
        <v>5</v>
      </c>
      <c r="C494" s="122">
        <v>0.019140354245182744</v>
      </c>
      <c r="D494" s="84" t="s">
        <v>1920</v>
      </c>
      <c r="E494" s="84" t="b">
        <v>0</v>
      </c>
      <c r="F494" s="84" t="b">
        <v>0</v>
      </c>
      <c r="G494" s="84" t="b">
        <v>0</v>
      </c>
    </row>
    <row r="495" spans="1:7" ht="15">
      <c r="A495" s="84" t="s">
        <v>541</v>
      </c>
      <c r="B495" s="84">
        <v>3</v>
      </c>
      <c r="C495" s="122">
        <v>0.015558301784336818</v>
      </c>
      <c r="D495" s="84" t="s">
        <v>1920</v>
      </c>
      <c r="E495" s="84" t="b">
        <v>0</v>
      </c>
      <c r="F495" s="84" t="b">
        <v>0</v>
      </c>
      <c r="G495" s="84" t="b">
        <v>0</v>
      </c>
    </row>
    <row r="496" spans="1:7" ht="15">
      <c r="A496" s="84" t="s">
        <v>2028</v>
      </c>
      <c r="B496" s="84">
        <v>2</v>
      </c>
      <c r="C496" s="122">
        <v>0.020744402379115758</v>
      </c>
      <c r="D496" s="84" t="s">
        <v>1920</v>
      </c>
      <c r="E496" s="84" t="b">
        <v>0</v>
      </c>
      <c r="F496" s="84" t="b">
        <v>0</v>
      </c>
      <c r="G496" s="84" t="b">
        <v>0</v>
      </c>
    </row>
    <row r="497" spans="1:7" ht="15">
      <c r="A497" s="84" t="s">
        <v>2069</v>
      </c>
      <c r="B497" s="84">
        <v>2</v>
      </c>
      <c r="C497" s="122">
        <v>0.014200272038594428</v>
      </c>
      <c r="D497" s="84" t="s">
        <v>1920</v>
      </c>
      <c r="E497" s="84" t="b">
        <v>0</v>
      </c>
      <c r="F497" s="84" t="b">
        <v>0</v>
      </c>
      <c r="G497" s="84" t="b">
        <v>0</v>
      </c>
    </row>
    <row r="498" spans="1:7" ht="15">
      <c r="A498" s="84" t="s">
        <v>2006</v>
      </c>
      <c r="B498" s="84">
        <v>2</v>
      </c>
      <c r="C498" s="122">
        <v>0.014200272038594428</v>
      </c>
      <c r="D498" s="84" t="s">
        <v>1920</v>
      </c>
      <c r="E498" s="84" t="b">
        <v>0</v>
      </c>
      <c r="F498" s="84" t="b">
        <v>0</v>
      </c>
      <c r="G498" s="84" t="b">
        <v>0</v>
      </c>
    </row>
    <row r="499" spans="1:7" ht="15">
      <c r="A499" s="84" t="s">
        <v>550</v>
      </c>
      <c r="B499" s="84">
        <v>2</v>
      </c>
      <c r="C499" s="122">
        <v>0.014200272038594428</v>
      </c>
      <c r="D499" s="84" t="s">
        <v>1920</v>
      </c>
      <c r="E499" s="84" t="b">
        <v>0</v>
      </c>
      <c r="F499" s="84" t="b">
        <v>1</v>
      </c>
      <c r="G499" s="84" t="b">
        <v>0</v>
      </c>
    </row>
    <row r="500" spans="1:7" ht="15">
      <c r="A500" s="84" t="s">
        <v>2070</v>
      </c>
      <c r="B500" s="84">
        <v>2</v>
      </c>
      <c r="C500" s="122">
        <v>0.014200272038594428</v>
      </c>
      <c r="D500" s="84" t="s">
        <v>1920</v>
      </c>
      <c r="E500" s="84" t="b">
        <v>0</v>
      </c>
      <c r="F500" s="84" t="b">
        <v>0</v>
      </c>
      <c r="G500" s="84" t="b">
        <v>0</v>
      </c>
    </row>
    <row r="501" spans="1:7" ht="15">
      <c r="A501" s="84" t="s">
        <v>2071</v>
      </c>
      <c r="B501" s="84">
        <v>2</v>
      </c>
      <c r="C501" s="122">
        <v>0.014200272038594428</v>
      </c>
      <c r="D501" s="84" t="s">
        <v>1920</v>
      </c>
      <c r="E501" s="84" t="b">
        <v>0</v>
      </c>
      <c r="F501" s="84" t="b">
        <v>0</v>
      </c>
      <c r="G501" s="84" t="b">
        <v>0</v>
      </c>
    </row>
    <row r="502" spans="1:7" ht="15">
      <c r="A502" s="84" t="s">
        <v>2072</v>
      </c>
      <c r="B502" s="84">
        <v>2</v>
      </c>
      <c r="C502" s="122">
        <v>0.014200272038594428</v>
      </c>
      <c r="D502" s="84" t="s">
        <v>1920</v>
      </c>
      <c r="E502" s="84" t="b">
        <v>0</v>
      </c>
      <c r="F502" s="84" t="b">
        <v>1</v>
      </c>
      <c r="G502" s="84" t="b">
        <v>0</v>
      </c>
    </row>
    <row r="503" spans="1:7" ht="15">
      <c r="A503" s="84" t="s">
        <v>2073</v>
      </c>
      <c r="B503" s="84">
        <v>2</v>
      </c>
      <c r="C503" s="122">
        <v>0.014200272038594428</v>
      </c>
      <c r="D503" s="84" t="s">
        <v>1920</v>
      </c>
      <c r="E503" s="84" t="b">
        <v>0</v>
      </c>
      <c r="F503" s="84" t="b">
        <v>0</v>
      </c>
      <c r="G503" s="84" t="b">
        <v>0</v>
      </c>
    </row>
    <row r="504" spans="1:7" ht="15">
      <c r="A504" s="84" t="s">
        <v>2491</v>
      </c>
      <c r="B504" s="84">
        <v>2</v>
      </c>
      <c r="C504" s="122">
        <v>0.020744402379115758</v>
      </c>
      <c r="D504" s="84" t="s">
        <v>1920</v>
      </c>
      <c r="E504" s="84" t="b">
        <v>0</v>
      </c>
      <c r="F504" s="84" t="b">
        <v>0</v>
      </c>
      <c r="G504" s="84" t="b">
        <v>0</v>
      </c>
    </row>
    <row r="505" spans="1:7" ht="15">
      <c r="A505" s="84" t="s">
        <v>2010</v>
      </c>
      <c r="B505" s="84">
        <v>2</v>
      </c>
      <c r="C505" s="122">
        <v>0.014200272038594428</v>
      </c>
      <c r="D505" s="84" t="s">
        <v>1920</v>
      </c>
      <c r="E505" s="84" t="b">
        <v>0</v>
      </c>
      <c r="F505" s="84" t="b">
        <v>0</v>
      </c>
      <c r="G505" s="84" t="b">
        <v>0</v>
      </c>
    </row>
    <row r="506" spans="1:7" ht="15">
      <c r="A506" s="84" t="s">
        <v>302</v>
      </c>
      <c r="B506" s="84">
        <v>2</v>
      </c>
      <c r="C506" s="122">
        <v>0</v>
      </c>
      <c r="D506" s="84" t="s">
        <v>1921</v>
      </c>
      <c r="E506" s="84" t="b">
        <v>0</v>
      </c>
      <c r="F506" s="84" t="b">
        <v>0</v>
      </c>
      <c r="G506" s="84" t="b">
        <v>0</v>
      </c>
    </row>
    <row r="507" spans="1:7" ht="15">
      <c r="A507" s="84" t="s">
        <v>2075</v>
      </c>
      <c r="B507" s="84">
        <v>2</v>
      </c>
      <c r="C507" s="122">
        <v>0</v>
      </c>
      <c r="D507" s="84" t="s">
        <v>1921</v>
      </c>
      <c r="E507" s="84" t="b">
        <v>0</v>
      </c>
      <c r="F507" s="84" t="b">
        <v>0</v>
      </c>
      <c r="G507" s="84" t="b">
        <v>0</v>
      </c>
    </row>
    <row r="508" spans="1:7" ht="15">
      <c r="A508" s="84" t="s">
        <v>2076</v>
      </c>
      <c r="B508" s="84">
        <v>2</v>
      </c>
      <c r="C508" s="122">
        <v>0</v>
      </c>
      <c r="D508" s="84" t="s">
        <v>1921</v>
      </c>
      <c r="E508" s="84" t="b">
        <v>1</v>
      </c>
      <c r="F508" s="84" t="b">
        <v>0</v>
      </c>
      <c r="G508" s="84" t="b">
        <v>0</v>
      </c>
    </row>
    <row r="509" spans="1:7" ht="15">
      <c r="A509" s="84" t="s">
        <v>2077</v>
      </c>
      <c r="B509" s="84">
        <v>2</v>
      </c>
      <c r="C509" s="122">
        <v>0</v>
      </c>
      <c r="D509" s="84" t="s">
        <v>1921</v>
      </c>
      <c r="E509" s="84" t="b">
        <v>0</v>
      </c>
      <c r="F509" s="84" t="b">
        <v>0</v>
      </c>
      <c r="G509" s="84" t="b">
        <v>0</v>
      </c>
    </row>
    <row r="510" spans="1:7" ht="15">
      <c r="A510" s="84" t="s">
        <v>2078</v>
      </c>
      <c r="B510" s="84">
        <v>2</v>
      </c>
      <c r="C510" s="122">
        <v>0</v>
      </c>
      <c r="D510" s="84" t="s">
        <v>1921</v>
      </c>
      <c r="E510" s="84" t="b">
        <v>0</v>
      </c>
      <c r="F510" s="84" t="b">
        <v>0</v>
      </c>
      <c r="G510" s="84" t="b">
        <v>0</v>
      </c>
    </row>
    <row r="511" spans="1:7" ht="15">
      <c r="A511" s="84" t="s">
        <v>2079</v>
      </c>
      <c r="B511" s="84">
        <v>2</v>
      </c>
      <c r="C511" s="122">
        <v>0</v>
      </c>
      <c r="D511" s="84" t="s">
        <v>1921</v>
      </c>
      <c r="E511" s="84" t="b">
        <v>0</v>
      </c>
      <c r="F511" s="84" t="b">
        <v>0</v>
      </c>
      <c r="G511" s="84" t="b">
        <v>0</v>
      </c>
    </row>
    <row r="512" spans="1:7" ht="15">
      <c r="A512" s="84" t="s">
        <v>541</v>
      </c>
      <c r="B512" s="84">
        <v>2</v>
      </c>
      <c r="C512" s="122">
        <v>0</v>
      </c>
      <c r="D512" s="84" t="s">
        <v>1921</v>
      </c>
      <c r="E512" s="84" t="b">
        <v>0</v>
      </c>
      <c r="F512" s="84" t="b">
        <v>0</v>
      </c>
      <c r="G512" s="84" t="b">
        <v>0</v>
      </c>
    </row>
    <row r="513" spans="1:7" ht="15">
      <c r="A513" s="84" t="s">
        <v>2080</v>
      </c>
      <c r="B513" s="84">
        <v>2</v>
      </c>
      <c r="C513" s="122">
        <v>0</v>
      </c>
      <c r="D513" s="84" t="s">
        <v>1921</v>
      </c>
      <c r="E513" s="84" t="b">
        <v>0</v>
      </c>
      <c r="F513" s="84" t="b">
        <v>0</v>
      </c>
      <c r="G513" s="84" t="b">
        <v>0</v>
      </c>
    </row>
    <row r="514" spans="1:7" ht="15">
      <c r="A514" s="84" t="s">
        <v>301</v>
      </c>
      <c r="B514" s="84">
        <v>2</v>
      </c>
      <c r="C514" s="122">
        <v>0</v>
      </c>
      <c r="D514" s="84" t="s">
        <v>1921</v>
      </c>
      <c r="E514" s="84" t="b">
        <v>0</v>
      </c>
      <c r="F514" s="84" t="b">
        <v>0</v>
      </c>
      <c r="G514" s="84" t="b">
        <v>0</v>
      </c>
    </row>
    <row r="515" spans="1:7" ht="15">
      <c r="A515" s="84" t="s">
        <v>300</v>
      </c>
      <c r="B515" s="84">
        <v>2</v>
      </c>
      <c r="C515" s="122">
        <v>0</v>
      </c>
      <c r="D515" s="84" t="s">
        <v>1921</v>
      </c>
      <c r="E515" s="84" t="b">
        <v>0</v>
      </c>
      <c r="F515" s="84" t="b">
        <v>0</v>
      </c>
      <c r="G515" s="84" t="b">
        <v>0</v>
      </c>
    </row>
    <row r="516" spans="1:7" ht="15">
      <c r="A516" s="84" t="s">
        <v>267</v>
      </c>
      <c r="B516" s="84">
        <v>2</v>
      </c>
      <c r="C516" s="122">
        <v>0</v>
      </c>
      <c r="D516" s="84" t="s">
        <v>1921</v>
      </c>
      <c r="E516" s="84" t="b">
        <v>0</v>
      </c>
      <c r="F516" s="84" t="b">
        <v>0</v>
      </c>
      <c r="G516" s="84" t="b">
        <v>0</v>
      </c>
    </row>
    <row r="517" spans="1:7" ht="15">
      <c r="A517" s="84" t="s">
        <v>299</v>
      </c>
      <c r="B517" s="84">
        <v>2</v>
      </c>
      <c r="C517" s="122">
        <v>0</v>
      </c>
      <c r="D517" s="84" t="s">
        <v>1921</v>
      </c>
      <c r="E517" s="84" t="b">
        <v>0</v>
      </c>
      <c r="F517" s="84" t="b">
        <v>0</v>
      </c>
      <c r="G517" s="84" t="b">
        <v>0</v>
      </c>
    </row>
    <row r="518" spans="1:7" ht="15">
      <c r="A518" s="84" t="s">
        <v>298</v>
      </c>
      <c r="B518" s="84">
        <v>2</v>
      </c>
      <c r="C518" s="122">
        <v>0</v>
      </c>
      <c r="D518" s="84" t="s">
        <v>1921</v>
      </c>
      <c r="E518" s="84" t="b">
        <v>0</v>
      </c>
      <c r="F518" s="84" t="b">
        <v>0</v>
      </c>
      <c r="G518" s="84" t="b">
        <v>0</v>
      </c>
    </row>
    <row r="519" spans="1:7" ht="15">
      <c r="A519" s="84" t="s">
        <v>2083</v>
      </c>
      <c r="B519" s="84">
        <v>5</v>
      </c>
      <c r="C519" s="122">
        <v>0.044269117009409</v>
      </c>
      <c r="D519" s="84" t="s">
        <v>1923</v>
      </c>
      <c r="E519" s="84" t="b">
        <v>0</v>
      </c>
      <c r="F519" s="84" t="b">
        <v>0</v>
      </c>
      <c r="G519" s="84" t="b">
        <v>0</v>
      </c>
    </row>
    <row r="520" spans="1:7" ht="15">
      <c r="A520" s="84" t="s">
        <v>341</v>
      </c>
      <c r="B520" s="84">
        <v>2</v>
      </c>
      <c r="C520" s="122">
        <v>0</v>
      </c>
      <c r="D520" s="84" t="s">
        <v>1923</v>
      </c>
      <c r="E520" s="84" t="b">
        <v>0</v>
      </c>
      <c r="F520" s="84" t="b">
        <v>0</v>
      </c>
      <c r="G520" s="84" t="b">
        <v>0</v>
      </c>
    </row>
    <row r="521" spans="1:7" ht="15">
      <c r="A521" s="84" t="s">
        <v>267</v>
      </c>
      <c r="B521" s="84">
        <v>2</v>
      </c>
      <c r="C521" s="122">
        <v>0</v>
      </c>
      <c r="D521" s="84" t="s">
        <v>1923</v>
      </c>
      <c r="E521" s="84" t="b">
        <v>0</v>
      </c>
      <c r="F521" s="84" t="b">
        <v>0</v>
      </c>
      <c r="G521" s="84" t="b">
        <v>0</v>
      </c>
    </row>
    <row r="522" spans="1:7" ht="15">
      <c r="A522" s="84" t="s">
        <v>2084</v>
      </c>
      <c r="B522" s="84">
        <v>2</v>
      </c>
      <c r="C522" s="122">
        <v>0.0177076468037636</v>
      </c>
      <c r="D522" s="84" t="s">
        <v>1923</v>
      </c>
      <c r="E522" s="84" t="b">
        <v>1</v>
      </c>
      <c r="F522" s="84" t="b">
        <v>0</v>
      </c>
      <c r="G522" s="84" t="b">
        <v>0</v>
      </c>
    </row>
    <row r="523" spans="1:7" ht="15">
      <c r="A523" s="84" t="s">
        <v>329</v>
      </c>
      <c r="B523" s="84">
        <v>2</v>
      </c>
      <c r="C523" s="122">
        <v>0</v>
      </c>
      <c r="D523" s="84" t="s">
        <v>1924</v>
      </c>
      <c r="E523" s="84" t="b">
        <v>0</v>
      </c>
      <c r="F523" s="84" t="b">
        <v>0</v>
      </c>
      <c r="G523" s="84" t="b">
        <v>0</v>
      </c>
    </row>
    <row r="524" spans="1:7" ht="15">
      <c r="A524" s="84" t="s">
        <v>267</v>
      </c>
      <c r="B524" s="84">
        <v>2</v>
      </c>
      <c r="C524" s="122">
        <v>0</v>
      </c>
      <c r="D524" s="84" t="s">
        <v>1924</v>
      </c>
      <c r="E524" s="84" t="b">
        <v>0</v>
      </c>
      <c r="F524" s="84" t="b">
        <v>0</v>
      </c>
      <c r="G524" s="84" t="b">
        <v>0</v>
      </c>
    </row>
    <row r="525" spans="1:7" ht="15">
      <c r="A525" s="84" t="s">
        <v>2086</v>
      </c>
      <c r="B525" s="84">
        <v>2</v>
      </c>
      <c r="C525" s="122">
        <v>0</v>
      </c>
      <c r="D525" s="84" t="s">
        <v>1924</v>
      </c>
      <c r="E525" s="84" t="b">
        <v>0</v>
      </c>
      <c r="F525" s="84" t="b">
        <v>0</v>
      </c>
      <c r="G525" s="84" t="b">
        <v>0</v>
      </c>
    </row>
    <row r="526" spans="1:7" ht="15">
      <c r="A526" s="84" t="s">
        <v>2087</v>
      </c>
      <c r="B526" s="84">
        <v>2</v>
      </c>
      <c r="C526" s="122">
        <v>0</v>
      </c>
      <c r="D526" s="84" t="s">
        <v>1924</v>
      </c>
      <c r="E526" s="84" t="b">
        <v>0</v>
      </c>
      <c r="F526" s="84" t="b">
        <v>0</v>
      </c>
      <c r="G526" s="84" t="b">
        <v>0</v>
      </c>
    </row>
    <row r="527" spans="1:7" ht="15">
      <c r="A527" s="84" t="s">
        <v>2006</v>
      </c>
      <c r="B527" s="84">
        <v>2</v>
      </c>
      <c r="C527" s="122">
        <v>0</v>
      </c>
      <c r="D527" s="84" t="s">
        <v>1924</v>
      </c>
      <c r="E527" s="84" t="b">
        <v>0</v>
      </c>
      <c r="F527" s="84" t="b">
        <v>0</v>
      </c>
      <c r="G527" s="84" t="b">
        <v>0</v>
      </c>
    </row>
    <row r="528" spans="1:7" ht="15">
      <c r="A528" s="84" t="s">
        <v>541</v>
      </c>
      <c r="B528" s="84">
        <v>2</v>
      </c>
      <c r="C528" s="122">
        <v>0</v>
      </c>
      <c r="D528" s="84" t="s">
        <v>1924</v>
      </c>
      <c r="E528" s="84" t="b">
        <v>0</v>
      </c>
      <c r="F528" s="84" t="b">
        <v>0</v>
      </c>
      <c r="G528" s="84" t="b">
        <v>0</v>
      </c>
    </row>
    <row r="529" spans="1:7" ht="15">
      <c r="A529" s="84" t="s">
        <v>2008</v>
      </c>
      <c r="B529" s="84">
        <v>2</v>
      </c>
      <c r="C529" s="122">
        <v>0</v>
      </c>
      <c r="D529" s="84" t="s">
        <v>1924</v>
      </c>
      <c r="E529" s="84" t="b">
        <v>0</v>
      </c>
      <c r="F529" s="84" t="b">
        <v>0</v>
      </c>
      <c r="G529" s="84" t="b">
        <v>0</v>
      </c>
    </row>
    <row r="530" spans="1:7" ht="15">
      <c r="A530" s="84" t="s">
        <v>2010</v>
      </c>
      <c r="B530" s="84">
        <v>2</v>
      </c>
      <c r="C530" s="122">
        <v>0</v>
      </c>
      <c r="D530" s="84" t="s">
        <v>1924</v>
      </c>
      <c r="E530" s="84" t="b">
        <v>0</v>
      </c>
      <c r="F530" s="84" t="b">
        <v>0</v>
      </c>
      <c r="G530" s="84" t="b">
        <v>0</v>
      </c>
    </row>
    <row r="531" spans="1:7" ht="15">
      <c r="A531" s="84" t="s">
        <v>550</v>
      </c>
      <c r="B531" s="84">
        <v>2</v>
      </c>
      <c r="C531" s="122">
        <v>0</v>
      </c>
      <c r="D531" s="84" t="s">
        <v>1924</v>
      </c>
      <c r="E531" s="84" t="b">
        <v>0</v>
      </c>
      <c r="F531" s="84" t="b">
        <v>1</v>
      </c>
      <c r="G531" s="84" t="b">
        <v>0</v>
      </c>
    </row>
    <row r="532" spans="1:7" ht="15">
      <c r="A532" s="84" t="s">
        <v>541</v>
      </c>
      <c r="B532" s="84">
        <v>6</v>
      </c>
      <c r="C532" s="122">
        <v>0.004781913545043801</v>
      </c>
      <c r="D532" s="84" t="s">
        <v>1925</v>
      </c>
      <c r="E532" s="84" t="b">
        <v>0</v>
      </c>
      <c r="F532" s="84" t="b">
        <v>0</v>
      </c>
      <c r="G532" s="84" t="b">
        <v>0</v>
      </c>
    </row>
    <row r="533" spans="1:7" ht="15">
      <c r="A533" s="84" t="s">
        <v>2398</v>
      </c>
      <c r="B533" s="84">
        <v>4</v>
      </c>
      <c r="C533" s="122">
        <v>0.017522704061647354</v>
      </c>
      <c r="D533" s="84" t="s">
        <v>1925</v>
      </c>
      <c r="E533" s="84" t="b">
        <v>0</v>
      </c>
      <c r="F533" s="84" t="b">
        <v>0</v>
      </c>
      <c r="G533" s="84" t="b">
        <v>0</v>
      </c>
    </row>
    <row r="534" spans="1:7" ht="15">
      <c r="A534" s="84" t="s">
        <v>267</v>
      </c>
      <c r="B534" s="84">
        <v>4</v>
      </c>
      <c r="C534" s="122">
        <v>0.017522704061647354</v>
      </c>
      <c r="D534" s="84" t="s">
        <v>1925</v>
      </c>
      <c r="E534" s="84" t="b">
        <v>0</v>
      </c>
      <c r="F534" s="84" t="b">
        <v>0</v>
      </c>
      <c r="G534" s="84" t="b">
        <v>0</v>
      </c>
    </row>
    <row r="535" spans="1:7" ht="15">
      <c r="A535" s="84" t="s">
        <v>2439</v>
      </c>
      <c r="B535" s="84">
        <v>3</v>
      </c>
      <c r="C535" s="122">
        <v>0.013142028046235515</v>
      </c>
      <c r="D535" s="84" t="s">
        <v>1925</v>
      </c>
      <c r="E535" s="84" t="b">
        <v>0</v>
      </c>
      <c r="F535" s="84" t="b">
        <v>0</v>
      </c>
      <c r="G535" s="84" t="b">
        <v>0</v>
      </c>
    </row>
    <row r="536" spans="1:7" ht="15">
      <c r="A536" s="84" t="s">
        <v>276</v>
      </c>
      <c r="B536" s="84">
        <v>2</v>
      </c>
      <c r="C536" s="122">
        <v>0.012954001055958944</v>
      </c>
      <c r="D536" s="84" t="s">
        <v>1925</v>
      </c>
      <c r="E536" s="84" t="b">
        <v>0</v>
      </c>
      <c r="F536" s="84" t="b">
        <v>0</v>
      </c>
      <c r="G536" s="84" t="b">
        <v>0</v>
      </c>
    </row>
    <row r="537" spans="1:7" ht="15">
      <c r="A537" s="84" t="s">
        <v>2478</v>
      </c>
      <c r="B537" s="84">
        <v>2</v>
      </c>
      <c r="C537" s="122">
        <v>0.012954001055958944</v>
      </c>
      <c r="D537" s="84" t="s">
        <v>1925</v>
      </c>
      <c r="E537" s="84" t="b">
        <v>0</v>
      </c>
      <c r="F537" s="84" t="b">
        <v>0</v>
      </c>
      <c r="G537" s="84" t="b">
        <v>0</v>
      </c>
    </row>
    <row r="538" spans="1:7" ht="15">
      <c r="A538" s="84" t="s">
        <v>2479</v>
      </c>
      <c r="B538" s="84">
        <v>2</v>
      </c>
      <c r="C538" s="122">
        <v>0.012954001055958944</v>
      </c>
      <c r="D538" s="84" t="s">
        <v>1925</v>
      </c>
      <c r="E538" s="84" t="b">
        <v>1</v>
      </c>
      <c r="F538" s="84" t="b">
        <v>0</v>
      </c>
      <c r="G538" s="84" t="b">
        <v>0</v>
      </c>
    </row>
    <row r="539" spans="1:7" ht="15">
      <c r="A539" s="84" t="s">
        <v>2480</v>
      </c>
      <c r="B539" s="84">
        <v>2</v>
      </c>
      <c r="C539" s="122">
        <v>0.012954001055958944</v>
      </c>
      <c r="D539" s="84" t="s">
        <v>1925</v>
      </c>
      <c r="E539" s="84" t="b">
        <v>0</v>
      </c>
      <c r="F539" s="84" t="b">
        <v>0</v>
      </c>
      <c r="G539" s="84" t="b">
        <v>0</v>
      </c>
    </row>
    <row r="540" spans="1:7" ht="15">
      <c r="A540" s="84" t="s">
        <v>2481</v>
      </c>
      <c r="B540" s="84">
        <v>2</v>
      </c>
      <c r="C540" s="122">
        <v>0.012954001055958944</v>
      </c>
      <c r="D540" s="84" t="s">
        <v>1925</v>
      </c>
      <c r="E540" s="84" t="b">
        <v>0</v>
      </c>
      <c r="F540" s="84" t="b">
        <v>0</v>
      </c>
      <c r="G540" s="84" t="b">
        <v>0</v>
      </c>
    </row>
    <row r="541" spans="1:7" ht="15">
      <c r="A541" s="84" t="s">
        <v>2482</v>
      </c>
      <c r="B541" s="84">
        <v>2</v>
      </c>
      <c r="C541" s="122">
        <v>0.012954001055958944</v>
      </c>
      <c r="D541" s="84" t="s">
        <v>1925</v>
      </c>
      <c r="E541" s="84" t="b">
        <v>0</v>
      </c>
      <c r="F541" s="84" t="b">
        <v>0</v>
      </c>
      <c r="G541" s="84" t="b">
        <v>0</v>
      </c>
    </row>
    <row r="542" spans="1:7" ht="15">
      <c r="A542" s="84" t="s">
        <v>2483</v>
      </c>
      <c r="B542" s="84">
        <v>2</v>
      </c>
      <c r="C542" s="122">
        <v>0.012954001055958944</v>
      </c>
      <c r="D542" s="84" t="s">
        <v>1925</v>
      </c>
      <c r="E542" s="84" t="b">
        <v>0</v>
      </c>
      <c r="F542" s="84" t="b">
        <v>0</v>
      </c>
      <c r="G542" s="84" t="b">
        <v>0</v>
      </c>
    </row>
    <row r="543" spans="1:7" ht="15">
      <c r="A543" s="84" t="s">
        <v>2484</v>
      </c>
      <c r="B543" s="84">
        <v>2</v>
      </c>
      <c r="C543" s="122">
        <v>0.012954001055958944</v>
      </c>
      <c r="D543" s="84" t="s">
        <v>1925</v>
      </c>
      <c r="E543" s="84" t="b">
        <v>0</v>
      </c>
      <c r="F543" s="84" t="b">
        <v>0</v>
      </c>
      <c r="G543" s="84" t="b">
        <v>0</v>
      </c>
    </row>
    <row r="544" spans="1:7" ht="15">
      <c r="A544" s="84" t="s">
        <v>321</v>
      </c>
      <c r="B544" s="84">
        <v>2</v>
      </c>
      <c r="C544" s="122">
        <v>0.012954001055958944</v>
      </c>
      <c r="D544" s="84" t="s">
        <v>1925</v>
      </c>
      <c r="E544" s="84" t="b">
        <v>0</v>
      </c>
      <c r="F544" s="84" t="b">
        <v>0</v>
      </c>
      <c r="G544" s="84" t="b">
        <v>0</v>
      </c>
    </row>
    <row r="545" spans="1:7" ht="15">
      <c r="A545" s="84" t="s">
        <v>543</v>
      </c>
      <c r="B545" s="84">
        <v>2</v>
      </c>
      <c r="C545" s="122">
        <v>0.012954001055958944</v>
      </c>
      <c r="D545" s="84" t="s">
        <v>1925</v>
      </c>
      <c r="E545" s="84" t="b">
        <v>0</v>
      </c>
      <c r="F545" s="84" t="b">
        <v>0</v>
      </c>
      <c r="G545" s="84" t="b">
        <v>0</v>
      </c>
    </row>
    <row r="546" spans="1:7" ht="15">
      <c r="A546" s="84" t="s">
        <v>2485</v>
      </c>
      <c r="B546" s="84">
        <v>2</v>
      </c>
      <c r="C546" s="122">
        <v>0.012954001055958944</v>
      </c>
      <c r="D546" s="84" t="s">
        <v>1925</v>
      </c>
      <c r="E546" s="84" t="b">
        <v>0</v>
      </c>
      <c r="F546" s="84" t="b">
        <v>0</v>
      </c>
      <c r="G546" s="84" t="b">
        <v>0</v>
      </c>
    </row>
    <row r="547" spans="1:7" ht="15">
      <c r="A547" s="84" t="s">
        <v>2072</v>
      </c>
      <c r="B547" s="84">
        <v>2</v>
      </c>
      <c r="C547" s="122">
        <v>0.012954001055958944</v>
      </c>
      <c r="D547" s="84" t="s">
        <v>1925</v>
      </c>
      <c r="E547" s="84" t="b">
        <v>0</v>
      </c>
      <c r="F547" s="84" t="b">
        <v>1</v>
      </c>
      <c r="G547" s="84" t="b">
        <v>0</v>
      </c>
    </row>
    <row r="548" spans="1:7" ht="15">
      <c r="A548" s="84" t="s">
        <v>2073</v>
      </c>
      <c r="B548" s="84">
        <v>2</v>
      </c>
      <c r="C548" s="122">
        <v>0.012954001055958944</v>
      </c>
      <c r="D548" s="84" t="s">
        <v>1925</v>
      </c>
      <c r="E548" s="84" t="b">
        <v>0</v>
      </c>
      <c r="F548" s="84" t="b">
        <v>0</v>
      </c>
      <c r="G548" s="84" t="b">
        <v>0</v>
      </c>
    </row>
    <row r="549" spans="1:7" ht="15">
      <c r="A549" s="84" t="s">
        <v>2486</v>
      </c>
      <c r="B549" s="84">
        <v>2</v>
      </c>
      <c r="C549" s="122">
        <v>0.012954001055958944</v>
      </c>
      <c r="D549" s="84" t="s">
        <v>1925</v>
      </c>
      <c r="E549" s="84" t="b">
        <v>0</v>
      </c>
      <c r="F549" s="84" t="b">
        <v>0</v>
      </c>
      <c r="G549" s="84" t="b">
        <v>0</v>
      </c>
    </row>
    <row r="550" spans="1:7" ht="15">
      <c r="A550" s="84" t="s">
        <v>2487</v>
      </c>
      <c r="B550" s="84">
        <v>2</v>
      </c>
      <c r="C550" s="122">
        <v>0.012954001055958944</v>
      </c>
      <c r="D550" s="84" t="s">
        <v>1925</v>
      </c>
      <c r="E550" s="84" t="b">
        <v>0</v>
      </c>
      <c r="F550" s="84" t="b">
        <v>0</v>
      </c>
      <c r="G550" s="84" t="b">
        <v>0</v>
      </c>
    </row>
    <row r="551" spans="1:7" ht="15">
      <c r="A551" s="84" t="s">
        <v>2488</v>
      </c>
      <c r="B551" s="84">
        <v>2</v>
      </c>
      <c r="C551" s="122">
        <v>0.012954001055958944</v>
      </c>
      <c r="D551" s="84" t="s">
        <v>1925</v>
      </c>
      <c r="E551" s="84" t="b">
        <v>0</v>
      </c>
      <c r="F551" s="84" t="b">
        <v>0</v>
      </c>
      <c r="G551" s="84" t="b">
        <v>0</v>
      </c>
    </row>
    <row r="552" spans="1:7" ht="15">
      <c r="A552" s="84" t="s">
        <v>2010</v>
      </c>
      <c r="B552" s="84">
        <v>2</v>
      </c>
      <c r="C552" s="122">
        <v>0.012954001055958944</v>
      </c>
      <c r="D552" s="84" t="s">
        <v>1925</v>
      </c>
      <c r="E552" s="84" t="b">
        <v>0</v>
      </c>
      <c r="F552" s="84" t="b">
        <v>0</v>
      </c>
      <c r="G552" s="84" t="b">
        <v>0</v>
      </c>
    </row>
    <row r="553" spans="1:7" ht="15">
      <c r="A553" s="84" t="s">
        <v>2489</v>
      </c>
      <c r="B553" s="84">
        <v>2</v>
      </c>
      <c r="C553" s="122">
        <v>0.012954001055958944</v>
      </c>
      <c r="D553" s="84" t="s">
        <v>1925</v>
      </c>
      <c r="E553" s="84" t="b">
        <v>0</v>
      </c>
      <c r="F553" s="84" t="b">
        <v>0</v>
      </c>
      <c r="G553" s="84" t="b">
        <v>0</v>
      </c>
    </row>
    <row r="554" spans="1:7" ht="15">
      <c r="A554" s="84" t="s">
        <v>563</v>
      </c>
      <c r="B554" s="84">
        <v>2</v>
      </c>
      <c r="C554" s="122">
        <v>0.012954001055958944</v>
      </c>
      <c r="D554" s="84" t="s">
        <v>1925</v>
      </c>
      <c r="E554" s="84" t="b">
        <v>0</v>
      </c>
      <c r="F554" s="84" t="b">
        <v>0</v>
      </c>
      <c r="G554" s="84" t="b">
        <v>0</v>
      </c>
    </row>
    <row r="555" spans="1:7" ht="15">
      <c r="A555" s="84" t="s">
        <v>2464</v>
      </c>
      <c r="B555" s="84">
        <v>2</v>
      </c>
      <c r="C555" s="122">
        <v>0</v>
      </c>
      <c r="D555" s="84" t="s">
        <v>1927</v>
      </c>
      <c r="E555" s="84" t="b">
        <v>0</v>
      </c>
      <c r="F555" s="84" t="b">
        <v>0</v>
      </c>
      <c r="G555" s="84" t="b">
        <v>0</v>
      </c>
    </row>
    <row r="556" spans="1:7" ht="15">
      <c r="A556" s="84" t="s">
        <v>2405</v>
      </c>
      <c r="B556" s="84">
        <v>2</v>
      </c>
      <c r="C556" s="122">
        <v>0</v>
      </c>
      <c r="D556" s="84" t="s">
        <v>1927</v>
      </c>
      <c r="E556" s="84" t="b">
        <v>0</v>
      </c>
      <c r="F556" s="84" t="b">
        <v>0</v>
      </c>
      <c r="G556" s="84" t="b">
        <v>0</v>
      </c>
    </row>
    <row r="557" spans="1:7" ht="15">
      <c r="A557" s="84" t="s">
        <v>2401</v>
      </c>
      <c r="B557" s="84">
        <v>2</v>
      </c>
      <c r="C557" s="122">
        <v>0</v>
      </c>
      <c r="D557" s="84" t="s">
        <v>1927</v>
      </c>
      <c r="E557" s="84" t="b">
        <v>0</v>
      </c>
      <c r="F557" s="84" t="b">
        <v>0</v>
      </c>
      <c r="G557" s="84" t="b">
        <v>0</v>
      </c>
    </row>
    <row r="558" spans="1:7" ht="15">
      <c r="A558" s="84" t="s">
        <v>2465</v>
      </c>
      <c r="B558" s="84">
        <v>2</v>
      </c>
      <c r="C558" s="122">
        <v>0</v>
      </c>
      <c r="D558" s="84" t="s">
        <v>1927</v>
      </c>
      <c r="E558" s="84" t="b">
        <v>0</v>
      </c>
      <c r="F558" s="84" t="b">
        <v>0</v>
      </c>
      <c r="G558" s="84" t="b">
        <v>0</v>
      </c>
    </row>
    <row r="559" spans="1:7" ht="15">
      <c r="A559" s="84" t="s">
        <v>2466</v>
      </c>
      <c r="B559" s="84">
        <v>2</v>
      </c>
      <c r="C559" s="122">
        <v>0</v>
      </c>
      <c r="D559" s="84" t="s">
        <v>1927</v>
      </c>
      <c r="E559" s="84" t="b">
        <v>0</v>
      </c>
      <c r="F559" s="84" t="b">
        <v>0</v>
      </c>
      <c r="G559" s="84" t="b">
        <v>0</v>
      </c>
    </row>
    <row r="560" spans="1:7" ht="15">
      <c r="A560" s="84" t="s">
        <v>2467</v>
      </c>
      <c r="B560" s="84">
        <v>2</v>
      </c>
      <c r="C560" s="122">
        <v>0</v>
      </c>
      <c r="D560" s="84" t="s">
        <v>1927</v>
      </c>
      <c r="E560" s="84" t="b">
        <v>0</v>
      </c>
      <c r="F560" s="84" t="b">
        <v>0</v>
      </c>
      <c r="G560" s="84" t="b">
        <v>0</v>
      </c>
    </row>
    <row r="561" spans="1:7" ht="15">
      <c r="A561" s="84" t="s">
        <v>2468</v>
      </c>
      <c r="B561" s="84">
        <v>2</v>
      </c>
      <c r="C561" s="122">
        <v>0</v>
      </c>
      <c r="D561" s="84" t="s">
        <v>1927</v>
      </c>
      <c r="E561" s="84" t="b">
        <v>1</v>
      </c>
      <c r="F561" s="84" t="b">
        <v>0</v>
      </c>
      <c r="G561" s="84" t="b">
        <v>0</v>
      </c>
    </row>
    <row r="562" spans="1:7" ht="15">
      <c r="A562" s="84" t="s">
        <v>2469</v>
      </c>
      <c r="B562" s="84">
        <v>2</v>
      </c>
      <c r="C562" s="122">
        <v>0</v>
      </c>
      <c r="D562" s="84" t="s">
        <v>1927</v>
      </c>
      <c r="E562" s="84" t="b">
        <v>0</v>
      </c>
      <c r="F562" s="84" t="b">
        <v>0</v>
      </c>
      <c r="G562" s="84" t="b">
        <v>0</v>
      </c>
    </row>
    <row r="563" spans="1:7" ht="15">
      <c r="A563" s="84" t="s">
        <v>2470</v>
      </c>
      <c r="B563" s="84">
        <v>2</v>
      </c>
      <c r="C563" s="122">
        <v>0</v>
      </c>
      <c r="D563" s="84" t="s">
        <v>1927</v>
      </c>
      <c r="E563" s="84" t="b">
        <v>0</v>
      </c>
      <c r="F563" s="84" t="b">
        <v>0</v>
      </c>
      <c r="G563" s="84" t="b">
        <v>0</v>
      </c>
    </row>
    <row r="564" spans="1:7" ht="15">
      <c r="A564" s="84" t="s">
        <v>2471</v>
      </c>
      <c r="B564" s="84">
        <v>2</v>
      </c>
      <c r="C564" s="122">
        <v>0</v>
      </c>
      <c r="D564" s="84" t="s">
        <v>1927</v>
      </c>
      <c r="E564" s="84" t="b">
        <v>0</v>
      </c>
      <c r="F564" s="84" t="b">
        <v>0</v>
      </c>
      <c r="G564" s="84" t="b">
        <v>0</v>
      </c>
    </row>
    <row r="565" spans="1:7" ht="15">
      <c r="A565" s="84" t="s">
        <v>2472</v>
      </c>
      <c r="B565" s="84">
        <v>2</v>
      </c>
      <c r="C565" s="122">
        <v>0</v>
      </c>
      <c r="D565" s="84" t="s">
        <v>1927</v>
      </c>
      <c r="E565" s="84" t="b">
        <v>0</v>
      </c>
      <c r="F565" s="84" t="b">
        <v>0</v>
      </c>
      <c r="G56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2572</v>
      </c>
      <c r="B1" s="13" t="s">
        <v>2573</v>
      </c>
      <c r="C1" s="13" t="s">
        <v>2566</v>
      </c>
      <c r="D1" s="13" t="s">
        <v>2567</v>
      </c>
      <c r="E1" s="13" t="s">
        <v>2574</v>
      </c>
      <c r="F1" s="13" t="s">
        <v>144</v>
      </c>
      <c r="G1" s="13" t="s">
        <v>2575</v>
      </c>
      <c r="H1" s="13" t="s">
        <v>2576</v>
      </c>
      <c r="I1" s="13" t="s">
        <v>2577</v>
      </c>
      <c r="J1" s="13" t="s">
        <v>2578</v>
      </c>
      <c r="K1" s="13" t="s">
        <v>2579</v>
      </c>
      <c r="L1" s="13" t="s">
        <v>2580</v>
      </c>
    </row>
    <row r="2" spans="1:12" ht="15">
      <c r="A2" s="84" t="s">
        <v>267</v>
      </c>
      <c r="B2" s="84" t="s">
        <v>2049</v>
      </c>
      <c r="C2" s="84">
        <v>15</v>
      </c>
      <c r="D2" s="122">
        <v>0.008817412032122983</v>
      </c>
      <c r="E2" s="122">
        <v>1.3183615117557335</v>
      </c>
      <c r="F2" s="84" t="s">
        <v>2568</v>
      </c>
      <c r="G2" s="84" t="b">
        <v>0</v>
      </c>
      <c r="H2" s="84" t="b">
        <v>0</v>
      </c>
      <c r="I2" s="84" t="b">
        <v>0</v>
      </c>
      <c r="J2" s="84" t="b">
        <v>0</v>
      </c>
      <c r="K2" s="84" t="b">
        <v>0</v>
      </c>
      <c r="L2" s="84" t="b">
        <v>0</v>
      </c>
    </row>
    <row r="3" spans="1:12" ht="15">
      <c r="A3" s="84" t="s">
        <v>2072</v>
      </c>
      <c r="B3" s="84" t="s">
        <v>2073</v>
      </c>
      <c r="C3" s="84">
        <v>12</v>
      </c>
      <c r="D3" s="122">
        <v>0.007788096390910935</v>
      </c>
      <c r="E3" s="122">
        <v>2.0842783057223655</v>
      </c>
      <c r="F3" s="84" t="s">
        <v>2568</v>
      </c>
      <c r="G3" s="84" t="b">
        <v>0</v>
      </c>
      <c r="H3" s="84" t="b">
        <v>1</v>
      </c>
      <c r="I3" s="84" t="b">
        <v>0</v>
      </c>
      <c r="J3" s="84" t="b">
        <v>0</v>
      </c>
      <c r="K3" s="84" t="b">
        <v>0</v>
      </c>
      <c r="L3" s="84" t="b">
        <v>0</v>
      </c>
    </row>
    <row r="4" spans="1:12" ht="15">
      <c r="A4" s="84" t="s">
        <v>2049</v>
      </c>
      <c r="B4" s="84" t="s">
        <v>2050</v>
      </c>
      <c r="C4" s="84">
        <v>12</v>
      </c>
      <c r="D4" s="122">
        <v>0.007788096390910935</v>
      </c>
      <c r="E4" s="122">
        <v>1.873424940407472</v>
      </c>
      <c r="F4" s="84" t="s">
        <v>2568</v>
      </c>
      <c r="G4" s="84" t="b">
        <v>0</v>
      </c>
      <c r="H4" s="84" t="b">
        <v>0</v>
      </c>
      <c r="I4" s="84" t="b">
        <v>0</v>
      </c>
      <c r="J4" s="84" t="b">
        <v>0</v>
      </c>
      <c r="K4" s="84" t="b">
        <v>0</v>
      </c>
      <c r="L4" s="84" t="b">
        <v>0</v>
      </c>
    </row>
    <row r="5" spans="1:12" ht="15">
      <c r="A5" s="84" t="s">
        <v>2050</v>
      </c>
      <c r="B5" s="84" t="s">
        <v>2382</v>
      </c>
      <c r="C5" s="84">
        <v>12</v>
      </c>
      <c r="D5" s="122">
        <v>0.007788096390910935</v>
      </c>
      <c r="E5" s="122">
        <v>2.049516199463153</v>
      </c>
      <c r="F5" s="84" t="s">
        <v>2568</v>
      </c>
      <c r="G5" s="84" t="b">
        <v>0</v>
      </c>
      <c r="H5" s="84" t="b">
        <v>0</v>
      </c>
      <c r="I5" s="84" t="b">
        <v>0</v>
      </c>
      <c r="J5" s="84" t="b">
        <v>0</v>
      </c>
      <c r="K5" s="84" t="b">
        <v>0</v>
      </c>
      <c r="L5" s="84" t="b">
        <v>0</v>
      </c>
    </row>
    <row r="6" spans="1:12" ht="15">
      <c r="A6" s="84" t="s">
        <v>2382</v>
      </c>
      <c r="B6" s="84" t="s">
        <v>2383</v>
      </c>
      <c r="C6" s="84">
        <v>12</v>
      </c>
      <c r="D6" s="122">
        <v>0.007788096390910935</v>
      </c>
      <c r="E6" s="122">
        <v>2.0842783057223655</v>
      </c>
      <c r="F6" s="84" t="s">
        <v>2568</v>
      </c>
      <c r="G6" s="84" t="b">
        <v>0</v>
      </c>
      <c r="H6" s="84" t="b">
        <v>0</v>
      </c>
      <c r="I6" s="84" t="b">
        <v>0</v>
      </c>
      <c r="J6" s="84" t="b">
        <v>0</v>
      </c>
      <c r="K6" s="84" t="b">
        <v>0</v>
      </c>
      <c r="L6" s="84" t="b">
        <v>0</v>
      </c>
    </row>
    <row r="7" spans="1:12" ht="15">
      <c r="A7" s="84" t="s">
        <v>2383</v>
      </c>
      <c r="B7" s="84" t="s">
        <v>2010</v>
      </c>
      <c r="C7" s="84">
        <v>12</v>
      </c>
      <c r="D7" s="122">
        <v>0.007788096390910935</v>
      </c>
      <c r="E7" s="122">
        <v>1.701061553871034</v>
      </c>
      <c r="F7" s="84" t="s">
        <v>2568</v>
      </c>
      <c r="G7" s="84" t="b">
        <v>0</v>
      </c>
      <c r="H7" s="84" t="b">
        <v>0</v>
      </c>
      <c r="I7" s="84" t="b">
        <v>0</v>
      </c>
      <c r="J7" s="84" t="b">
        <v>0</v>
      </c>
      <c r="K7" s="84" t="b">
        <v>0</v>
      </c>
      <c r="L7" s="84" t="b">
        <v>0</v>
      </c>
    </row>
    <row r="8" spans="1:12" ht="15">
      <c r="A8" s="84" t="s">
        <v>2010</v>
      </c>
      <c r="B8" s="84" t="s">
        <v>2384</v>
      </c>
      <c r="C8" s="84">
        <v>12</v>
      </c>
      <c r="D8" s="122">
        <v>0.007788096390910935</v>
      </c>
      <c r="E8" s="122">
        <v>1.716301520427771</v>
      </c>
      <c r="F8" s="84" t="s">
        <v>2568</v>
      </c>
      <c r="G8" s="84" t="b">
        <v>0</v>
      </c>
      <c r="H8" s="84" t="b">
        <v>0</v>
      </c>
      <c r="I8" s="84" t="b">
        <v>0</v>
      </c>
      <c r="J8" s="84" t="b">
        <v>0</v>
      </c>
      <c r="K8" s="84" t="b">
        <v>0</v>
      </c>
      <c r="L8" s="84" t="b">
        <v>0</v>
      </c>
    </row>
    <row r="9" spans="1:12" ht="15">
      <c r="A9" s="84" t="s">
        <v>2384</v>
      </c>
      <c r="B9" s="84" t="s">
        <v>542</v>
      </c>
      <c r="C9" s="84">
        <v>12</v>
      </c>
      <c r="D9" s="122">
        <v>0.007788096390910935</v>
      </c>
      <c r="E9" s="122">
        <v>2.017331516091752</v>
      </c>
      <c r="F9" s="84" t="s">
        <v>2568</v>
      </c>
      <c r="G9" s="84" t="b">
        <v>0</v>
      </c>
      <c r="H9" s="84" t="b">
        <v>0</v>
      </c>
      <c r="I9" s="84" t="b">
        <v>0</v>
      </c>
      <c r="J9" s="84" t="b">
        <v>0</v>
      </c>
      <c r="K9" s="84" t="b">
        <v>0</v>
      </c>
      <c r="L9" s="84" t="b">
        <v>0</v>
      </c>
    </row>
    <row r="10" spans="1:12" ht="15">
      <c r="A10" s="84" t="s">
        <v>542</v>
      </c>
      <c r="B10" s="84" t="s">
        <v>2385</v>
      </c>
      <c r="C10" s="84">
        <v>12</v>
      </c>
      <c r="D10" s="122">
        <v>0.007788096390910935</v>
      </c>
      <c r="E10" s="122">
        <v>2.017331516091752</v>
      </c>
      <c r="F10" s="84" t="s">
        <v>2568</v>
      </c>
      <c r="G10" s="84" t="b">
        <v>0</v>
      </c>
      <c r="H10" s="84" t="b">
        <v>0</v>
      </c>
      <c r="I10" s="84" t="b">
        <v>0</v>
      </c>
      <c r="J10" s="84" t="b">
        <v>0</v>
      </c>
      <c r="K10" s="84" t="b">
        <v>0</v>
      </c>
      <c r="L10" s="84" t="b">
        <v>0</v>
      </c>
    </row>
    <row r="11" spans="1:12" ht="15">
      <c r="A11" s="84" t="s">
        <v>2385</v>
      </c>
      <c r="B11" s="84" t="s">
        <v>2386</v>
      </c>
      <c r="C11" s="84">
        <v>12</v>
      </c>
      <c r="D11" s="122">
        <v>0.007788096390910935</v>
      </c>
      <c r="E11" s="122">
        <v>2.0842783057223655</v>
      </c>
      <c r="F11" s="84" t="s">
        <v>2568</v>
      </c>
      <c r="G11" s="84" t="b">
        <v>0</v>
      </c>
      <c r="H11" s="84" t="b">
        <v>0</v>
      </c>
      <c r="I11" s="84" t="b">
        <v>0</v>
      </c>
      <c r="J11" s="84" t="b">
        <v>0</v>
      </c>
      <c r="K11" s="84" t="b">
        <v>0</v>
      </c>
      <c r="L11" s="84" t="b">
        <v>0</v>
      </c>
    </row>
    <row r="12" spans="1:12" ht="15">
      <c r="A12" s="84" t="s">
        <v>2386</v>
      </c>
      <c r="B12" s="84" t="s">
        <v>2387</v>
      </c>
      <c r="C12" s="84">
        <v>12</v>
      </c>
      <c r="D12" s="122">
        <v>0.007788096390910935</v>
      </c>
      <c r="E12" s="122">
        <v>2.0842783057223655</v>
      </c>
      <c r="F12" s="84" t="s">
        <v>2568</v>
      </c>
      <c r="G12" s="84" t="b">
        <v>0</v>
      </c>
      <c r="H12" s="84" t="b">
        <v>0</v>
      </c>
      <c r="I12" s="84" t="b">
        <v>0</v>
      </c>
      <c r="J12" s="84" t="b">
        <v>0</v>
      </c>
      <c r="K12" s="84" t="b">
        <v>0</v>
      </c>
      <c r="L12" s="84" t="b">
        <v>0</v>
      </c>
    </row>
    <row r="13" spans="1:12" ht="15">
      <c r="A13" s="84" t="s">
        <v>2052</v>
      </c>
      <c r="B13" s="84" t="s">
        <v>2053</v>
      </c>
      <c r="C13" s="84">
        <v>9</v>
      </c>
      <c r="D13" s="122">
        <v>0.006550951478457634</v>
      </c>
      <c r="E13" s="122">
        <v>2.2092170423306654</v>
      </c>
      <c r="F13" s="84" t="s">
        <v>2568</v>
      </c>
      <c r="G13" s="84" t="b">
        <v>0</v>
      </c>
      <c r="H13" s="84" t="b">
        <v>0</v>
      </c>
      <c r="I13" s="84" t="b">
        <v>0</v>
      </c>
      <c r="J13" s="84" t="b">
        <v>0</v>
      </c>
      <c r="K13" s="84" t="b">
        <v>1</v>
      </c>
      <c r="L13" s="84" t="b">
        <v>0</v>
      </c>
    </row>
    <row r="14" spans="1:12" ht="15">
      <c r="A14" s="84" t="s">
        <v>2053</v>
      </c>
      <c r="B14" s="84" t="s">
        <v>2054</v>
      </c>
      <c r="C14" s="84">
        <v>9</v>
      </c>
      <c r="D14" s="122">
        <v>0.006550951478457634</v>
      </c>
      <c r="E14" s="122">
        <v>2.2092170423306654</v>
      </c>
      <c r="F14" s="84" t="s">
        <v>2568</v>
      </c>
      <c r="G14" s="84" t="b">
        <v>0</v>
      </c>
      <c r="H14" s="84" t="b">
        <v>1</v>
      </c>
      <c r="I14" s="84" t="b">
        <v>0</v>
      </c>
      <c r="J14" s="84" t="b">
        <v>0</v>
      </c>
      <c r="K14" s="84" t="b">
        <v>0</v>
      </c>
      <c r="L14" s="84" t="b">
        <v>0</v>
      </c>
    </row>
    <row r="15" spans="1:12" ht="15">
      <c r="A15" s="84" t="s">
        <v>2054</v>
      </c>
      <c r="B15" s="84" t="s">
        <v>2055</v>
      </c>
      <c r="C15" s="84">
        <v>9</v>
      </c>
      <c r="D15" s="122">
        <v>0.006550951478457634</v>
      </c>
      <c r="E15" s="122">
        <v>2.2092170423306654</v>
      </c>
      <c r="F15" s="84" t="s">
        <v>2568</v>
      </c>
      <c r="G15" s="84" t="b">
        <v>0</v>
      </c>
      <c r="H15" s="84" t="b">
        <v>0</v>
      </c>
      <c r="I15" s="84" t="b">
        <v>0</v>
      </c>
      <c r="J15" s="84" t="b">
        <v>0</v>
      </c>
      <c r="K15" s="84" t="b">
        <v>0</v>
      </c>
      <c r="L15" s="84" t="b">
        <v>0</v>
      </c>
    </row>
    <row r="16" spans="1:12" ht="15">
      <c r="A16" s="84" t="s">
        <v>2055</v>
      </c>
      <c r="B16" s="84" t="s">
        <v>2056</v>
      </c>
      <c r="C16" s="84">
        <v>9</v>
      </c>
      <c r="D16" s="122">
        <v>0.006550951478457634</v>
      </c>
      <c r="E16" s="122">
        <v>2.2092170423306654</v>
      </c>
      <c r="F16" s="84" t="s">
        <v>2568</v>
      </c>
      <c r="G16" s="84" t="b">
        <v>0</v>
      </c>
      <c r="H16" s="84" t="b">
        <v>0</v>
      </c>
      <c r="I16" s="84" t="b">
        <v>0</v>
      </c>
      <c r="J16" s="84" t="b">
        <v>0</v>
      </c>
      <c r="K16" s="84" t="b">
        <v>0</v>
      </c>
      <c r="L16" s="84" t="b">
        <v>0</v>
      </c>
    </row>
    <row r="17" spans="1:12" ht="15">
      <c r="A17" s="84" t="s">
        <v>2056</v>
      </c>
      <c r="B17" s="84" t="s">
        <v>2057</v>
      </c>
      <c r="C17" s="84">
        <v>9</v>
      </c>
      <c r="D17" s="122">
        <v>0.006550951478457634</v>
      </c>
      <c r="E17" s="122">
        <v>2.2092170423306654</v>
      </c>
      <c r="F17" s="84" t="s">
        <v>2568</v>
      </c>
      <c r="G17" s="84" t="b">
        <v>0</v>
      </c>
      <c r="H17" s="84" t="b">
        <v>0</v>
      </c>
      <c r="I17" s="84" t="b">
        <v>0</v>
      </c>
      <c r="J17" s="84" t="b">
        <v>0</v>
      </c>
      <c r="K17" s="84" t="b">
        <v>0</v>
      </c>
      <c r="L17" s="84" t="b">
        <v>0</v>
      </c>
    </row>
    <row r="18" spans="1:12" ht="15">
      <c r="A18" s="84" t="s">
        <v>2057</v>
      </c>
      <c r="B18" s="84" t="s">
        <v>2058</v>
      </c>
      <c r="C18" s="84">
        <v>9</v>
      </c>
      <c r="D18" s="122">
        <v>0.006550951478457634</v>
      </c>
      <c r="E18" s="122">
        <v>2.2092170423306654</v>
      </c>
      <c r="F18" s="84" t="s">
        <v>2568</v>
      </c>
      <c r="G18" s="84" t="b">
        <v>0</v>
      </c>
      <c r="H18" s="84" t="b">
        <v>0</v>
      </c>
      <c r="I18" s="84" t="b">
        <v>0</v>
      </c>
      <c r="J18" s="84" t="b">
        <v>0</v>
      </c>
      <c r="K18" s="84" t="b">
        <v>1</v>
      </c>
      <c r="L18" s="84" t="b">
        <v>0</v>
      </c>
    </row>
    <row r="19" spans="1:12" ht="15">
      <c r="A19" s="84" t="s">
        <v>2058</v>
      </c>
      <c r="B19" s="84" t="s">
        <v>2059</v>
      </c>
      <c r="C19" s="84">
        <v>9</v>
      </c>
      <c r="D19" s="122">
        <v>0.006550951478457634</v>
      </c>
      <c r="E19" s="122">
        <v>2.16345955176999</v>
      </c>
      <c r="F19" s="84" t="s">
        <v>2568</v>
      </c>
      <c r="G19" s="84" t="b">
        <v>0</v>
      </c>
      <c r="H19" s="84" t="b">
        <v>1</v>
      </c>
      <c r="I19" s="84" t="b">
        <v>0</v>
      </c>
      <c r="J19" s="84" t="b">
        <v>0</v>
      </c>
      <c r="K19" s="84" t="b">
        <v>0</v>
      </c>
      <c r="L19" s="84" t="b">
        <v>0</v>
      </c>
    </row>
    <row r="20" spans="1:12" ht="15">
      <c r="A20" s="84" t="s">
        <v>2059</v>
      </c>
      <c r="B20" s="84" t="s">
        <v>2060</v>
      </c>
      <c r="C20" s="84">
        <v>9</v>
      </c>
      <c r="D20" s="122">
        <v>0.006550951478457634</v>
      </c>
      <c r="E20" s="122">
        <v>2.16345955176999</v>
      </c>
      <c r="F20" s="84" t="s">
        <v>2568</v>
      </c>
      <c r="G20" s="84" t="b">
        <v>0</v>
      </c>
      <c r="H20" s="84" t="b">
        <v>0</v>
      </c>
      <c r="I20" s="84" t="b">
        <v>0</v>
      </c>
      <c r="J20" s="84" t="b">
        <v>0</v>
      </c>
      <c r="K20" s="84" t="b">
        <v>0</v>
      </c>
      <c r="L20" s="84" t="b">
        <v>0</v>
      </c>
    </row>
    <row r="21" spans="1:12" ht="15">
      <c r="A21" s="84" t="s">
        <v>2060</v>
      </c>
      <c r="B21" s="84" t="s">
        <v>2381</v>
      </c>
      <c r="C21" s="84">
        <v>9</v>
      </c>
      <c r="D21" s="122">
        <v>0.006550951478457634</v>
      </c>
      <c r="E21" s="122">
        <v>1.9593395691140654</v>
      </c>
      <c r="F21" s="84" t="s">
        <v>2568</v>
      </c>
      <c r="G21" s="84" t="b">
        <v>0</v>
      </c>
      <c r="H21" s="84" t="b">
        <v>0</v>
      </c>
      <c r="I21" s="84" t="b">
        <v>0</v>
      </c>
      <c r="J21" s="84" t="b">
        <v>0</v>
      </c>
      <c r="K21" s="84" t="b">
        <v>0</v>
      </c>
      <c r="L21" s="84" t="b">
        <v>0</v>
      </c>
    </row>
    <row r="22" spans="1:12" ht="15">
      <c r="A22" s="84" t="s">
        <v>2381</v>
      </c>
      <c r="B22" s="84" t="s">
        <v>2393</v>
      </c>
      <c r="C22" s="84">
        <v>9</v>
      </c>
      <c r="D22" s="122">
        <v>0.006550951478457634</v>
      </c>
      <c r="E22" s="122">
        <v>1.9593395691140654</v>
      </c>
      <c r="F22" s="84" t="s">
        <v>2568</v>
      </c>
      <c r="G22" s="84" t="b">
        <v>0</v>
      </c>
      <c r="H22" s="84" t="b">
        <v>0</v>
      </c>
      <c r="I22" s="84" t="b">
        <v>0</v>
      </c>
      <c r="J22" s="84" t="b">
        <v>0</v>
      </c>
      <c r="K22" s="84" t="b">
        <v>0</v>
      </c>
      <c r="L22" s="84" t="b">
        <v>0</v>
      </c>
    </row>
    <row r="23" spans="1:12" ht="15">
      <c r="A23" s="84" t="s">
        <v>2393</v>
      </c>
      <c r="B23" s="84" t="s">
        <v>2394</v>
      </c>
      <c r="C23" s="84">
        <v>9</v>
      </c>
      <c r="D23" s="122">
        <v>0.006550951478457634</v>
      </c>
      <c r="E23" s="122">
        <v>2.2092170423306654</v>
      </c>
      <c r="F23" s="84" t="s">
        <v>2568</v>
      </c>
      <c r="G23" s="84" t="b">
        <v>0</v>
      </c>
      <c r="H23" s="84" t="b">
        <v>0</v>
      </c>
      <c r="I23" s="84" t="b">
        <v>0</v>
      </c>
      <c r="J23" s="84" t="b">
        <v>0</v>
      </c>
      <c r="K23" s="84" t="b">
        <v>0</v>
      </c>
      <c r="L23" s="84" t="b">
        <v>0</v>
      </c>
    </row>
    <row r="24" spans="1:12" ht="15">
      <c r="A24" s="84" t="s">
        <v>256</v>
      </c>
      <c r="B24" s="84" t="s">
        <v>2052</v>
      </c>
      <c r="C24" s="84">
        <v>8</v>
      </c>
      <c r="D24" s="122">
        <v>0.006081414053817803</v>
      </c>
      <c r="E24" s="122">
        <v>2.049516199463153</v>
      </c>
      <c r="F24" s="84" t="s">
        <v>2568</v>
      </c>
      <c r="G24" s="84" t="b">
        <v>0</v>
      </c>
      <c r="H24" s="84" t="b">
        <v>0</v>
      </c>
      <c r="I24" s="84" t="b">
        <v>0</v>
      </c>
      <c r="J24" s="84" t="b">
        <v>0</v>
      </c>
      <c r="K24" s="84" t="b">
        <v>0</v>
      </c>
      <c r="L24" s="84" t="b">
        <v>0</v>
      </c>
    </row>
    <row r="25" spans="1:12" ht="15">
      <c r="A25" s="84" t="s">
        <v>2394</v>
      </c>
      <c r="B25" s="84" t="s">
        <v>2010</v>
      </c>
      <c r="C25" s="84">
        <v>8</v>
      </c>
      <c r="D25" s="122">
        <v>0.006081414053817803</v>
      </c>
      <c r="E25" s="122">
        <v>1.6499090314236529</v>
      </c>
      <c r="F25" s="84" t="s">
        <v>2568</v>
      </c>
      <c r="G25" s="84" t="b">
        <v>0</v>
      </c>
      <c r="H25" s="84" t="b">
        <v>0</v>
      </c>
      <c r="I25" s="84" t="b">
        <v>0</v>
      </c>
      <c r="J25" s="84" t="b">
        <v>0</v>
      </c>
      <c r="K25" s="84" t="b">
        <v>0</v>
      </c>
      <c r="L25" s="84" t="b">
        <v>0</v>
      </c>
    </row>
    <row r="26" spans="1:12" ht="15">
      <c r="A26" s="84" t="s">
        <v>2010</v>
      </c>
      <c r="B26" s="84" t="s">
        <v>2397</v>
      </c>
      <c r="C26" s="84">
        <v>8</v>
      </c>
      <c r="D26" s="122">
        <v>0.006081414053817803</v>
      </c>
      <c r="E26" s="122">
        <v>1.716301520427771</v>
      </c>
      <c r="F26" s="84" t="s">
        <v>2568</v>
      </c>
      <c r="G26" s="84" t="b">
        <v>0</v>
      </c>
      <c r="H26" s="84" t="b">
        <v>0</v>
      </c>
      <c r="I26" s="84" t="b">
        <v>0</v>
      </c>
      <c r="J26" s="84" t="b">
        <v>0</v>
      </c>
      <c r="K26" s="84" t="b">
        <v>0</v>
      </c>
      <c r="L26" s="84" t="b">
        <v>0</v>
      </c>
    </row>
    <row r="27" spans="1:12" ht="15">
      <c r="A27" s="84" t="s">
        <v>2389</v>
      </c>
      <c r="B27" s="84" t="s">
        <v>2399</v>
      </c>
      <c r="C27" s="84">
        <v>7</v>
      </c>
      <c r="D27" s="122">
        <v>0.005577514840552575</v>
      </c>
      <c r="E27" s="122">
        <v>2.16345955176999</v>
      </c>
      <c r="F27" s="84" t="s">
        <v>2568</v>
      </c>
      <c r="G27" s="84" t="b">
        <v>0</v>
      </c>
      <c r="H27" s="84" t="b">
        <v>0</v>
      </c>
      <c r="I27" s="84" t="b">
        <v>0</v>
      </c>
      <c r="J27" s="84" t="b">
        <v>0</v>
      </c>
      <c r="K27" s="84" t="b">
        <v>0</v>
      </c>
      <c r="L27" s="84" t="b">
        <v>0</v>
      </c>
    </row>
    <row r="28" spans="1:12" ht="15">
      <c r="A28" s="84" t="s">
        <v>2399</v>
      </c>
      <c r="B28" s="84" t="s">
        <v>541</v>
      </c>
      <c r="C28" s="84">
        <v>7</v>
      </c>
      <c r="D28" s="122">
        <v>0.005577514840552575</v>
      </c>
      <c r="E28" s="122">
        <v>1.4152715247637897</v>
      </c>
      <c r="F28" s="84" t="s">
        <v>2568</v>
      </c>
      <c r="G28" s="84" t="b">
        <v>0</v>
      </c>
      <c r="H28" s="84" t="b">
        <v>0</v>
      </c>
      <c r="I28" s="84" t="b">
        <v>0</v>
      </c>
      <c r="J28" s="84" t="b">
        <v>0</v>
      </c>
      <c r="K28" s="84" t="b">
        <v>0</v>
      </c>
      <c r="L28" s="84" t="b">
        <v>0</v>
      </c>
    </row>
    <row r="29" spans="1:12" ht="15">
      <c r="A29" s="84" t="s">
        <v>541</v>
      </c>
      <c r="B29" s="84" t="s">
        <v>2396</v>
      </c>
      <c r="C29" s="84">
        <v>7</v>
      </c>
      <c r="D29" s="122">
        <v>0.005577514840552575</v>
      </c>
      <c r="E29" s="122">
        <v>1.3572795777861029</v>
      </c>
      <c r="F29" s="84" t="s">
        <v>2568</v>
      </c>
      <c r="G29" s="84" t="b">
        <v>0</v>
      </c>
      <c r="H29" s="84" t="b">
        <v>0</v>
      </c>
      <c r="I29" s="84" t="b">
        <v>0</v>
      </c>
      <c r="J29" s="84" t="b">
        <v>0</v>
      </c>
      <c r="K29" s="84" t="b">
        <v>0</v>
      </c>
      <c r="L29" s="84" t="b">
        <v>0</v>
      </c>
    </row>
    <row r="30" spans="1:12" ht="15">
      <c r="A30" s="84" t="s">
        <v>2396</v>
      </c>
      <c r="B30" s="84" t="s">
        <v>2400</v>
      </c>
      <c r="C30" s="84">
        <v>7</v>
      </c>
      <c r="D30" s="122">
        <v>0.005577514840552575</v>
      </c>
      <c r="E30" s="122">
        <v>2.2603695647780464</v>
      </c>
      <c r="F30" s="84" t="s">
        <v>2568</v>
      </c>
      <c r="G30" s="84" t="b">
        <v>0</v>
      </c>
      <c r="H30" s="84" t="b">
        <v>0</v>
      </c>
      <c r="I30" s="84" t="b">
        <v>0</v>
      </c>
      <c r="J30" s="84" t="b">
        <v>0</v>
      </c>
      <c r="K30" s="84" t="b">
        <v>0</v>
      </c>
      <c r="L30" s="84" t="b">
        <v>0</v>
      </c>
    </row>
    <row r="31" spans="1:12" ht="15">
      <c r="A31" s="84" t="s">
        <v>2400</v>
      </c>
      <c r="B31" s="84" t="s">
        <v>2381</v>
      </c>
      <c r="C31" s="84">
        <v>7</v>
      </c>
      <c r="D31" s="122">
        <v>0.005577514840552575</v>
      </c>
      <c r="E31" s="122">
        <v>1.9593395691140654</v>
      </c>
      <c r="F31" s="84" t="s">
        <v>2568</v>
      </c>
      <c r="G31" s="84" t="b">
        <v>0</v>
      </c>
      <c r="H31" s="84" t="b">
        <v>0</v>
      </c>
      <c r="I31" s="84" t="b">
        <v>0</v>
      </c>
      <c r="J31" s="84" t="b">
        <v>0</v>
      </c>
      <c r="K31" s="84" t="b">
        <v>0</v>
      </c>
      <c r="L31" s="84" t="b">
        <v>0</v>
      </c>
    </row>
    <row r="32" spans="1:12" ht="15">
      <c r="A32" s="84" t="s">
        <v>2381</v>
      </c>
      <c r="B32" s="84" t="s">
        <v>267</v>
      </c>
      <c r="C32" s="84">
        <v>7</v>
      </c>
      <c r="D32" s="122">
        <v>0.005577514840552575</v>
      </c>
      <c r="E32" s="122">
        <v>1.236235885061327</v>
      </c>
      <c r="F32" s="84" t="s">
        <v>2568</v>
      </c>
      <c r="G32" s="84" t="b">
        <v>0</v>
      </c>
      <c r="H32" s="84" t="b">
        <v>0</v>
      </c>
      <c r="I32" s="84" t="b">
        <v>0</v>
      </c>
      <c r="J32" s="84" t="b">
        <v>0</v>
      </c>
      <c r="K32" s="84" t="b">
        <v>0</v>
      </c>
      <c r="L32" s="84" t="b">
        <v>0</v>
      </c>
    </row>
    <row r="33" spans="1:12" ht="15">
      <c r="A33" s="84" t="s">
        <v>267</v>
      </c>
      <c r="B33" s="84" t="s">
        <v>2006</v>
      </c>
      <c r="C33" s="84">
        <v>7</v>
      </c>
      <c r="D33" s="122">
        <v>0.005577514840552575</v>
      </c>
      <c r="E33" s="122">
        <v>0.9593395691140654</v>
      </c>
      <c r="F33" s="84" t="s">
        <v>2568</v>
      </c>
      <c r="G33" s="84" t="b">
        <v>0</v>
      </c>
      <c r="H33" s="84" t="b">
        <v>0</v>
      </c>
      <c r="I33" s="84" t="b">
        <v>0</v>
      </c>
      <c r="J33" s="84" t="b">
        <v>0</v>
      </c>
      <c r="K33" s="84" t="b">
        <v>0</v>
      </c>
      <c r="L33" s="84" t="b">
        <v>0</v>
      </c>
    </row>
    <row r="34" spans="1:12" ht="15">
      <c r="A34" s="84" t="s">
        <v>2073</v>
      </c>
      <c r="B34" s="84" t="s">
        <v>2071</v>
      </c>
      <c r="C34" s="84">
        <v>6</v>
      </c>
      <c r="D34" s="122">
        <v>0.005034313330546306</v>
      </c>
      <c r="E34" s="122">
        <v>1.9593395691140654</v>
      </c>
      <c r="F34" s="84" t="s">
        <v>2568</v>
      </c>
      <c r="G34" s="84" t="b">
        <v>0</v>
      </c>
      <c r="H34" s="84" t="b">
        <v>0</v>
      </c>
      <c r="I34" s="84" t="b">
        <v>0</v>
      </c>
      <c r="J34" s="84" t="b">
        <v>0</v>
      </c>
      <c r="K34" s="84" t="b">
        <v>0</v>
      </c>
      <c r="L34" s="84" t="b">
        <v>0</v>
      </c>
    </row>
    <row r="35" spans="1:12" ht="15">
      <c r="A35" s="84" t="s">
        <v>2007</v>
      </c>
      <c r="B35" s="84" t="s">
        <v>543</v>
      </c>
      <c r="C35" s="84">
        <v>6</v>
      </c>
      <c r="D35" s="122">
        <v>0.005034313330546306</v>
      </c>
      <c r="E35" s="122">
        <v>1.5200068752838027</v>
      </c>
      <c r="F35" s="84" t="s">
        <v>2568</v>
      </c>
      <c r="G35" s="84" t="b">
        <v>0</v>
      </c>
      <c r="H35" s="84" t="b">
        <v>0</v>
      </c>
      <c r="I35" s="84" t="b">
        <v>0</v>
      </c>
      <c r="J35" s="84" t="b">
        <v>0</v>
      </c>
      <c r="K35" s="84" t="b">
        <v>0</v>
      </c>
      <c r="L35" s="84" t="b">
        <v>0</v>
      </c>
    </row>
    <row r="36" spans="1:12" ht="15">
      <c r="A36" s="84" t="s">
        <v>269</v>
      </c>
      <c r="B36" s="84" t="s">
        <v>2389</v>
      </c>
      <c r="C36" s="84">
        <v>6</v>
      </c>
      <c r="D36" s="122">
        <v>0.005034313330546306</v>
      </c>
      <c r="E36" s="122">
        <v>2.2092170423306654</v>
      </c>
      <c r="F36" s="84" t="s">
        <v>2568</v>
      </c>
      <c r="G36" s="84" t="b">
        <v>0</v>
      </c>
      <c r="H36" s="84" t="b">
        <v>0</v>
      </c>
      <c r="I36" s="84" t="b">
        <v>0</v>
      </c>
      <c r="J36" s="84" t="b">
        <v>0</v>
      </c>
      <c r="K36" s="84" t="b">
        <v>0</v>
      </c>
      <c r="L36" s="84" t="b">
        <v>0</v>
      </c>
    </row>
    <row r="37" spans="1:12" ht="15">
      <c r="A37" s="84" t="s">
        <v>2006</v>
      </c>
      <c r="B37" s="84" t="s">
        <v>2404</v>
      </c>
      <c r="C37" s="84">
        <v>6</v>
      </c>
      <c r="D37" s="122">
        <v>0.005034313330546306</v>
      </c>
      <c r="E37" s="122">
        <v>1.9593395691140654</v>
      </c>
      <c r="F37" s="84" t="s">
        <v>2568</v>
      </c>
      <c r="G37" s="84" t="b">
        <v>0</v>
      </c>
      <c r="H37" s="84" t="b">
        <v>0</v>
      </c>
      <c r="I37" s="84" t="b">
        <v>0</v>
      </c>
      <c r="J37" s="84" t="b">
        <v>0</v>
      </c>
      <c r="K37" s="84" t="b">
        <v>0</v>
      </c>
      <c r="L37" s="84" t="b">
        <v>0</v>
      </c>
    </row>
    <row r="38" spans="1:12" ht="15">
      <c r="A38" s="84" t="s">
        <v>2006</v>
      </c>
      <c r="B38" s="84" t="s">
        <v>550</v>
      </c>
      <c r="C38" s="84">
        <v>5</v>
      </c>
      <c r="D38" s="122">
        <v>0.004445201910706596</v>
      </c>
      <c r="E38" s="122">
        <v>1.5791283274024595</v>
      </c>
      <c r="F38" s="84" t="s">
        <v>2568</v>
      </c>
      <c r="G38" s="84" t="b">
        <v>0</v>
      </c>
      <c r="H38" s="84" t="b">
        <v>0</v>
      </c>
      <c r="I38" s="84" t="b">
        <v>0</v>
      </c>
      <c r="J38" s="84" t="b">
        <v>0</v>
      </c>
      <c r="K38" s="84" t="b">
        <v>1</v>
      </c>
      <c r="L38" s="84" t="b">
        <v>0</v>
      </c>
    </row>
    <row r="39" spans="1:12" ht="15">
      <c r="A39" s="84" t="s">
        <v>2049</v>
      </c>
      <c r="B39" s="84" t="s">
        <v>2407</v>
      </c>
      <c r="C39" s="84">
        <v>5</v>
      </c>
      <c r="D39" s="122">
        <v>0.004445201910706596</v>
      </c>
      <c r="E39" s="122">
        <v>1.9081870466666842</v>
      </c>
      <c r="F39" s="84" t="s">
        <v>2568</v>
      </c>
      <c r="G39" s="84" t="b">
        <v>0</v>
      </c>
      <c r="H39" s="84" t="b">
        <v>0</v>
      </c>
      <c r="I39" s="84" t="b">
        <v>0</v>
      </c>
      <c r="J39" s="84" t="b">
        <v>1</v>
      </c>
      <c r="K39" s="84" t="b">
        <v>0</v>
      </c>
      <c r="L39" s="84" t="b">
        <v>0</v>
      </c>
    </row>
    <row r="40" spans="1:12" ht="15">
      <c r="A40" s="84" t="s">
        <v>2407</v>
      </c>
      <c r="B40" s="84" t="s">
        <v>2408</v>
      </c>
      <c r="C40" s="84">
        <v>5</v>
      </c>
      <c r="D40" s="122">
        <v>0.004445201910706596</v>
      </c>
      <c r="E40" s="122">
        <v>2.4644895474339714</v>
      </c>
      <c r="F40" s="84" t="s">
        <v>2568</v>
      </c>
      <c r="G40" s="84" t="b">
        <v>1</v>
      </c>
      <c r="H40" s="84" t="b">
        <v>0</v>
      </c>
      <c r="I40" s="84" t="b">
        <v>0</v>
      </c>
      <c r="J40" s="84" t="b">
        <v>0</v>
      </c>
      <c r="K40" s="84" t="b">
        <v>0</v>
      </c>
      <c r="L40" s="84" t="b">
        <v>0</v>
      </c>
    </row>
    <row r="41" spans="1:12" ht="15">
      <c r="A41" s="84" t="s">
        <v>2408</v>
      </c>
      <c r="B41" s="84" t="s">
        <v>2409</v>
      </c>
      <c r="C41" s="84">
        <v>5</v>
      </c>
      <c r="D41" s="122">
        <v>0.004445201910706596</v>
      </c>
      <c r="E41" s="122">
        <v>2.4644895474339714</v>
      </c>
      <c r="F41" s="84" t="s">
        <v>2568</v>
      </c>
      <c r="G41" s="84" t="b">
        <v>0</v>
      </c>
      <c r="H41" s="84" t="b">
        <v>0</v>
      </c>
      <c r="I41" s="84" t="b">
        <v>0</v>
      </c>
      <c r="J41" s="84" t="b">
        <v>0</v>
      </c>
      <c r="K41" s="84" t="b">
        <v>0</v>
      </c>
      <c r="L41" s="84" t="b">
        <v>0</v>
      </c>
    </row>
    <row r="42" spans="1:12" ht="15">
      <c r="A42" s="84" t="s">
        <v>2409</v>
      </c>
      <c r="B42" s="84" t="s">
        <v>2388</v>
      </c>
      <c r="C42" s="84">
        <v>5</v>
      </c>
      <c r="D42" s="122">
        <v>0.004445201910706596</v>
      </c>
      <c r="E42" s="122">
        <v>2.1220668666117652</v>
      </c>
      <c r="F42" s="84" t="s">
        <v>2568</v>
      </c>
      <c r="G42" s="84" t="b">
        <v>0</v>
      </c>
      <c r="H42" s="84" t="b">
        <v>0</v>
      </c>
      <c r="I42" s="84" t="b">
        <v>0</v>
      </c>
      <c r="J42" s="84" t="b">
        <v>0</v>
      </c>
      <c r="K42" s="84" t="b">
        <v>0</v>
      </c>
      <c r="L42" s="84" t="b">
        <v>0</v>
      </c>
    </row>
    <row r="43" spans="1:12" ht="15">
      <c r="A43" s="84" t="s">
        <v>2388</v>
      </c>
      <c r="B43" s="84" t="s">
        <v>2410</v>
      </c>
      <c r="C43" s="84">
        <v>5</v>
      </c>
      <c r="D43" s="122">
        <v>0.004445201910706596</v>
      </c>
      <c r="E43" s="122">
        <v>2.1220668666117652</v>
      </c>
      <c r="F43" s="84" t="s">
        <v>2568</v>
      </c>
      <c r="G43" s="84" t="b">
        <v>0</v>
      </c>
      <c r="H43" s="84" t="b">
        <v>0</v>
      </c>
      <c r="I43" s="84" t="b">
        <v>0</v>
      </c>
      <c r="J43" s="84" t="b">
        <v>0</v>
      </c>
      <c r="K43" s="84" t="b">
        <v>0</v>
      </c>
      <c r="L43" s="84" t="b">
        <v>0</v>
      </c>
    </row>
    <row r="44" spans="1:12" ht="15">
      <c r="A44" s="84" t="s">
        <v>2410</v>
      </c>
      <c r="B44" s="84" t="s">
        <v>2392</v>
      </c>
      <c r="C44" s="84">
        <v>5</v>
      </c>
      <c r="D44" s="122">
        <v>0.004445201910706596</v>
      </c>
      <c r="E44" s="122">
        <v>2.2092170423306654</v>
      </c>
      <c r="F44" s="84" t="s">
        <v>2568</v>
      </c>
      <c r="G44" s="84" t="b">
        <v>0</v>
      </c>
      <c r="H44" s="84" t="b">
        <v>0</v>
      </c>
      <c r="I44" s="84" t="b">
        <v>0</v>
      </c>
      <c r="J44" s="84" t="b">
        <v>0</v>
      </c>
      <c r="K44" s="84" t="b">
        <v>0</v>
      </c>
      <c r="L44" s="84" t="b">
        <v>0</v>
      </c>
    </row>
    <row r="45" spans="1:12" ht="15">
      <c r="A45" s="84" t="s">
        <v>2392</v>
      </c>
      <c r="B45" s="84" t="s">
        <v>2013</v>
      </c>
      <c r="C45" s="84">
        <v>5</v>
      </c>
      <c r="D45" s="122">
        <v>0.004445201910706596</v>
      </c>
      <c r="E45" s="122">
        <v>2.1300357962830403</v>
      </c>
      <c r="F45" s="84" t="s">
        <v>2568</v>
      </c>
      <c r="G45" s="84" t="b">
        <v>0</v>
      </c>
      <c r="H45" s="84" t="b">
        <v>0</v>
      </c>
      <c r="I45" s="84" t="b">
        <v>0</v>
      </c>
      <c r="J45" s="84" t="b">
        <v>0</v>
      </c>
      <c r="K45" s="84" t="b">
        <v>0</v>
      </c>
      <c r="L45" s="84" t="b">
        <v>0</v>
      </c>
    </row>
    <row r="46" spans="1:12" ht="15">
      <c r="A46" s="84" t="s">
        <v>2013</v>
      </c>
      <c r="B46" s="84" t="s">
        <v>543</v>
      </c>
      <c r="C46" s="84">
        <v>5</v>
      </c>
      <c r="D46" s="122">
        <v>0.004445201910706596</v>
      </c>
      <c r="E46" s="122">
        <v>1.8210368709477838</v>
      </c>
      <c r="F46" s="84" t="s">
        <v>2568</v>
      </c>
      <c r="G46" s="84" t="b">
        <v>0</v>
      </c>
      <c r="H46" s="84" t="b">
        <v>0</v>
      </c>
      <c r="I46" s="84" t="b">
        <v>0</v>
      </c>
      <c r="J46" s="84" t="b">
        <v>0</v>
      </c>
      <c r="K46" s="84" t="b">
        <v>0</v>
      </c>
      <c r="L46" s="84" t="b">
        <v>0</v>
      </c>
    </row>
    <row r="47" spans="1:12" ht="15">
      <c r="A47" s="84" t="s">
        <v>541</v>
      </c>
      <c r="B47" s="84" t="s">
        <v>2008</v>
      </c>
      <c r="C47" s="84">
        <v>4</v>
      </c>
      <c r="D47" s="122">
        <v>0.0038008837836361266</v>
      </c>
      <c r="E47" s="122">
        <v>0.8132115334358273</v>
      </c>
      <c r="F47" s="84" t="s">
        <v>2568</v>
      </c>
      <c r="G47" s="84" t="b">
        <v>0</v>
      </c>
      <c r="H47" s="84" t="b">
        <v>0</v>
      </c>
      <c r="I47" s="84" t="b">
        <v>0</v>
      </c>
      <c r="J47" s="84" t="b">
        <v>0</v>
      </c>
      <c r="K47" s="84" t="b">
        <v>0</v>
      </c>
      <c r="L47" s="84" t="b">
        <v>0</v>
      </c>
    </row>
    <row r="48" spans="1:12" ht="15">
      <c r="A48" s="84" t="s">
        <v>541</v>
      </c>
      <c r="B48" s="84" t="s">
        <v>2398</v>
      </c>
      <c r="C48" s="84">
        <v>4</v>
      </c>
      <c r="D48" s="122">
        <v>0.0038008837836361266</v>
      </c>
      <c r="E48" s="122">
        <v>1.1722334760774953</v>
      </c>
      <c r="F48" s="84" t="s">
        <v>2568</v>
      </c>
      <c r="G48" s="84" t="b">
        <v>0</v>
      </c>
      <c r="H48" s="84" t="b">
        <v>0</v>
      </c>
      <c r="I48" s="84" t="b">
        <v>0</v>
      </c>
      <c r="J48" s="84" t="b">
        <v>0</v>
      </c>
      <c r="K48" s="84" t="b">
        <v>0</v>
      </c>
      <c r="L48" s="84" t="b">
        <v>0</v>
      </c>
    </row>
    <row r="49" spans="1:12" ht="15">
      <c r="A49" s="84" t="s">
        <v>2078</v>
      </c>
      <c r="B49" s="84" t="s">
        <v>2079</v>
      </c>
      <c r="C49" s="84">
        <v>4</v>
      </c>
      <c r="D49" s="122">
        <v>0.0038008837836361266</v>
      </c>
      <c r="E49" s="122">
        <v>2.5613995604420277</v>
      </c>
      <c r="F49" s="84" t="s">
        <v>2568</v>
      </c>
      <c r="G49" s="84" t="b">
        <v>0</v>
      </c>
      <c r="H49" s="84" t="b">
        <v>0</v>
      </c>
      <c r="I49" s="84" t="b">
        <v>0</v>
      </c>
      <c r="J49" s="84" t="b">
        <v>0</v>
      </c>
      <c r="K49" s="84" t="b">
        <v>0</v>
      </c>
      <c r="L49" s="84" t="b">
        <v>0</v>
      </c>
    </row>
    <row r="50" spans="1:12" ht="15">
      <c r="A50" s="84" t="s">
        <v>541</v>
      </c>
      <c r="B50" s="84" t="s">
        <v>2390</v>
      </c>
      <c r="C50" s="84">
        <v>4</v>
      </c>
      <c r="D50" s="122">
        <v>0.0038008837836361266</v>
      </c>
      <c r="E50" s="122">
        <v>1.0630890066524272</v>
      </c>
      <c r="F50" s="84" t="s">
        <v>2568</v>
      </c>
      <c r="G50" s="84" t="b">
        <v>0</v>
      </c>
      <c r="H50" s="84" t="b">
        <v>0</v>
      </c>
      <c r="I50" s="84" t="b">
        <v>0</v>
      </c>
      <c r="J50" s="84" t="b">
        <v>0</v>
      </c>
      <c r="K50" s="84" t="b">
        <v>0</v>
      </c>
      <c r="L50" s="84" t="b">
        <v>0</v>
      </c>
    </row>
    <row r="51" spans="1:12" ht="15">
      <c r="A51" s="84" t="s">
        <v>2414</v>
      </c>
      <c r="B51" s="84" t="s">
        <v>541</v>
      </c>
      <c r="C51" s="84">
        <v>4</v>
      </c>
      <c r="D51" s="122">
        <v>0.0038008837836361266</v>
      </c>
      <c r="E51" s="122">
        <v>1.4152715247637897</v>
      </c>
      <c r="F51" s="84" t="s">
        <v>2568</v>
      </c>
      <c r="G51" s="84" t="b">
        <v>0</v>
      </c>
      <c r="H51" s="84" t="b">
        <v>1</v>
      </c>
      <c r="I51" s="84" t="b">
        <v>0</v>
      </c>
      <c r="J51" s="84" t="b">
        <v>0</v>
      </c>
      <c r="K51" s="84" t="b">
        <v>0</v>
      </c>
      <c r="L51" s="84" t="b">
        <v>0</v>
      </c>
    </row>
    <row r="52" spans="1:12" ht="15">
      <c r="A52" s="84" t="s">
        <v>541</v>
      </c>
      <c r="B52" s="84" t="s">
        <v>2415</v>
      </c>
      <c r="C52" s="84">
        <v>4</v>
      </c>
      <c r="D52" s="122">
        <v>0.0038008837836361266</v>
      </c>
      <c r="E52" s="122">
        <v>1.4152715247637897</v>
      </c>
      <c r="F52" s="84" t="s">
        <v>2568</v>
      </c>
      <c r="G52" s="84" t="b">
        <v>0</v>
      </c>
      <c r="H52" s="84" t="b">
        <v>0</v>
      </c>
      <c r="I52" s="84" t="b">
        <v>0</v>
      </c>
      <c r="J52" s="84" t="b">
        <v>0</v>
      </c>
      <c r="K52" s="84" t="b">
        <v>0</v>
      </c>
      <c r="L52" s="84" t="b">
        <v>0</v>
      </c>
    </row>
    <row r="53" spans="1:12" ht="15">
      <c r="A53" s="84" t="s">
        <v>2415</v>
      </c>
      <c r="B53" s="84" t="s">
        <v>2072</v>
      </c>
      <c r="C53" s="84">
        <v>4</v>
      </c>
      <c r="D53" s="122">
        <v>0.0038008837836361266</v>
      </c>
      <c r="E53" s="122">
        <v>2.2092170423306654</v>
      </c>
      <c r="F53" s="84" t="s">
        <v>2568</v>
      </c>
      <c r="G53" s="84" t="b">
        <v>0</v>
      </c>
      <c r="H53" s="84" t="b">
        <v>0</v>
      </c>
      <c r="I53" s="84" t="b">
        <v>0</v>
      </c>
      <c r="J53" s="84" t="b">
        <v>0</v>
      </c>
      <c r="K53" s="84" t="b">
        <v>1</v>
      </c>
      <c r="L53" s="84" t="b">
        <v>0</v>
      </c>
    </row>
    <row r="54" spans="1:12" ht="15">
      <c r="A54" s="84" t="s">
        <v>2071</v>
      </c>
      <c r="B54" s="84" t="s">
        <v>2416</v>
      </c>
      <c r="C54" s="84">
        <v>4</v>
      </c>
      <c r="D54" s="122">
        <v>0.0038008837836361266</v>
      </c>
      <c r="E54" s="122">
        <v>2.2603695647780464</v>
      </c>
      <c r="F54" s="84" t="s">
        <v>2568</v>
      </c>
      <c r="G54" s="84" t="b">
        <v>0</v>
      </c>
      <c r="H54" s="84" t="b">
        <v>0</v>
      </c>
      <c r="I54" s="84" t="b">
        <v>0</v>
      </c>
      <c r="J54" s="84" t="b">
        <v>0</v>
      </c>
      <c r="K54" s="84" t="b">
        <v>0</v>
      </c>
      <c r="L54" s="84" t="b">
        <v>0</v>
      </c>
    </row>
    <row r="55" spans="1:12" ht="15">
      <c r="A55" s="84" t="s">
        <v>2416</v>
      </c>
      <c r="B55" s="84" t="s">
        <v>2403</v>
      </c>
      <c r="C55" s="84">
        <v>4</v>
      </c>
      <c r="D55" s="122">
        <v>0.0038008837836361266</v>
      </c>
      <c r="E55" s="122">
        <v>2.3853083013863463</v>
      </c>
      <c r="F55" s="84" t="s">
        <v>2568</v>
      </c>
      <c r="G55" s="84" t="b">
        <v>0</v>
      </c>
      <c r="H55" s="84" t="b">
        <v>0</v>
      </c>
      <c r="I55" s="84" t="b">
        <v>0</v>
      </c>
      <c r="J55" s="84" t="b">
        <v>0</v>
      </c>
      <c r="K55" s="84" t="b">
        <v>0</v>
      </c>
      <c r="L55" s="84" t="b">
        <v>0</v>
      </c>
    </row>
    <row r="56" spans="1:12" ht="15">
      <c r="A56" s="84" t="s">
        <v>2403</v>
      </c>
      <c r="B56" s="84" t="s">
        <v>2390</v>
      </c>
      <c r="C56" s="84">
        <v>4</v>
      </c>
      <c r="D56" s="122">
        <v>0.0038008837836361266</v>
      </c>
      <c r="E56" s="122">
        <v>2.033125783274984</v>
      </c>
      <c r="F56" s="84" t="s">
        <v>2568</v>
      </c>
      <c r="G56" s="84" t="b">
        <v>0</v>
      </c>
      <c r="H56" s="84" t="b">
        <v>0</v>
      </c>
      <c r="I56" s="84" t="b">
        <v>0</v>
      </c>
      <c r="J56" s="84" t="b">
        <v>0</v>
      </c>
      <c r="K56" s="84" t="b">
        <v>0</v>
      </c>
      <c r="L56" s="84" t="b">
        <v>0</v>
      </c>
    </row>
    <row r="57" spans="1:12" ht="15">
      <c r="A57" s="84" t="s">
        <v>2390</v>
      </c>
      <c r="B57" s="84" t="s">
        <v>2417</v>
      </c>
      <c r="C57" s="84">
        <v>4</v>
      </c>
      <c r="D57" s="122">
        <v>0.0038008837836361266</v>
      </c>
      <c r="E57" s="122">
        <v>2.2092170423306654</v>
      </c>
      <c r="F57" s="84" t="s">
        <v>2568</v>
      </c>
      <c r="G57" s="84" t="b">
        <v>0</v>
      </c>
      <c r="H57" s="84" t="b">
        <v>0</v>
      </c>
      <c r="I57" s="84" t="b">
        <v>0</v>
      </c>
      <c r="J57" s="84" t="b">
        <v>0</v>
      </c>
      <c r="K57" s="84" t="b">
        <v>0</v>
      </c>
      <c r="L57" s="84" t="b">
        <v>0</v>
      </c>
    </row>
    <row r="58" spans="1:12" ht="15">
      <c r="A58" s="84" t="s">
        <v>2417</v>
      </c>
      <c r="B58" s="84" t="s">
        <v>2418</v>
      </c>
      <c r="C58" s="84">
        <v>4</v>
      </c>
      <c r="D58" s="122">
        <v>0.0038008837836361266</v>
      </c>
      <c r="E58" s="122">
        <v>2.5613995604420277</v>
      </c>
      <c r="F58" s="84" t="s">
        <v>2568</v>
      </c>
      <c r="G58" s="84" t="b">
        <v>0</v>
      </c>
      <c r="H58" s="84" t="b">
        <v>0</v>
      </c>
      <c r="I58" s="84" t="b">
        <v>0</v>
      </c>
      <c r="J58" s="84" t="b">
        <v>0</v>
      </c>
      <c r="K58" s="84" t="b">
        <v>0</v>
      </c>
      <c r="L58" s="84" t="b">
        <v>0</v>
      </c>
    </row>
    <row r="59" spans="1:12" ht="15">
      <c r="A59" s="84" t="s">
        <v>2418</v>
      </c>
      <c r="B59" s="84" t="s">
        <v>2419</v>
      </c>
      <c r="C59" s="84">
        <v>4</v>
      </c>
      <c r="D59" s="122">
        <v>0.0038008837836361266</v>
      </c>
      <c r="E59" s="122">
        <v>2.5613995604420277</v>
      </c>
      <c r="F59" s="84" t="s">
        <v>2568</v>
      </c>
      <c r="G59" s="84" t="b">
        <v>0</v>
      </c>
      <c r="H59" s="84" t="b">
        <v>0</v>
      </c>
      <c r="I59" s="84" t="b">
        <v>0</v>
      </c>
      <c r="J59" s="84" t="b">
        <v>0</v>
      </c>
      <c r="K59" s="84" t="b">
        <v>0</v>
      </c>
      <c r="L59" s="84" t="b">
        <v>0</v>
      </c>
    </row>
    <row r="60" spans="1:12" ht="15">
      <c r="A60" s="84" t="s">
        <v>2419</v>
      </c>
      <c r="B60" s="84" t="s">
        <v>2395</v>
      </c>
      <c r="C60" s="84">
        <v>4</v>
      </c>
      <c r="D60" s="122">
        <v>0.0038008837836361266</v>
      </c>
      <c r="E60" s="122">
        <v>2.2603695647780464</v>
      </c>
      <c r="F60" s="84" t="s">
        <v>2568</v>
      </c>
      <c r="G60" s="84" t="b">
        <v>0</v>
      </c>
      <c r="H60" s="84" t="b">
        <v>0</v>
      </c>
      <c r="I60" s="84" t="b">
        <v>0</v>
      </c>
      <c r="J60" s="84" t="b">
        <v>0</v>
      </c>
      <c r="K60" s="84" t="b">
        <v>0</v>
      </c>
      <c r="L60" s="84" t="b">
        <v>0</v>
      </c>
    </row>
    <row r="61" spans="1:12" ht="15">
      <c r="A61" s="84" t="s">
        <v>2423</v>
      </c>
      <c r="B61" s="84" t="s">
        <v>541</v>
      </c>
      <c r="C61" s="84">
        <v>4</v>
      </c>
      <c r="D61" s="122">
        <v>0.0038008837836361266</v>
      </c>
      <c r="E61" s="122">
        <v>1.4152715247637897</v>
      </c>
      <c r="F61" s="84" t="s">
        <v>2568</v>
      </c>
      <c r="G61" s="84" t="b">
        <v>0</v>
      </c>
      <c r="H61" s="84" t="b">
        <v>0</v>
      </c>
      <c r="I61" s="84" t="b">
        <v>0</v>
      </c>
      <c r="J61" s="84" t="b">
        <v>0</v>
      </c>
      <c r="K61" s="84" t="b">
        <v>0</v>
      </c>
      <c r="L61" s="84" t="b">
        <v>0</v>
      </c>
    </row>
    <row r="62" spans="1:12" ht="15">
      <c r="A62" s="84" t="s">
        <v>541</v>
      </c>
      <c r="B62" s="84" t="s">
        <v>2424</v>
      </c>
      <c r="C62" s="84">
        <v>4</v>
      </c>
      <c r="D62" s="122">
        <v>0.0038008837836361266</v>
      </c>
      <c r="E62" s="122">
        <v>1.4152715247637897</v>
      </c>
      <c r="F62" s="84" t="s">
        <v>2568</v>
      </c>
      <c r="G62" s="84" t="b">
        <v>0</v>
      </c>
      <c r="H62" s="84" t="b">
        <v>0</v>
      </c>
      <c r="I62" s="84" t="b">
        <v>0</v>
      </c>
      <c r="J62" s="84" t="b">
        <v>0</v>
      </c>
      <c r="K62" s="84" t="b">
        <v>0</v>
      </c>
      <c r="L62" s="84" t="b">
        <v>0</v>
      </c>
    </row>
    <row r="63" spans="1:12" ht="15">
      <c r="A63" s="84" t="s">
        <v>2424</v>
      </c>
      <c r="B63" s="84" t="s">
        <v>2425</v>
      </c>
      <c r="C63" s="84">
        <v>4</v>
      </c>
      <c r="D63" s="122">
        <v>0.0038008837836361266</v>
      </c>
      <c r="E63" s="122">
        <v>2.5613995604420277</v>
      </c>
      <c r="F63" s="84" t="s">
        <v>2568</v>
      </c>
      <c r="G63" s="84" t="b">
        <v>0</v>
      </c>
      <c r="H63" s="84" t="b">
        <v>0</v>
      </c>
      <c r="I63" s="84" t="b">
        <v>0</v>
      </c>
      <c r="J63" s="84" t="b">
        <v>0</v>
      </c>
      <c r="K63" s="84" t="b">
        <v>0</v>
      </c>
      <c r="L63" s="84" t="b">
        <v>0</v>
      </c>
    </row>
    <row r="64" spans="1:12" ht="15">
      <c r="A64" s="84" t="s">
        <v>2425</v>
      </c>
      <c r="B64" s="84" t="s">
        <v>2426</v>
      </c>
      <c r="C64" s="84">
        <v>4</v>
      </c>
      <c r="D64" s="122">
        <v>0.0038008837836361266</v>
      </c>
      <c r="E64" s="122">
        <v>2.5613995604420277</v>
      </c>
      <c r="F64" s="84" t="s">
        <v>2568</v>
      </c>
      <c r="G64" s="84" t="b">
        <v>0</v>
      </c>
      <c r="H64" s="84" t="b">
        <v>0</v>
      </c>
      <c r="I64" s="84" t="b">
        <v>0</v>
      </c>
      <c r="J64" s="84" t="b">
        <v>0</v>
      </c>
      <c r="K64" s="84" t="b">
        <v>0</v>
      </c>
      <c r="L64" s="84" t="b">
        <v>0</v>
      </c>
    </row>
    <row r="65" spans="1:12" ht="15">
      <c r="A65" s="84" t="s">
        <v>2426</v>
      </c>
      <c r="B65" s="84" t="s">
        <v>2427</v>
      </c>
      <c r="C65" s="84">
        <v>4</v>
      </c>
      <c r="D65" s="122">
        <v>0.0038008837836361266</v>
      </c>
      <c r="E65" s="122">
        <v>2.5613995604420277</v>
      </c>
      <c r="F65" s="84" t="s">
        <v>2568</v>
      </c>
      <c r="G65" s="84" t="b">
        <v>0</v>
      </c>
      <c r="H65" s="84" t="b">
        <v>0</v>
      </c>
      <c r="I65" s="84" t="b">
        <v>0</v>
      </c>
      <c r="J65" s="84" t="b">
        <v>0</v>
      </c>
      <c r="K65" s="84" t="b">
        <v>0</v>
      </c>
      <c r="L65" s="84" t="b">
        <v>0</v>
      </c>
    </row>
    <row r="66" spans="1:12" ht="15">
      <c r="A66" s="84" t="s">
        <v>2427</v>
      </c>
      <c r="B66" s="84" t="s">
        <v>543</v>
      </c>
      <c r="C66" s="84">
        <v>4</v>
      </c>
      <c r="D66" s="122">
        <v>0.0038008837836361266</v>
      </c>
      <c r="E66" s="122">
        <v>1.821036870947784</v>
      </c>
      <c r="F66" s="84" t="s">
        <v>2568</v>
      </c>
      <c r="G66" s="84" t="b">
        <v>0</v>
      </c>
      <c r="H66" s="84" t="b">
        <v>0</v>
      </c>
      <c r="I66" s="84" t="b">
        <v>0</v>
      </c>
      <c r="J66" s="84" t="b">
        <v>0</v>
      </c>
      <c r="K66" s="84" t="b">
        <v>0</v>
      </c>
      <c r="L66" s="84" t="b">
        <v>0</v>
      </c>
    </row>
    <row r="67" spans="1:12" ht="15">
      <c r="A67" s="84" t="s">
        <v>543</v>
      </c>
      <c r="B67" s="84" t="s">
        <v>2428</v>
      </c>
      <c r="C67" s="84">
        <v>4</v>
      </c>
      <c r="D67" s="122">
        <v>0.0038008837836361266</v>
      </c>
      <c r="E67" s="122">
        <v>1.9330106303917163</v>
      </c>
      <c r="F67" s="84" t="s">
        <v>2568</v>
      </c>
      <c r="G67" s="84" t="b">
        <v>0</v>
      </c>
      <c r="H67" s="84" t="b">
        <v>0</v>
      </c>
      <c r="I67" s="84" t="b">
        <v>0</v>
      </c>
      <c r="J67" s="84" t="b">
        <v>0</v>
      </c>
      <c r="K67" s="84" t="b">
        <v>0</v>
      </c>
      <c r="L67" s="84" t="b">
        <v>0</v>
      </c>
    </row>
    <row r="68" spans="1:12" ht="15">
      <c r="A68" s="84" t="s">
        <v>2086</v>
      </c>
      <c r="B68" s="84" t="s">
        <v>2087</v>
      </c>
      <c r="C68" s="84">
        <v>3</v>
      </c>
      <c r="D68" s="122">
        <v>0.003087289232818572</v>
      </c>
      <c r="E68" s="122">
        <v>2.3853083013863463</v>
      </c>
      <c r="F68" s="84" t="s">
        <v>2568</v>
      </c>
      <c r="G68" s="84" t="b">
        <v>0</v>
      </c>
      <c r="H68" s="84" t="b">
        <v>0</v>
      </c>
      <c r="I68" s="84" t="b">
        <v>0</v>
      </c>
      <c r="J68" s="84" t="b">
        <v>0</v>
      </c>
      <c r="K68" s="84" t="b">
        <v>0</v>
      </c>
      <c r="L68" s="84" t="b">
        <v>0</v>
      </c>
    </row>
    <row r="69" spans="1:12" ht="15">
      <c r="A69" s="84" t="s">
        <v>2087</v>
      </c>
      <c r="B69" s="84" t="s">
        <v>2006</v>
      </c>
      <c r="C69" s="84">
        <v>3</v>
      </c>
      <c r="D69" s="122">
        <v>0.003087289232818572</v>
      </c>
      <c r="E69" s="122">
        <v>1.6583095734500843</v>
      </c>
      <c r="F69" s="84" t="s">
        <v>2568</v>
      </c>
      <c r="G69" s="84" t="b">
        <v>0</v>
      </c>
      <c r="H69" s="84" t="b">
        <v>0</v>
      </c>
      <c r="I69" s="84" t="b">
        <v>0</v>
      </c>
      <c r="J69" s="84" t="b">
        <v>0</v>
      </c>
      <c r="K69" s="84" t="b">
        <v>0</v>
      </c>
      <c r="L69" s="84" t="b">
        <v>0</v>
      </c>
    </row>
    <row r="70" spans="1:12" ht="15">
      <c r="A70" s="84" t="s">
        <v>2006</v>
      </c>
      <c r="B70" s="84" t="s">
        <v>541</v>
      </c>
      <c r="C70" s="84">
        <v>3</v>
      </c>
      <c r="D70" s="122">
        <v>0.003087289232818572</v>
      </c>
      <c r="E70" s="122">
        <v>0.6882727968275274</v>
      </c>
      <c r="F70" s="84" t="s">
        <v>2568</v>
      </c>
      <c r="G70" s="84" t="b">
        <v>0</v>
      </c>
      <c r="H70" s="84" t="b">
        <v>0</v>
      </c>
      <c r="I70" s="84" t="b">
        <v>0</v>
      </c>
      <c r="J70" s="84" t="b">
        <v>0</v>
      </c>
      <c r="K70" s="84" t="b">
        <v>0</v>
      </c>
      <c r="L70" s="84" t="b">
        <v>0</v>
      </c>
    </row>
    <row r="71" spans="1:12" ht="15">
      <c r="A71" s="84" t="s">
        <v>2008</v>
      </c>
      <c r="B71" s="84" t="s">
        <v>2010</v>
      </c>
      <c r="C71" s="84">
        <v>3</v>
      </c>
      <c r="D71" s="122">
        <v>0.003087289232818572</v>
      </c>
      <c r="E71" s="122">
        <v>0.9740628259347717</v>
      </c>
      <c r="F71" s="84" t="s">
        <v>2568</v>
      </c>
      <c r="G71" s="84" t="b">
        <v>0</v>
      </c>
      <c r="H71" s="84" t="b">
        <v>0</v>
      </c>
      <c r="I71" s="84" t="b">
        <v>0</v>
      </c>
      <c r="J71" s="84" t="b">
        <v>0</v>
      </c>
      <c r="K71" s="84" t="b">
        <v>0</v>
      </c>
      <c r="L71" s="84" t="b">
        <v>0</v>
      </c>
    </row>
    <row r="72" spans="1:12" ht="15">
      <c r="A72" s="84" t="s">
        <v>2010</v>
      </c>
      <c r="B72" s="84" t="s">
        <v>550</v>
      </c>
      <c r="C72" s="84">
        <v>3</v>
      </c>
      <c r="D72" s="122">
        <v>0.003087289232818572</v>
      </c>
      <c r="E72" s="122">
        <v>1.1142415290998084</v>
      </c>
      <c r="F72" s="84" t="s">
        <v>2568</v>
      </c>
      <c r="G72" s="84" t="b">
        <v>0</v>
      </c>
      <c r="H72" s="84" t="b">
        <v>0</v>
      </c>
      <c r="I72" s="84" t="b">
        <v>0</v>
      </c>
      <c r="J72" s="84" t="b">
        <v>0</v>
      </c>
      <c r="K72" s="84" t="b">
        <v>1</v>
      </c>
      <c r="L72" s="84" t="b">
        <v>0</v>
      </c>
    </row>
    <row r="73" spans="1:12" ht="15">
      <c r="A73" s="84" t="s">
        <v>267</v>
      </c>
      <c r="B73" s="84" t="s">
        <v>2414</v>
      </c>
      <c r="C73" s="84">
        <v>3</v>
      </c>
      <c r="D73" s="122">
        <v>0.003087289232818572</v>
      </c>
      <c r="E73" s="122">
        <v>1.3183615117557335</v>
      </c>
      <c r="F73" s="84" t="s">
        <v>2568</v>
      </c>
      <c r="G73" s="84" t="b">
        <v>0</v>
      </c>
      <c r="H73" s="84" t="b">
        <v>0</v>
      </c>
      <c r="I73" s="84" t="b">
        <v>0</v>
      </c>
      <c r="J73" s="84" t="b">
        <v>0</v>
      </c>
      <c r="K73" s="84" t="b">
        <v>1</v>
      </c>
      <c r="L73" s="84" t="b">
        <v>0</v>
      </c>
    </row>
    <row r="74" spans="1:12" ht="15">
      <c r="A74" s="84" t="s">
        <v>2443</v>
      </c>
      <c r="B74" s="84" t="s">
        <v>2406</v>
      </c>
      <c r="C74" s="84">
        <v>3</v>
      </c>
      <c r="D74" s="122">
        <v>0.003087289232818572</v>
      </c>
      <c r="E74" s="122">
        <v>2.4644895474339714</v>
      </c>
      <c r="F74" s="84" t="s">
        <v>2568</v>
      </c>
      <c r="G74" s="84" t="b">
        <v>0</v>
      </c>
      <c r="H74" s="84" t="b">
        <v>0</v>
      </c>
      <c r="I74" s="84" t="b">
        <v>0</v>
      </c>
      <c r="J74" s="84" t="b">
        <v>0</v>
      </c>
      <c r="K74" s="84" t="b">
        <v>0</v>
      </c>
      <c r="L74" s="84" t="b">
        <v>0</v>
      </c>
    </row>
    <row r="75" spans="1:12" ht="15">
      <c r="A75" s="84" t="s">
        <v>550</v>
      </c>
      <c r="B75" s="84" t="s">
        <v>2008</v>
      </c>
      <c r="C75" s="84">
        <v>3</v>
      </c>
      <c r="D75" s="122">
        <v>0.003087289232818572</v>
      </c>
      <c r="E75" s="122">
        <v>1.3950681386755028</v>
      </c>
      <c r="F75" s="84" t="s">
        <v>2568</v>
      </c>
      <c r="G75" s="84" t="b">
        <v>0</v>
      </c>
      <c r="H75" s="84" t="b">
        <v>1</v>
      </c>
      <c r="I75" s="84" t="b">
        <v>0</v>
      </c>
      <c r="J75" s="84" t="b">
        <v>0</v>
      </c>
      <c r="K75" s="84" t="b">
        <v>0</v>
      </c>
      <c r="L75" s="84" t="b">
        <v>0</v>
      </c>
    </row>
    <row r="76" spans="1:12" ht="15">
      <c r="A76" s="84" t="s">
        <v>267</v>
      </c>
      <c r="B76" s="84" t="s">
        <v>2423</v>
      </c>
      <c r="C76" s="84">
        <v>3</v>
      </c>
      <c r="D76" s="122">
        <v>0.003087289232818572</v>
      </c>
      <c r="E76" s="122">
        <v>1.3183615117557335</v>
      </c>
      <c r="F76" s="84" t="s">
        <v>2568</v>
      </c>
      <c r="G76" s="84" t="b">
        <v>0</v>
      </c>
      <c r="H76" s="84" t="b">
        <v>0</v>
      </c>
      <c r="I76" s="84" t="b">
        <v>0</v>
      </c>
      <c r="J76" s="84" t="b">
        <v>0</v>
      </c>
      <c r="K76" s="84" t="b">
        <v>0</v>
      </c>
      <c r="L76" s="84" t="b">
        <v>0</v>
      </c>
    </row>
    <row r="77" spans="1:12" ht="15">
      <c r="A77" s="84" t="s">
        <v>543</v>
      </c>
      <c r="B77" s="84" t="s">
        <v>2449</v>
      </c>
      <c r="C77" s="84">
        <v>3</v>
      </c>
      <c r="D77" s="122">
        <v>0.003087289232818572</v>
      </c>
      <c r="E77" s="122">
        <v>1.9330106303917163</v>
      </c>
      <c r="F77" s="84" t="s">
        <v>2568</v>
      </c>
      <c r="G77" s="84" t="b">
        <v>0</v>
      </c>
      <c r="H77" s="84" t="b">
        <v>0</v>
      </c>
      <c r="I77" s="84" t="b">
        <v>0</v>
      </c>
      <c r="J77" s="84" t="b">
        <v>0</v>
      </c>
      <c r="K77" s="84" t="b">
        <v>0</v>
      </c>
      <c r="L77" s="84" t="b">
        <v>0</v>
      </c>
    </row>
    <row r="78" spans="1:12" ht="15">
      <c r="A78" s="84" t="s">
        <v>2451</v>
      </c>
      <c r="B78" s="84" t="s">
        <v>2452</v>
      </c>
      <c r="C78" s="84">
        <v>3</v>
      </c>
      <c r="D78" s="122">
        <v>0.003087289232818572</v>
      </c>
      <c r="E78" s="122">
        <v>2.6863382970503276</v>
      </c>
      <c r="F78" s="84" t="s">
        <v>2568</v>
      </c>
      <c r="G78" s="84" t="b">
        <v>0</v>
      </c>
      <c r="H78" s="84" t="b">
        <v>0</v>
      </c>
      <c r="I78" s="84" t="b">
        <v>0</v>
      </c>
      <c r="J78" s="84" t="b">
        <v>0</v>
      </c>
      <c r="K78" s="84" t="b">
        <v>0</v>
      </c>
      <c r="L78" s="84" t="b">
        <v>0</v>
      </c>
    </row>
    <row r="79" spans="1:12" ht="15">
      <c r="A79" s="84" t="s">
        <v>2452</v>
      </c>
      <c r="B79" s="84" t="s">
        <v>2453</v>
      </c>
      <c r="C79" s="84">
        <v>3</v>
      </c>
      <c r="D79" s="122">
        <v>0.003087289232818572</v>
      </c>
      <c r="E79" s="122">
        <v>2.6863382970503276</v>
      </c>
      <c r="F79" s="84" t="s">
        <v>2568</v>
      </c>
      <c r="G79" s="84" t="b">
        <v>0</v>
      </c>
      <c r="H79" s="84" t="b">
        <v>0</v>
      </c>
      <c r="I79" s="84" t="b">
        <v>0</v>
      </c>
      <c r="J79" s="84" t="b">
        <v>0</v>
      </c>
      <c r="K79" s="84" t="b">
        <v>0</v>
      </c>
      <c r="L79" s="84" t="b">
        <v>0</v>
      </c>
    </row>
    <row r="80" spans="1:12" ht="15">
      <c r="A80" s="84" t="s">
        <v>2453</v>
      </c>
      <c r="B80" s="84" t="s">
        <v>2402</v>
      </c>
      <c r="C80" s="84">
        <v>3</v>
      </c>
      <c r="D80" s="122">
        <v>0.003087289232818572</v>
      </c>
      <c r="E80" s="122">
        <v>2.4644895474339714</v>
      </c>
      <c r="F80" s="84" t="s">
        <v>2568</v>
      </c>
      <c r="G80" s="84" t="b">
        <v>0</v>
      </c>
      <c r="H80" s="84" t="b">
        <v>0</v>
      </c>
      <c r="I80" s="84" t="b">
        <v>0</v>
      </c>
      <c r="J80" s="84" t="b">
        <v>0</v>
      </c>
      <c r="K80" s="84" t="b">
        <v>0</v>
      </c>
      <c r="L80" s="84" t="b">
        <v>0</v>
      </c>
    </row>
    <row r="81" spans="1:12" ht="15">
      <c r="A81" s="84" t="s">
        <v>2402</v>
      </c>
      <c r="B81" s="84" t="s">
        <v>541</v>
      </c>
      <c r="C81" s="84">
        <v>3</v>
      </c>
      <c r="D81" s="122">
        <v>0.003087289232818572</v>
      </c>
      <c r="E81" s="122">
        <v>1.1142415290998084</v>
      </c>
      <c r="F81" s="84" t="s">
        <v>2568</v>
      </c>
      <c r="G81" s="84" t="b">
        <v>0</v>
      </c>
      <c r="H81" s="84" t="b">
        <v>0</v>
      </c>
      <c r="I81" s="84" t="b">
        <v>0</v>
      </c>
      <c r="J81" s="84" t="b">
        <v>0</v>
      </c>
      <c r="K81" s="84" t="b">
        <v>0</v>
      </c>
      <c r="L81" s="84" t="b">
        <v>0</v>
      </c>
    </row>
    <row r="82" spans="1:12" ht="15">
      <c r="A82" s="84" t="s">
        <v>541</v>
      </c>
      <c r="B82" s="84" t="s">
        <v>303</v>
      </c>
      <c r="C82" s="84">
        <v>3</v>
      </c>
      <c r="D82" s="122">
        <v>0.003087289232818572</v>
      </c>
      <c r="E82" s="122">
        <v>1.4152715247637897</v>
      </c>
      <c r="F82" s="84" t="s">
        <v>2568</v>
      </c>
      <c r="G82" s="84" t="b">
        <v>0</v>
      </c>
      <c r="H82" s="84" t="b">
        <v>0</v>
      </c>
      <c r="I82" s="84" t="b">
        <v>0</v>
      </c>
      <c r="J82" s="84" t="b">
        <v>0</v>
      </c>
      <c r="K82" s="84" t="b">
        <v>0</v>
      </c>
      <c r="L82" s="84" t="b">
        <v>0</v>
      </c>
    </row>
    <row r="83" spans="1:12" ht="15">
      <c r="A83" s="84" t="s">
        <v>303</v>
      </c>
      <c r="B83" s="84" t="s">
        <v>544</v>
      </c>
      <c r="C83" s="84">
        <v>3</v>
      </c>
      <c r="D83" s="122">
        <v>0.003087289232818572</v>
      </c>
      <c r="E83" s="122">
        <v>2.6863382970503276</v>
      </c>
      <c r="F83" s="84" t="s">
        <v>2568</v>
      </c>
      <c r="G83" s="84" t="b">
        <v>0</v>
      </c>
      <c r="H83" s="84" t="b">
        <v>0</v>
      </c>
      <c r="I83" s="84" t="b">
        <v>0</v>
      </c>
      <c r="J83" s="84" t="b">
        <v>0</v>
      </c>
      <c r="K83" s="84" t="b">
        <v>0</v>
      </c>
      <c r="L83" s="84" t="b">
        <v>0</v>
      </c>
    </row>
    <row r="84" spans="1:12" ht="15">
      <c r="A84" s="84" t="s">
        <v>2075</v>
      </c>
      <c r="B84" s="84" t="s">
        <v>2076</v>
      </c>
      <c r="C84" s="84">
        <v>3</v>
      </c>
      <c r="D84" s="122">
        <v>0.003087289232818572</v>
      </c>
      <c r="E84" s="122">
        <v>2.5613995604420277</v>
      </c>
      <c r="F84" s="84" t="s">
        <v>2568</v>
      </c>
      <c r="G84" s="84" t="b">
        <v>0</v>
      </c>
      <c r="H84" s="84" t="b">
        <v>0</v>
      </c>
      <c r="I84" s="84" t="b">
        <v>0</v>
      </c>
      <c r="J84" s="84" t="b">
        <v>1</v>
      </c>
      <c r="K84" s="84" t="b">
        <v>0</v>
      </c>
      <c r="L84" s="84" t="b">
        <v>0</v>
      </c>
    </row>
    <row r="85" spans="1:12" ht="15">
      <c r="A85" s="84" t="s">
        <v>2454</v>
      </c>
      <c r="B85" s="84" t="s">
        <v>267</v>
      </c>
      <c r="C85" s="84">
        <v>3</v>
      </c>
      <c r="D85" s="122">
        <v>0.003087289232818572</v>
      </c>
      <c r="E85" s="122">
        <v>1.5952578277029952</v>
      </c>
      <c r="F85" s="84" t="s">
        <v>2568</v>
      </c>
      <c r="G85" s="84" t="b">
        <v>0</v>
      </c>
      <c r="H85" s="84" t="b">
        <v>0</v>
      </c>
      <c r="I85" s="84" t="b">
        <v>0</v>
      </c>
      <c r="J85" s="84" t="b">
        <v>0</v>
      </c>
      <c r="K85" s="84" t="b">
        <v>0</v>
      </c>
      <c r="L85" s="84" t="b">
        <v>0</v>
      </c>
    </row>
    <row r="86" spans="1:12" ht="15">
      <c r="A86" s="84" t="s">
        <v>2063</v>
      </c>
      <c r="B86" s="84" t="s">
        <v>295</v>
      </c>
      <c r="C86" s="84">
        <v>3</v>
      </c>
      <c r="D86" s="122">
        <v>0.003087289232818572</v>
      </c>
      <c r="E86" s="122">
        <v>2.4364608238337278</v>
      </c>
      <c r="F86" s="84" t="s">
        <v>2568</v>
      </c>
      <c r="G86" s="84" t="b">
        <v>1</v>
      </c>
      <c r="H86" s="84" t="b">
        <v>0</v>
      </c>
      <c r="I86" s="84" t="b">
        <v>0</v>
      </c>
      <c r="J86" s="84" t="b">
        <v>0</v>
      </c>
      <c r="K86" s="84" t="b">
        <v>0</v>
      </c>
      <c r="L86" s="84" t="b">
        <v>0</v>
      </c>
    </row>
    <row r="87" spans="1:12" ht="15">
      <c r="A87" s="84" t="s">
        <v>295</v>
      </c>
      <c r="B87" s="84" t="s">
        <v>267</v>
      </c>
      <c r="C87" s="84">
        <v>3</v>
      </c>
      <c r="D87" s="122">
        <v>0.003087289232818572</v>
      </c>
      <c r="E87" s="122">
        <v>1.4703190910946953</v>
      </c>
      <c r="F87" s="84" t="s">
        <v>2568</v>
      </c>
      <c r="G87" s="84" t="b">
        <v>0</v>
      </c>
      <c r="H87" s="84" t="b">
        <v>0</v>
      </c>
      <c r="I87" s="84" t="b">
        <v>0</v>
      </c>
      <c r="J87" s="84" t="b">
        <v>0</v>
      </c>
      <c r="K87" s="84" t="b">
        <v>0</v>
      </c>
      <c r="L87" s="84" t="b">
        <v>0</v>
      </c>
    </row>
    <row r="88" spans="1:12" ht="15">
      <c r="A88" s="84" t="s">
        <v>267</v>
      </c>
      <c r="B88" s="84" t="s">
        <v>2064</v>
      </c>
      <c r="C88" s="84">
        <v>3</v>
      </c>
      <c r="D88" s="122">
        <v>0.003087289232818572</v>
      </c>
      <c r="E88" s="122">
        <v>1.3183615117557335</v>
      </c>
      <c r="F88" s="84" t="s">
        <v>2568</v>
      </c>
      <c r="G88" s="84" t="b">
        <v>0</v>
      </c>
      <c r="H88" s="84" t="b">
        <v>0</v>
      </c>
      <c r="I88" s="84" t="b">
        <v>0</v>
      </c>
      <c r="J88" s="84" t="b">
        <v>0</v>
      </c>
      <c r="K88" s="84" t="b">
        <v>0</v>
      </c>
      <c r="L88" s="84" t="b">
        <v>0</v>
      </c>
    </row>
    <row r="89" spans="1:12" ht="15">
      <c r="A89" s="84" t="s">
        <v>2064</v>
      </c>
      <c r="B89" s="84" t="s">
        <v>294</v>
      </c>
      <c r="C89" s="84">
        <v>3</v>
      </c>
      <c r="D89" s="122">
        <v>0.003087289232818572</v>
      </c>
      <c r="E89" s="122">
        <v>2.6863382970503276</v>
      </c>
      <c r="F89" s="84" t="s">
        <v>2568</v>
      </c>
      <c r="G89" s="84" t="b">
        <v>0</v>
      </c>
      <c r="H89" s="84" t="b">
        <v>0</v>
      </c>
      <c r="I89" s="84" t="b">
        <v>0</v>
      </c>
      <c r="J89" s="84" t="b">
        <v>0</v>
      </c>
      <c r="K89" s="84" t="b">
        <v>0</v>
      </c>
      <c r="L89" s="84" t="b">
        <v>0</v>
      </c>
    </row>
    <row r="90" spans="1:12" ht="15">
      <c r="A90" s="84" t="s">
        <v>293</v>
      </c>
      <c r="B90" s="84" t="s">
        <v>256</v>
      </c>
      <c r="C90" s="84">
        <v>3</v>
      </c>
      <c r="D90" s="122">
        <v>0.003087289232818572</v>
      </c>
      <c r="E90" s="122">
        <v>2.6863382970503276</v>
      </c>
      <c r="F90" s="84" t="s">
        <v>2568</v>
      </c>
      <c r="G90" s="84" t="b">
        <v>0</v>
      </c>
      <c r="H90" s="84" t="b">
        <v>0</v>
      </c>
      <c r="I90" s="84" t="b">
        <v>0</v>
      </c>
      <c r="J90" s="84" t="b">
        <v>0</v>
      </c>
      <c r="K90" s="84" t="b">
        <v>0</v>
      </c>
      <c r="L90" s="84" t="b">
        <v>0</v>
      </c>
    </row>
    <row r="91" spans="1:12" ht="15">
      <c r="A91" s="84" t="s">
        <v>256</v>
      </c>
      <c r="B91" s="84" t="s">
        <v>292</v>
      </c>
      <c r="C91" s="84">
        <v>3</v>
      </c>
      <c r="D91" s="122">
        <v>0.003087289232818572</v>
      </c>
      <c r="E91" s="122">
        <v>2.049516199463153</v>
      </c>
      <c r="F91" s="84" t="s">
        <v>2568</v>
      </c>
      <c r="G91" s="84" t="b">
        <v>0</v>
      </c>
      <c r="H91" s="84" t="b">
        <v>0</v>
      </c>
      <c r="I91" s="84" t="b">
        <v>0</v>
      </c>
      <c r="J91" s="84" t="b">
        <v>0</v>
      </c>
      <c r="K91" s="84" t="b">
        <v>0</v>
      </c>
      <c r="L91" s="84" t="b">
        <v>0</v>
      </c>
    </row>
    <row r="92" spans="1:12" ht="15">
      <c r="A92" s="84" t="s">
        <v>292</v>
      </c>
      <c r="B92" s="84" t="s">
        <v>267</v>
      </c>
      <c r="C92" s="84">
        <v>3</v>
      </c>
      <c r="D92" s="122">
        <v>0.003087289232818572</v>
      </c>
      <c r="E92" s="122">
        <v>1.5952578277029952</v>
      </c>
      <c r="F92" s="84" t="s">
        <v>2568</v>
      </c>
      <c r="G92" s="84" t="b">
        <v>0</v>
      </c>
      <c r="H92" s="84" t="b">
        <v>0</v>
      </c>
      <c r="I92" s="84" t="b">
        <v>0</v>
      </c>
      <c r="J92" s="84" t="b">
        <v>0</v>
      </c>
      <c r="K92" s="84" t="b">
        <v>0</v>
      </c>
      <c r="L92" s="84" t="b">
        <v>0</v>
      </c>
    </row>
    <row r="93" spans="1:12" ht="15">
      <c r="A93" s="84" t="s">
        <v>267</v>
      </c>
      <c r="B93" s="84" t="s">
        <v>2455</v>
      </c>
      <c r="C93" s="84">
        <v>3</v>
      </c>
      <c r="D93" s="122">
        <v>0.003087289232818572</v>
      </c>
      <c r="E93" s="122">
        <v>1.3183615117557335</v>
      </c>
      <c r="F93" s="84" t="s">
        <v>2568</v>
      </c>
      <c r="G93" s="84" t="b">
        <v>0</v>
      </c>
      <c r="H93" s="84" t="b">
        <v>0</v>
      </c>
      <c r="I93" s="84" t="b">
        <v>0</v>
      </c>
      <c r="J93" s="84" t="b">
        <v>0</v>
      </c>
      <c r="K93" s="84" t="b">
        <v>0</v>
      </c>
      <c r="L93" s="84" t="b">
        <v>0</v>
      </c>
    </row>
    <row r="94" spans="1:12" ht="15">
      <c r="A94" s="84" t="s">
        <v>2455</v>
      </c>
      <c r="B94" s="84" t="s">
        <v>219</v>
      </c>
      <c r="C94" s="84">
        <v>3</v>
      </c>
      <c r="D94" s="122">
        <v>0.003087289232818572</v>
      </c>
      <c r="E94" s="122">
        <v>2.6863382970503276</v>
      </c>
      <c r="F94" s="84" t="s">
        <v>2568</v>
      </c>
      <c r="G94" s="84" t="b">
        <v>0</v>
      </c>
      <c r="H94" s="84" t="b">
        <v>0</v>
      </c>
      <c r="I94" s="84" t="b">
        <v>0</v>
      </c>
      <c r="J94" s="84" t="b">
        <v>0</v>
      </c>
      <c r="K94" s="84" t="b">
        <v>0</v>
      </c>
      <c r="L94" s="84" t="b">
        <v>0</v>
      </c>
    </row>
    <row r="95" spans="1:12" ht="15">
      <c r="A95" s="84" t="s">
        <v>219</v>
      </c>
      <c r="B95" s="84" t="s">
        <v>2389</v>
      </c>
      <c r="C95" s="84">
        <v>3</v>
      </c>
      <c r="D95" s="122">
        <v>0.003087289232818572</v>
      </c>
      <c r="E95" s="122">
        <v>2.2092170423306654</v>
      </c>
      <c r="F95" s="84" t="s">
        <v>2568</v>
      </c>
      <c r="G95" s="84" t="b">
        <v>0</v>
      </c>
      <c r="H95" s="84" t="b">
        <v>0</v>
      </c>
      <c r="I95" s="84" t="b">
        <v>0</v>
      </c>
      <c r="J95" s="84" t="b">
        <v>0</v>
      </c>
      <c r="K95" s="84" t="b">
        <v>0</v>
      </c>
      <c r="L95" s="84" t="b">
        <v>0</v>
      </c>
    </row>
    <row r="96" spans="1:12" ht="15">
      <c r="A96" s="84" t="s">
        <v>2389</v>
      </c>
      <c r="B96" s="84" t="s">
        <v>2087</v>
      </c>
      <c r="C96" s="84">
        <v>3</v>
      </c>
      <c r="D96" s="122">
        <v>0.003087289232818572</v>
      </c>
      <c r="E96" s="122">
        <v>1.862429556106009</v>
      </c>
      <c r="F96" s="84" t="s">
        <v>2568</v>
      </c>
      <c r="G96" s="84" t="b">
        <v>0</v>
      </c>
      <c r="H96" s="84" t="b">
        <v>0</v>
      </c>
      <c r="I96" s="84" t="b">
        <v>0</v>
      </c>
      <c r="J96" s="84" t="b">
        <v>0</v>
      </c>
      <c r="K96" s="84" t="b">
        <v>0</v>
      </c>
      <c r="L96" s="84" t="b">
        <v>0</v>
      </c>
    </row>
    <row r="97" spans="1:12" ht="15">
      <c r="A97" s="84" t="s">
        <v>2087</v>
      </c>
      <c r="B97" s="84" t="s">
        <v>2456</v>
      </c>
      <c r="C97" s="84">
        <v>3</v>
      </c>
      <c r="D97" s="122">
        <v>0.003087289232818572</v>
      </c>
      <c r="E97" s="122">
        <v>2.3853083013863463</v>
      </c>
      <c r="F97" s="84" t="s">
        <v>2568</v>
      </c>
      <c r="G97" s="84" t="b">
        <v>0</v>
      </c>
      <c r="H97" s="84" t="b">
        <v>0</v>
      </c>
      <c r="I97" s="84" t="b">
        <v>0</v>
      </c>
      <c r="J97" s="84" t="b">
        <v>0</v>
      </c>
      <c r="K97" s="84" t="b">
        <v>0</v>
      </c>
      <c r="L97" s="84" t="b">
        <v>0</v>
      </c>
    </row>
    <row r="98" spans="1:12" ht="15">
      <c r="A98" s="84" t="s">
        <v>2458</v>
      </c>
      <c r="B98" s="84" t="s">
        <v>2459</v>
      </c>
      <c r="C98" s="84">
        <v>3</v>
      </c>
      <c r="D98" s="122">
        <v>0.003087289232818572</v>
      </c>
      <c r="E98" s="122">
        <v>2.6863382970503276</v>
      </c>
      <c r="F98" s="84" t="s">
        <v>2568</v>
      </c>
      <c r="G98" s="84" t="b">
        <v>0</v>
      </c>
      <c r="H98" s="84" t="b">
        <v>0</v>
      </c>
      <c r="I98" s="84" t="b">
        <v>0</v>
      </c>
      <c r="J98" s="84" t="b">
        <v>0</v>
      </c>
      <c r="K98" s="84" t="b">
        <v>0</v>
      </c>
      <c r="L98" s="84" t="b">
        <v>0</v>
      </c>
    </row>
    <row r="99" spans="1:12" ht="15">
      <c r="A99" s="84" t="s">
        <v>2459</v>
      </c>
      <c r="B99" s="84" t="s">
        <v>2460</v>
      </c>
      <c r="C99" s="84">
        <v>3</v>
      </c>
      <c r="D99" s="122">
        <v>0.003087289232818572</v>
      </c>
      <c r="E99" s="122">
        <v>2.6863382970503276</v>
      </c>
      <c r="F99" s="84" t="s">
        <v>2568</v>
      </c>
      <c r="G99" s="84" t="b">
        <v>0</v>
      </c>
      <c r="H99" s="84" t="b">
        <v>0</v>
      </c>
      <c r="I99" s="84" t="b">
        <v>0</v>
      </c>
      <c r="J99" s="84" t="b">
        <v>0</v>
      </c>
      <c r="K99" s="84" t="b">
        <v>0</v>
      </c>
      <c r="L99" s="84" t="b">
        <v>0</v>
      </c>
    </row>
    <row r="100" spans="1:12" ht="15">
      <c r="A100" s="84" t="s">
        <v>2460</v>
      </c>
      <c r="B100" s="84" t="s">
        <v>550</v>
      </c>
      <c r="C100" s="84">
        <v>3</v>
      </c>
      <c r="D100" s="122">
        <v>0.003087289232818572</v>
      </c>
      <c r="E100" s="122">
        <v>2.0842783057223655</v>
      </c>
      <c r="F100" s="84" t="s">
        <v>2568</v>
      </c>
      <c r="G100" s="84" t="b">
        <v>0</v>
      </c>
      <c r="H100" s="84" t="b">
        <v>0</v>
      </c>
      <c r="I100" s="84" t="b">
        <v>0</v>
      </c>
      <c r="J100" s="84" t="b">
        <v>0</v>
      </c>
      <c r="K100" s="84" t="b">
        <v>1</v>
      </c>
      <c r="L100" s="84" t="b">
        <v>0</v>
      </c>
    </row>
    <row r="101" spans="1:12" ht="15">
      <c r="A101" s="84" t="s">
        <v>550</v>
      </c>
      <c r="B101" s="84" t="s">
        <v>2461</v>
      </c>
      <c r="C101" s="84">
        <v>3</v>
      </c>
      <c r="D101" s="122">
        <v>0.003087289232818572</v>
      </c>
      <c r="E101" s="122">
        <v>2.1220668666117652</v>
      </c>
      <c r="F101" s="84" t="s">
        <v>2568</v>
      </c>
      <c r="G101" s="84" t="b">
        <v>0</v>
      </c>
      <c r="H101" s="84" t="b">
        <v>1</v>
      </c>
      <c r="I101" s="84" t="b">
        <v>0</v>
      </c>
      <c r="J101" s="84" t="b">
        <v>0</v>
      </c>
      <c r="K101" s="84" t="b">
        <v>0</v>
      </c>
      <c r="L101" s="84" t="b">
        <v>0</v>
      </c>
    </row>
    <row r="102" spans="1:12" ht="15">
      <c r="A102" s="84" t="s">
        <v>2461</v>
      </c>
      <c r="B102" s="84" t="s">
        <v>2462</v>
      </c>
      <c r="C102" s="84">
        <v>3</v>
      </c>
      <c r="D102" s="122">
        <v>0.003087289232818572</v>
      </c>
      <c r="E102" s="122">
        <v>2.6863382970503276</v>
      </c>
      <c r="F102" s="84" t="s">
        <v>2568</v>
      </c>
      <c r="G102" s="84" t="b">
        <v>0</v>
      </c>
      <c r="H102" s="84" t="b">
        <v>0</v>
      </c>
      <c r="I102" s="84" t="b">
        <v>0</v>
      </c>
      <c r="J102" s="84" t="b">
        <v>0</v>
      </c>
      <c r="K102" s="84" t="b">
        <v>0</v>
      </c>
      <c r="L102" s="84" t="b">
        <v>0</v>
      </c>
    </row>
    <row r="103" spans="1:12" ht="15">
      <c r="A103" s="84" t="s">
        <v>2462</v>
      </c>
      <c r="B103" s="84" t="s">
        <v>2006</v>
      </c>
      <c r="C103" s="84">
        <v>3</v>
      </c>
      <c r="D103" s="122">
        <v>0.003087289232818572</v>
      </c>
      <c r="E103" s="122">
        <v>1.9593395691140654</v>
      </c>
      <c r="F103" s="84" t="s">
        <v>2568</v>
      </c>
      <c r="G103" s="84" t="b">
        <v>0</v>
      </c>
      <c r="H103" s="84" t="b">
        <v>0</v>
      </c>
      <c r="I103" s="84" t="b">
        <v>0</v>
      </c>
      <c r="J103" s="84" t="b">
        <v>0</v>
      </c>
      <c r="K103" s="84" t="b">
        <v>0</v>
      </c>
      <c r="L103" s="84" t="b">
        <v>0</v>
      </c>
    </row>
    <row r="104" spans="1:12" ht="15">
      <c r="A104" s="84" t="s">
        <v>2464</v>
      </c>
      <c r="B104" s="84" t="s">
        <v>2405</v>
      </c>
      <c r="C104" s="84">
        <v>2</v>
      </c>
      <c r="D104" s="122">
        <v>0.002280530270181676</v>
      </c>
      <c r="E104" s="122">
        <v>2.4644895474339714</v>
      </c>
      <c r="F104" s="84" t="s">
        <v>2568</v>
      </c>
      <c r="G104" s="84" t="b">
        <v>0</v>
      </c>
      <c r="H104" s="84" t="b">
        <v>0</v>
      </c>
      <c r="I104" s="84" t="b">
        <v>0</v>
      </c>
      <c r="J104" s="84" t="b">
        <v>0</v>
      </c>
      <c r="K104" s="84" t="b">
        <v>0</v>
      </c>
      <c r="L104" s="84" t="b">
        <v>0</v>
      </c>
    </row>
    <row r="105" spans="1:12" ht="15">
      <c r="A105" s="84" t="s">
        <v>2405</v>
      </c>
      <c r="B105" s="84" t="s">
        <v>2401</v>
      </c>
      <c r="C105" s="84">
        <v>2</v>
      </c>
      <c r="D105" s="122">
        <v>0.002280530270181676</v>
      </c>
      <c r="E105" s="122">
        <v>2.28839828837829</v>
      </c>
      <c r="F105" s="84" t="s">
        <v>2568</v>
      </c>
      <c r="G105" s="84" t="b">
        <v>0</v>
      </c>
      <c r="H105" s="84" t="b">
        <v>0</v>
      </c>
      <c r="I105" s="84" t="b">
        <v>0</v>
      </c>
      <c r="J105" s="84" t="b">
        <v>0</v>
      </c>
      <c r="K105" s="84" t="b">
        <v>0</v>
      </c>
      <c r="L105" s="84" t="b">
        <v>0</v>
      </c>
    </row>
    <row r="106" spans="1:12" ht="15">
      <c r="A106" s="84" t="s">
        <v>2401</v>
      </c>
      <c r="B106" s="84" t="s">
        <v>2465</v>
      </c>
      <c r="C106" s="84">
        <v>2</v>
      </c>
      <c r="D106" s="122">
        <v>0.002280530270181676</v>
      </c>
      <c r="E106" s="122">
        <v>2.3853083013863463</v>
      </c>
      <c r="F106" s="84" t="s">
        <v>2568</v>
      </c>
      <c r="G106" s="84" t="b">
        <v>0</v>
      </c>
      <c r="H106" s="84" t="b">
        <v>0</v>
      </c>
      <c r="I106" s="84" t="b">
        <v>0</v>
      </c>
      <c r="J106" s="84" t="b">
        <v>0</v>
      </c>
      <c r="K106" s="84" t="b">
        <v>0</v>
      </c>
      <c r="L106" s="84" t="b">
        <v>0</v>
      </c>
    </row>
    <row r="107" spans="1:12" ht="15">
      <c r="A107" s="84" t="s">
        <v>2465</v>
      </c>
      <c r="B107" s="84" t="s">
        <v>2466</v>
      </c>
      <c r="C107" s="84">
        <v>2</v>
      </c>
      <c r="D107" s="122">
        <v>0.002280530270181676</v>
      </c>
      <c r="E107" s="122">
        <v>2.862429556106009</v>
      </c>
      <c r="F107" s="84" t="s">
        <v>2568</v>
      </c>
      <c r="G107" s="84" t="b">
        <v>0</v>
      </c>
      <c r="H107" s="84" t="b">
        <v>0</v>
      </c>
      <c r="I107" s="84" t="b">
        <v>0</v>
      </c>
      <c r="J107" s="84" t="b">
        <v>0</v>
      </c>
      <c r="K107" s="84" t="b">
        <v>0</v>
      </c>
      <c r="L107" s="84" t="b">
        <v>0</v>
      </c>
    </row>
    <row r="108" spans="1:12" ht="15">
      <c r="A108" s="84" t="s">
        <v>2466</v>
      </c>
      <c r="B108" s="84" t="s">
        <v>2467</v>
      </c>
      <c r="C108" s="84">
        <v>2</v>
      </c>
      <c r="D108" s="122">
        <v>0.002280530270181676</v>
      </c>
      <c r="E108" s="122">
        <v>2.862429556106009</v>
      </c>
      <c r="F108" s="84" t="s">
        <v>2568</v>
      </c>
      <c r="G108" s="84" t="b">
        <v>0</v>
      </c>
      <c r="H108" s="84" t="b">
        <v>0</v>
      </c>
      <c r="I108" s="84" t="b">
        <v>0</v>
      </c>
      <c r="J108" s="84" t="b">
        <v>0</v>
      </c>
      <c r="K108" s="84" t="b">
        <v>0</v>
      </c>
      <c r="L108" s="84" t="b">
        <v>0</v>
      </c>
    </row>
    <row r="109" spans="1:12" ht="15">
      <c r="A109" s="84" t="s">
        <v>2467</v>
      </c>
      <c r="B109" s="84" t="s">
        <v>2468</v>
      </c>
      <c r="C109" s="84">
        <v>2</v>
      </c>
      <c r="D109" s="122">
        <v>0.002280530270181676</v>
      </c>
      <c r="E109" s="122">
        <v>2.862429556106009</v>
      </c>
      <c r="F109" s="84" t="s">
        <v>2568</v>
      </c>
      <c r="G109" s="84" t="b">
        <v>0</v>
      </c>
      <c r="H109" s="84" t="b">
        <v>0</v>
      </c>
      <c r="I109" s="84" t="b">
        <v>0</v>
      </c>
      <c r="J109" s="84" t="b">
        <v>1</v>
      </c>
      <c r="K109" s="84" t="b">
        <v>0</v>
      </c>
      <c r="L109" s="84" t="b">
        <v>0</v>
      </c>
    </row>
    <row r="110" spans="1:12" ht="15">
      <c r="A110" s="84" t="s">
        <v>2468</v>
      </c>
      <c r="B110" s="84" t="s">
        <v>2469</v>
      </c>
      <c r="C110" s="84">
        <v>2</v>
      </c>
      <c r="D110" s="122">
        <v>0.002280530270181676</v>
      </c>
      <c r="E110" s="122">
        <v>2.862429556106009</v>
      </c>
      <c r="F110" s="84" t="s">
        <v>2568</v>
      </c>
      <c r="G110" s="84" t="b">
        <v>1</v>
      </c>
      <c r="H110" s="84" t="b">
        <v>0</v>
      </c>
      <c r="I110" s="84" t="b">
        <v>0</v>
      </c>
      <c r="J110" s="84" t="b">
        <v>0</v>
      </c>
      <c r="K110" s="84" t="b">
        <v>0</v>
      </c>
      <c r="L110" s="84" t="b">
        <v>0</v>
      </c>
    </row>
    <row r="111" spans="1:12" ht="15">
      <c r="A111" s="84" t="s">
        <v>2469</v>
      </c>
      <c r="B111" s="84" t="s">
        <v>2470</v>
      </c>
      <c r="C111" s="84">
        <v>2</v>
      </c>
      <c r="D111" s="122">
        <v>0.002280530270181676</v>
      </c>
      <c r="E111" s="122">
        <v>2.862429556106009</v>
      </c>
      <c r="F111" s="84" t="s">
        <v>2568</v>
      </c>
      <c r="G111" s="84" t="b">
        <v>0</v>
      </c>
      <c r="H111" s="84" t="b">
        <v>0</v>
      </c>
      <c r="I111" s="84" t="b">
        <v>0</v>
      </c>
      <c r="J111" s="84" t="b">
        <v>0</v>
      </c>
      <c r="K111" s="84" t="b">
        <v>0</v>
      </c>
      <c r="L111" s="84" t="b">
        <v>0</v>
      </c>
    </row>
    <row r="112" spans="1:12" ht="15">
      <c r="A112" s="84" t="s">
        <v>2470</v>
      </c>
      <c r="B112" s="84" t="s">
        <v>2471</v>
      </c>
      <c r="C112" s="84">
        <v>2</v>
      </c>
      <c r="D112" s="122">
        <v>0.002280530270181676</v>
      </c>
      <c r="E112" s="122">
        <v>2.862429556106009</v>
      </c>
      <c r="F112" s="84" t="s">
        <v>2568</v>
      </c>
      <c r="G112" s="84" t="b">
        <v>0</v>
      </c>
      <c r="H112" s="84" t="b">
        <v>0</v>
      </c>
      <c r="I112" s="84" t="b">
        <v>0</v>
      </c>
      <c r="J112" s="84" t="b">
        <v>0</v>
      </c>
      <c r="K112" s="84" t="b">
        <v>0</v>
      </c>
      <c r="L112" s="84" t="b">
        <v>0</v>
      </c>
    </row>
    <row r="113" spans="1:12" ht="15">
      <c r="A113" s="84" t="s">
        <v>2471</v>
      </c>
      <c r="B113" s="84" t="s">
        <v>2472</v>
      </c>
      <c r="C113" s="84">
        <v>2</v>
      </c>
      <c r="D113" s="122">
        <v>0.002280530270181676</v>
      </c>
      <c r="E113" s="122">
        <v>2.862429556106009</v>
      </c>
      <c r="F113" s="84" t="s">
        <v>2568</v>
      </c>
      <c r="G113" s="84" t="b">
        <v>0</v>
      </c>
      <c r="H113" s="84" t="b">
        <v>0</v>
      </c>
      <c r="I113" s="84" t="b">
        <v>0</v>
      </c>
      <c r="J113" s="84" t="b">
        <v>0</v>
      </c>
      <c r="K113" s="84" t="b">
        <v>0</v>
      </c>
      <c r="L113" s="84" t="b">
        <v>0</v>
      </c>
    </row>
    <row r="114" spans="1:12" ht="15">
      <c r="A114" s="84" t="s">
        <v>329</v>
      </c>
      <c r="B114" s="84" t="s">
        <v>267</v>
      </c>
      <c r="C114" s="84">
        <v>2</v>
      </c>
      <c r="D114" s="122">
        <v>0.002280530270181676</v>
      </c>
      <c r="E114" s="122">
        <v>1.5952578277029952</v>
      </c>
      <c r="F114" s="84" t="s">
        <v>2568</v>
      </c>
      <c r="G114" s="84" t="b">
        <v>0</v>
      </c>
      <c r="H114" s="84" t="b">
        <v>0</v>
      </c>
      <c r="I114" s="84" t="b">
        <v>0</v>
      </c>
      <c r="J114" s="84" t="b">
        <v>0</v>
      </c>
      <c r="K114" s="84" t="b">
        <v>0</v>
      </c>
      <c r="L114" s="84" t="b">
        <v>0</v>
      </c>
    </row>
    <row r="115" spans="1:12" ht="15">
      <c r="A115" s="84" t="s">
        <v>267</v>
      </c>
      <c r="B115" s="84" t="s">
        <v>2086</v>
      </c>
      <c r="C115" s="84">
        <v>2</v>
      </c>
      <c r="D115" s="122">
        <v>0.002280530270181676</v>
      </c>
      <c r="E115" s="122">
        <v>1.1422702527000521</v>
      </c>
      <c r="F115" s="84" t="s">
        <v>2568</v>
      </c>
      <c r="G115" s="84" t="b">
        <v>0</v>
      </c>
      <c r="H115" s="84" t="b">
        <v>0</v>
      </c>
      <c r="I115" s="84" t="b">
        <v>0</v>
      </c>
      <c r="J115" s="84" t="b">
        <v>0</v>
      </c>
      <c r="K115" s="84" t="b">
        <v>0</v>
      </c>
      <c r="L115" s="84" t="b">
        <v>0</v>
      </c>
    </row>
    <row r="116" spans="1:12" ht="15">
      <c r="A116" s="84" t="s">
        <v>2475</v>
      </c>
      <c r="B116" s="84" t="s">
        <v>2413</v>
      </c>
      <c r="C116" s="84">
        <v>2</v>
      </c>
      <c r="D116" s="122">
        <v>0.002280530270181676</v>
      </c>
      <c r="E116" s="122">
        <v>2.5613995604420277</v>
      </c>
      <c r="F116" s="84" t="s">
        <v>2568</v>
      </c>
      <c r="G116" s="84" t="b">
        <v>0</v>
      </c>
      <c r="H116" s="84" t="b">
        <v>0</v>
      </c>
      <c r="I116" s="84" t="b">
        <v>0</v>
      </c>
      <c r="J116" s="84" t="b">
        <v>0</v>
      </c>
      <c r="K116" s="84" t="b">
        <v>1</v>
      </c>
      <c r="L116" s="84" t="b">
        <v>0</v>
      </c>
    </row>
    <row r="117" spans="1:12" ht="15">
      <c r="A117" s="84" t="s">
        <v>2413</v>
      </c>
      <c r="B117" s="84" t="s">
        <v>2436</v>
      </c>
      <c r="C117" s="84">
        <v>2</v>
      </c>
      <c r="D117" s="122">
        <v>0.002280530270181676</v>
      </c>
      <c r="E117" s="122">
        <v>2.3853083013863463</v>
      </c>
      <c r="F117" s="84" t="s">
        <v>2568</v>
      </c>
      <c r="G117" s="84" t="b">
        <v>0</v>
      </c>
      <c r="H117" s="84" t="b">
        <v>1</v>
      </c>
      <c r="I117" s="84" t="b">
        <v>0</v>
      </c>
      <c r="J117" s="84" t="b">
        <v>0</v>
      </c>
      <c r="K117" s="84" t="b">
        <v>0</v>
      </c>
      <c r="L117" s="84" t="b">
        <v>0</v>
      </c>
    </row>
    <row r="118" spans="1:12" ht="15">
      <c r="A118" s="84" t="s">
        <v>2436</v>
      </c>
      <c r="B118" s="84" t="s">
        <v>541</v>
      </c>
      <c r="C118" s="84">
        <v>2</v>
      </c>
      <c r="D118" s="122">
        <v>0.002280530270181676</v>
      </c>
      <c r="E118" s="122">
        <v>1.2391802657081084</v>
      </c>
      <c r="F118" s="84" t="s">
        <v>2568</v>
      </c>
      <c r="G118" s="84" t="b">
        <v>0</v>
      </c>
      <c r="H118" s="84" t="b">
        <v>0</v>
      </c>
      <c r="I118" s="84" t="b">
        <v>0</v>
      </c>
      <c r="J118" s="84" t="b">
        <v>0</v>
      </c>
      <c r="K118" s="84" t="b">
        <v>0</v>
      </c>
      <c r="L118" s="84" t="b">
        <v>0</v>
      </c>
    </row>
    <row r="119" spans="1:12" ht="15">
      <c r="A119" s="84" t="s">
        <v>541</v>
      </c>
      <c r="B119" s="84" t="s">
        <v>2476</v>
      </c>
      <c r="C119" s="84">
        <v>2</v>
      </c>
      <c r="D119" s="122">
        <v>0.002280530270181676</v>
      </c>
      <c r="E119" s="122">
        <v>1.4152715247637897</v>
      </c>
      <c r="F119" s="84" t="s">
        <v>2568</v>
      </c>
      <c r="G119" s="84" t="b">
        <v>0</v>
      </c>
      <c r="H119" s="84" t="b">
        <v>0</v>
      </c>
      <c r="I119" s="84" t="b">
        <v>0</v>
      </c>
      <c r="J119" s="84" t="b">
        <v>0</v>
      </c>
      <c r="K119" s="84" t="b">
        <v>0</v>
      </c>
      <c r="L119" s="84" t="b">
        <v>0</v>
      </c>
    </row>
    <row r="120" spans="1:12" ht="15">
      <c r="A120" s="84" t="s">
        <v>2476</v>
      </c>
      <c r="B120" s="84" t="s">
        <v>2477</v>
      </c>
      <c r="C120" s="84">
        <v>2</v>
      </c>
      <c r="D120" s="122">
        <v>0.002280530270181676</v>
      </c>
      <c r="E120" s="122">
        <v>2.862429556106009</v>
      </c>
      <c r="F120" s="84" t="s">
        <v>2568</v>
      </c>
      <c r="G120" s="84" t="b">
        <v>0</v>
      </c>
      <c r="H120" s="84" t="b">
        <v>0</v>
      </c>
      <c r="I120" s="84" t="b">
        <v>0</v>
      </c>
      <c r="J120" s="84" t="b">
        <v>0</v>
      </c>
      <c r="K120" s="84" t="b">
        <v>1</v>
      </c>
      <c r="L120" s="84" t="b">
        <v>0</v>
      </c>
    </row>
    <row r="121" spans="1:12" ht="15">
      <c r="A121" s="84" t="s">
        <v>2477</v>
      </c>
      <c r="B121" s="84" t="s">
        <v>322</v>
      </c>
      <c r="C121" s="84">
        <v>2</v>
      </c>
      <c r="D121" s="122">
        <v>0.002280530270181676</v>
      </c>
      <c r="E121" s="122">
        <v>2.862429556106009</v>
      </c>
      <c r="F121" s="84" t="s">
        <v>2568</v>
      </c>
      <c r="G121" s="84" t="b">
        <v>0</v>
      </c>
      <c r="H121" s="84" t="b">
        <v>1</v>
      </c>
      <c r="I121" s="84" t="b">
        <v>0</v>
      </c>
      <c r="J121" s="84" t="b">
        <v>0</v>
      </c>
      <c r="K121" s="84" t="b">
        <v>0</v>
      </c>
      <c r="L121" s="84" t="b">
        <v>0</v>
      </c>
    </row>
    <row r="122" spans="1:12" ht="15">
      <c r="A122" s="84" t="s">
        <v>2478</v>
      </c>
      <c r="B122" s="84" t="s">
        <v>2479</v>
      </c>
      <c r="C122" s="84">
        <v>2</v>
      </c>
      <c r="D122" s="122">
        <v>0.002280530270181676</v>
      </c>
      <c r="E122" s="122">
        <v>2.862429556106009</v>
      </c>
      <c r="F122" s="84" t="s">
        <v>2568</v>
      </c>
      <c r="G122" s="84" t="b">
        <v>0</v>
      </c>
      <c r="H122" s="84" t="b">
        <v>0</v>
      </c>
      <c r="I122" s="84" t="b">
        <v>0</v>
      </c>
      <c r="J122" s="84" t="b">
        <v>1</v>
      </c>
      <c r="K122" s="84" t="b">
        <v>0</v>
      </c>
      <c r="L122" s="84" t="b">
        <v>0</v>
      </c>
    </row>
    <row r="123" spans="1:12" ht="15">
      <c r="A123" s="84" t="s">
        <v>2479</v>
      </c>
      <c r="B123" s="84" t="s">
        <v>2480</v>
      </c>
      <c r="C123" s="84">
        <v>2</v>
      </c>
      <c r="D123" s="122">
        <v>0.002280530270181676</v>
      </c>
      <c r="E123" s="122">
        <v>2.862429556106009</v>
      </c>
      <c r="F123" s="84" t="s">
        <v>2568</v>
      </c>
      <c r="G123" s="84" t="b">
        <v>1</v>
      </c>
      <c r="H123" s="84" t="b">
        <v>0</v>
      </c>
      <c r="I123" s="84" t="b">
        <v>0</v>
      </c>
      <c r="J123" s="84" t="b">
        <v>0</v>
      </c>
      <c r="K123" s="84" t="b">
        <v>0</v>
      </c>
      <c r="L123" s="84" t="b">
        <v>0</v>
      </c>
    </row>
    <row r="124" spans="1:12" ht="15">
      <c r="A124" s="84" t="s">
        <v>2480</v>
      </c>
      <c r="B124" s="84" t="s">
        <v>2481</v>
      </c>
      <c r="C124" s="84">
        <v>2</v>
      </c>
      <c r="D124" s="122">
        <v>0.002280530270181676</v>
      </c>
      <c r="E124" s="122">
        <v>2.862429556106009</v>
      </c>
      <c r="F124" s="84" t="s">
        <v>2568</v>
      </c>
      <c r="G124" s="84" t="b">
        <v>0</v>
      </c>
      <c r="H124" s="84" t="b">
        <v>0</v>
      </c>
      <c r="I124" s="84" t="b">
        <v>0</v>
      </c>
      <c r="J124" s="84" t="b">
        <v>0</v>
      </c>
      <c r="K124" s="84" t="b">
        <v>0</v>
      </c>
      <c r="L124" s="84" t="b">
        <v>0</v>
      </c>
    </row>
    <row r="125" spans="1:12" ht="15">
      <c r="A125" s="84" t="s">
        <v>2481</v>
      </c>
      <c r="B125" s="84" t="s">
        <v>2482</v>
      </c>
      <c r="C125" s="84">
        <v>2</v>
      </c>
      <c r="D125" s="122">
        <v>0.002280530270181676</v>
      </c>
      <c r="E125" s="122">
        <v>2.862429556106009</v>
      </c>
      <c r="F125" s="84" t="s">
        <v>2568</v>
      </c>
      <c r="G125" s="84" t="b">
        <v>0</v>
      </c>
      <c r="H125" s="84" t="b">
        <v>0</v>
      </c>
      <c r="I125" s="84" t="b">
        <v>0</v>
      </c>
      <c r="J125" s="84" t="b">
        <v>0</v>
      </c>
      <c r="K125" s="84" t="b">
        <v>0</v>
      </c>
      <c r="L125" s="84" t="b">
        <v>0</v>
      </c>
    </row>
    <row r="126" spans="1:12" ht="15">
      <c r="A126" s="84" t="s">
        <v>2482</v>
      </c>
      <c r="B126" s="84" t="s">
        <v>2483</v>
      </c>
      <c r="C126" s="84">
        <v>2</v>
      </c>
      <c r="D126" s="122">
        <v>0.002280530270181676</v>
      </c>
      <c r="E126" s="122">
        <v>2.862429556106009</v>
      </c>
      <c r="F126" s="84" t="s">
        <v>2568</v>
      </c>
      <c r="G126" s="84" t="b">
        <v>0</v>
      </c>
      <c r="H126" s="84" t="b">
        <v>0</v>
      </c>
      <c r="I126" s="84" t="b">
        <v>0</v>
      </c>
      <c r="J126" s="84" t="b">
        <v>0</v>
      </c>
      <c r="K126" s="84" t="b">
        <v>0</v>
      </c>
      <c r="L126" s="84" t="b">
        <v>0</v>
      </c>
    </row>
    <row r="127" spans="1:12" ht="15">
      <c r="A127" s="84" t="s">
        <v>2483</v>
      </c>
      <c r="B127" s="84" t="s">
        <v>2484</v>
      </c>
      <c r="C127" s="84">
        <v>2</v>
      </c>
      <c r="D127" s="122">
        <v>0.002280530270181676</v>
      </c>
      <c r="E127" s="122">
        <v>2.862429556106009</v>
      </c>
      <c r="F127" s="84" t="s">
        <v>2568</v>
      </c>
      <c r="G127" s="84" t="b">
        <v>0</v>
      </c>
      <c r="H127" s="84" t="b">
        <v>0</v>
      </c>
      <c r="I127" s="84" t="b">
        <v>0</v>
      </c>
      <c r="J127" s="84" t="b">
        <v>0</v>
      </c>
      <c r="K127" s="84" t="b">
        <v>0</v>
      </c>
      <c r="L127" s="84" t="b">
        <v>0</v>
      </c>
    </row>
    <row r="128" spans="1:12" ht="15">
      <c r="A128" s="84" t="s">
        <v>2484</v>
      </c>
      <c r="B128" s="84" t="s">
        <v>321</v>
      </c>
      <c r="C128" s="84">
        <v>2</v>
      </c>
      <c r="D128" s="122">
        <v>0.002280530270181676</v>
      </c>
      <c r="E128" s="122">
        <v>2.862429556106009</v>
      </c>
      <c r="F128" s="84" t="s">
        <v>2568</v>
      </c>
      <c r="G128" s="84" t="b">
        <v>0</v>
      </c>
      <c r="H128" s="84" t="b">
        <v>0</v>
      </c>
      <c r="I128" s="84" t="b">
        <v>0</v>
      </c>
      <c r="J128" s="84" t="b">
        <v>0</v>
      </c>
      <c r="K128" s="84" t="b">
        <v>0</v>
      </c>
      <c r="L128" s="84" t="b">
        <v>0</v>
      </c>
    </row>
    <row r="129" spans="1:12" ht="15">
      <c r="A129" s="84" t="s">
        <v>321</v>
      </c>
      <c r="B129" s="84" t="s">
        <v>541</v>
      </c>
      <c r="C129" s="84">
        <v>2</v>
      </c>
      <c r="D129" s="122">
        <v>0.002280530270181676</v>
      </c>
      <c r="E129" s="122">
        <v>1.4152715247637897</v>
      </c>
      <c r="F129" s="84" t="s">
        <v>2568</v>
      </c>
      <c r="G129" s="84" t="b">
        <v>0</v>
      </c>
      <c r="H129" s="84" t="b">
        <v>0</v>
      </c>
      <c r="I129" s="84" t="b">
        <v>0</v>
      </c>
      <c r="J129" s="84" t="b">
        <v>0</v>
      </c>
      <c r="K129" s="84" t="b">
        <v>0</v>
      </c>
      <c r="L129" s="84" t="b">
        <v>0</v>
      </c>
    </row>
    <row r="130" spans="1:12" ht="15">
      <c r="A130" s="84" t="s">
        <v>541</v>
      </c>
      <c r="B130" s="84" t="s">
        <v>2439</v>
      </c>
      <c r="C130" s="84">
        <v>2</v>
      </c>
      <c r="D130" s="122">
        <v>0.002280530270181676</v>
      </c>
      <c r="E130" s="122">
        <v>1.2391802657081084</v>
      </c>
      <c r="F130" s="84" t="s">
        <v>2568</v>
      </c>
      <c r="G130" s="84" t="b">
        <v>0</v>
      </c>
      <c r="H130" s="84" t="b">
        <v>0</v>
      </c>
      <c r="I130" s="84" t="b">
        <v>0</v>
      </c>
      <c r="J130" s="84" t="b">
        <v>0</v>
      </c>
      <c r="K130" s="84" t="b">
        <v>0</v>
      </c>
      <c r="L130" s="84" t="b">
        <v>0</v>
      </c>
    </row>
    <row r="131" spans="1:12" ht="15">
      <c r="A131" s="84" t="s">
        <v>2439</v>
      </c>
      <c r="B131" s="84" t="s">
        <v>543</v>
      </c>
      <c r="C131" s="84">
        <v>2</v>
      </c>
      <c r="D131" s="122">
        <v>0.002280530270181676</v>
      </c>
      <c r="E131" s="122">
        <v>1.6449456118921026</v>
      </c>
      <c r="F131" s="84" t="s">
        <v>2568</v>
      </c>
      <c r="G131" s="84" t="b">
        <v>0</v>
      </c>
      <c r="H131" s="84" t="b">
        <v>0</v>
      </c>
      <c r="I131" s="84" t="b">
        <v>0</v>
      </c>
      <c r="J131" s="84" t="b">
        <v>0</v>
      </c>
      <c r="K131" s="84" t="b">
        <v>0</v>
      </c>
      <c r="L131" s="84" t="b">
        <v>0</v>
      </c>
    </row>
    <row r="132" spans="1:12" ht="15">
      <c r="A132" s="84" t="s">
        <v>2485</v>
      </c>
      <c r="B132" s="84" t="s">
        <v>2072</v>
      </c>
      <c r="C132" s="84">
        <v>2</v>
      </c>
      <c r="D132" s="122">
        <v>0.002280530270181676</v>
      </c>
      <c r="E132" s="122">
        <v>2.2092170423306654</v>
      </c>
      <c r="F132" s="84" t="s">
        <v>2568</v>
      </c>
      <c r="G132" s="84" t="b">
        <v>0</v>
      </c>
      <c r="H132" s="84" t="b">
        <v>0</v>
      </c>
      <c r="I132" s="84" t="b">
        <v>0</v>
      </c>
      <c r="J132" s="84" t="b">
        <v>0</v>
      </c>
      <c r="K132" s="84" t="b">
        <v>1</v>
      </c>
      <c r="L132" s="84" t="b">
        <v>0</v>
      </c>
    </row>
    <row r="133" spans="1:12" ht="15">
      <c r="A133" s="84" t="s">
        <v>2073</v>
      </c>
      <c r="B133" s="84" t="s">
        <v>2486</v>
      </c>
      <c r="C133" s="84">
        <v>2</v>
      </c>
      <c r="D133" s="122">
        <v>0.002280530270181676</v>
      </c>
      <c r="E133" s="122">
        <v>2.0842783057223655</v>
      </c>
      <c r="F133" s="84" t="s">
        <v>2568</v>
      </c>
      <c r="G133" s="84" t="b">
        <v>0</v>
      </c>
      <c r="H133" s="84" t="b">
        <v>0</v>
      </c>
      <c r="I133" s="84" t="b">
        <v>0</v>
      </c>
      <c r="J133" s="84" t="b">
        <v>0</v>
      </c>
      <c r="K133" s="84" t="b">
        <v>0</v>
      </c>
      <c r="L133" s="84" t="b">
        <v>0</v>
      </c>
    </row>
    <row r="134" spans="1:12" ht="15">
      <c r="A134" s="84" t="s">
        <v>2486</v>
      </c>
      <c r="B134" s="84" t="s">
        <v>2487</v>
      </c>
      <c r="C134" s="84">
        <v>2</v>
      </c>
      <c r="D134" s="122">
        <v>0.002280530270181676</v>
      </c>
      <c r="E134" s="122">
        <v>2.862429556106009</v>
      </c>
      <c r="F134" s="84" t="s">
        <v>2568</v>
      </c>
      <c r="G134" s="84" t="b">
        <v>0</v>
      </c>
      <c r="H134" s="84" t="b">
        <v>0</v>
      </c>
      <c r="I134" s="84" t="b">
        <v>0</v>
      </c>
      <c r="J134" s="84" t="b">
        <v>0</v>
      </c>
      <c r="K134" s="84" t="b">
        <v>0</v>
      </c>
      <c r="L134" s="84" t="b">
        <v>0</v>
      </c>
    </row>
    <row r="135" spans="1:12" ht="15">
      <c r="A135" s="84" t="s">
        <v>2487</v>
      </c>
      <c r="B135" s="84" t="s">
        <v>2488</v>
      </c>
      <c r="C135" s="84">
        <v>2</v>
      </c>
      <c r="D135" s="122">
        <v>0.002280530270181676</v>
      </c>
      <c r="E135" s="122">
        <v>2.862429556106009</v>
      </c>
      <c r="F135" s="84" t="s">
        <v>2568</v>
      </c>
      <c r="G135" s="84" t="b">
        <v>0</v>
      </c>
      <c r="H135" s="84" t="b">
        <v>0</v>
      </c>
      <c r="I135" s="84" t="b">
        <v>0</v>
      </c>
      <c r="J135" s="84" t="b">
        <v>0</v>
      </c>
      <c r="K135" s="84" t="b">
        <v>0</v>
      </c>
      <c r="L135" s="84" t="b">
        <v>0</v>
      </c>
    </row>
    <row r="136" spans="1:12" ht="15">
      <c r="A136" s="84" t="s">
        <v>2488</v>
      </c>
      <c r="B136" s="84" t="s">
        <v>2010</v>
      </c>
      <c r="C136" s="84">
        <v>2</v>
      </c>
      <c r="D136" s="122">
        <v>0.002280530270181676</v>
      </c>
      <c r="E136" s="122">
        <v>1.701061553871034</v>
      </c>
      <c r="F136" s="84" t="s">
        <v>2568</v>
      </c>
      <c r="G136" s="84" t="b">
        <v>0</v>
      </c>
      <c r="H136" s="84" t="b">
        <v>0</v>
      </c>
      <c r="I136" s="84" t="b">
        <v>0</v>
      </c>
      <c r="J136" s="84" t="b">
        <v>0</v>
      </c>
      <c r="K136" s="84" t="b">
        <v>0</v>
      </c>
      <c r="L136" s="84" t="b">
        <v>0</v>
      </c>
    </row>
    <row r="137" spans="1:12" ht="15">
      <c r="A137" s="84" t="s">
        <v>2010</v>
      </c>
      <c r="B137" s="84" t="s">
        <v>2489</v>
      </c>
      <c r="C137" s="84">
        <v>2</v>
      </c>
      <c r="D137" s="122">
        <v>0.002280530270181676</v>
      </c>
      <c r="E137" s="122">
        <v>1.716301520427771</v>
      </c>
      <c r="F137" s="84" t="s">
        <v>2568</v>
      </c>
      <c r="G137" s="84" t="b">
        <v>0</v>
      </c>
      <c r="H137" s="84" t="b">
        <v>0</v>
      </c>
      <c r="I137" s="84" t="b">
        <v>0</v>
      </c>
      <c r="J137" s="84" t="b">
        <v>0</v>
      </c>
      <c r="K137" s="84" t="b">
        <v>0</v>
      </c>
      <c r="L137" s="84" t="b">
        <v>0</v>
      </c>
    </row>
    <row r="138" spans="1:12" ht="15">
      <c r="A138" s="84" t="s">
        <v>2489</v>
      </c>
      <c r="B138" s="84" t="s">
        <v>541</v>
      </c>
      <c r="C138" s="84">
        <v>2</v>
      </c>
      <c r="D138" s="122">
        <v>0.002280530270181676</v>
      </c>
      <c r="E138" s="122">
        <v>1.4152715247637897</v>
      </c>
      <c r="F138" s="84" t="s">
        <v>2568</v>
      </c>
      <c r="G138" s="84" t="b">
        <v>0</v>
      </c>
      <c r="H138" s="84" t="b">
        <v>0</v>
      </c>
      <c r="I138" s="84" t="b">
        <v>0</v>
      </c>
      <c r="J138" s="84" t="b">
        <v>0</v>
      </c>
      <c r="K138" s="84" t="b">
        <v>0</v>
      </c>
      <c r="L138" s="84" t="b">
        <v>0</v>
      </c>
    </row>
    <row r="139" spans="1:12" ht="15">
      <c r="A139" s="84" t="s">
        <v>2440</v>
      </c>
      <c r="B139" s="84" t="s">
        <v>2492</v>
      </c>
      <c r="C139" s="84">
        <v>2</v>
      </c>
      <c r="D139" s="122">
        <v>0.002280530270181676</v>
      </c>
      <c r="E139" s="122">
        <v>2.6863382970503276</v>
      </c>
      <c r="F139" s="84" t="s">
        <v>2568</v>
      </c>
      <c r="G139" s="84" t="b">
        <v>0</v>
      </c>
      <c r="H139" s="84" t="b">
        <v>0</v>
      </c>
      <c r="I139" s="84" t="b">
        <v>0</v>
      </c>
      <c r="J139" s="84" t="b">
        <v>0</v>
      </c>
      <c r="K139" s="84" t="b">
        <v>0</v>
      </c>
      <c r="L139" s="84" t="b">
        <v>0</v>
      </c>
    </row>
    <row r="140" spans="1:12" ht="15">
      <c r="A140" s="84" t="s">
        <v>2492</v>
      </c>
      <c r="B140" s="84" t="s">
        <v>2420</v>
      </c>
      <c r="C140" s="84">
        <v>2</v>
      </c>
      <c r="D140" s="122">
        <v>0.002280530270181676</v>
      </c>
      <c r="E140" s="122">
        <v>2.6863382970503276</v>
      </c>
      <c r="F140" s="84" t="s">
        <v>2568</v>
      </c>
      <c r="G140" s="84" t="b">
        <v>0</v>
      </c>
      <c r="H140" s="84" t="b">
        <v>0</v>
      </c>
      <c r="I140" s="84" t="b">
        <v>0</v>
      </c>
      <c r="J140" s="84" t="b">
        <v>0</v>
      </c>
      <c r="K140" s="84" t="b">
        <v>0</v>
      </c>
      <c r="L140" s="84" t="b">
        <v>0</v>
      </c>
    </row>
    <row r="141" spans="1:12" ht="15">
      <c r="A141" s="84" t="s">
        <v>2420</v>
      </c>
      <c r="B141" s="84" t="s">
        <v>2441</v>
      </c>
      <c r="C141" s="84">
        <v>2</v>
      </c>
      <c r="D141" s="122">
        <v>0.002280530270181676</v>
      </c>
      <c r="E141" s="122">
        <v>2.3853083013863463</v>
      </c>
      <c r="F141" s="84" t="s">
        <v>2568</v>
      </c>
      <c r="G141" s="84" t="b">
        <v>0</v>
      </c>
      <c r="H141" s="84" t="b">
        <v>0</v>
      </c>
      <c r="I141" s="84" t="b">
        <v>0</v>
      </c>
      <c r="J141" s="84" t="b">
        <v>0</v>
      </c>
      <c r="K141" s="84" t="b">
        <v>0</v>
      </c>
      <c r="L141" s="84" t="b">
        <v>0</v>
      </c>
    </row>
    <row r="142" spans="1:12" ht="15">
      <c r="A142" s="84" t="s">
        <v>2441</v>
      </c>
      <c r="B142" s="84" t="s">
        <v>2493</v>
      </c>
      <c r="C142" s="84">
        <v>2</v>
      </c>
      <c r="D142" s="122">
        <v>0.002280530270181676</v>
      </c>
      <c r="E142" s="122">
        <v>2.6863382970503276</v>
      </c>
      <c r="F142" s="84" t="s">
        <v>2568</v>
      </c>
      <c r="G142" s="84" t="b">
        <v>0</v>
      </c>
      <c r="H142" s="84" t="b">
        <v>0</v>
      </c>
      <c r="I142" s="84" t="b">
        <v>0</v>
      </c>
      <c r="J142" s="84" t="b">
        <v>0</v>
      </c>
      <c r="K142" s="84" t="b">
        <v>0</v>
      </c>
      <c r="L142" s="84" t="b">
        <v>0</v>
      </c>
    </row>
    <row r="143" spans="1:12" ht="15">
      <c r="A143" s="84" t="s">
        <v>2493</v>
      </c>
      <c r="B143" s="84" t="s">
        <v>2494</v>
      </c>
      <c r="C143" s="84">
        <v>2</v>
      </c>
      <c r="D143" s="122">
        <v>0.002280530270181676</v>
      </c>
      <c r="E143" s="122">
        <v>2.862429556106009</v>
      </c>
      <c r="F143" s="84" t="s">
        <v>2568</v>
      </c>
      <c r="G143" s="84" t="b">
        <v>0</v>
      </c>
      <c r="H143" s="84" t="b">
        <v>0</v>
      </c>
      <c r="I143" s="84" t="b">
        <v>0</v>
      </c>
      <c r="J143" s="84" t="b">
        <v>0</v>
      </c>
      <c r="K143" s="84" t="b">
        <v>0</v>
      </c>
      <c r="L143" s="84" t="b">
        <v>0</v>
      </c>
    </row>
    <row r="144" spans="1:12" ht="15">
      <c r="A144" s="84" t="s">
        <v>2494</v>
      </c>
      <c r="B144" s="84" t="s">
        <v>2495</v>
      </c>
      <c r="C144" s="84">
        <v>2</v>
      </c>
      <c r="D144" s="122">
        <v>0.002280530270181676</v>
      </c>
      <c r="E144" s="122">
        <v>2.862429556106009</v>
      </c>
      <c r="F144" s="84" t="s">
        <v>2568</v>
      </c>
      <c r="G144" s="84" t="b">
        <v>0</v>
      </c>
      <c r="H144" s="84" t="b">
        <v>0</v>
      </c>
      <c r="I144" s="84" t="b">
        <v>0</v>
      </c>
      <c r="J144" s="84" t="b">
        <v>0</v>
      </c>
      <c r="K144" s="84" t="b">
        <v>0</v>
      </c>
      <c r="L144" s="84" t="b">
        <v>0</v>
      </c>
    </row>
    <row r="145" spans="1:12" ht="15">
      <c r="A145" s="84" t="s">
        <v>2495</v>
      </c>
      <c r="B145" s="84" t="s">
        <v>2442</v>
      </c>
      <c r="C145" s="84">
        <v>2</v>
      </c>
      <c r="D145" s="122">
        <v>0.002280530270181676</v>
      </c>
      <c r="E145" s="122">
        <v>2.6863382970503276</v>
      </c>
      <c r="F145" s="84" t="s">
        <v>2568</v>
      </c>
      <c r="G145" s="84" t="b">
        <v>0</v>
      </c>
      <c r="H145" s="84" t="b">
        <v>0</v>
      </c>
      <c r="I145" s="84" t="b">
        <v>0</v>
      </c>
      <c r="J145" s="84" t="b">
        <v>0</v>
      </c>
      <c r="K145" s="84" t="b">
        <v>0</v>
      </c>
      <c r="L145" s="84" t="b">
        <v>0</v>
      </c>
    </row>
    <row r="146" spans="1:12" ht="15">
      <c r="A146" s="84" t="s">
        <v>2442</v>
      </c>
      <c r="B146" s="84" t="s">
        <v>2443</v>
      </c>
      <c r="C146" s="84">
        <v>2</v>
      </c>
      <c r="D146" s="122">
        <v>0.002280530270181676</v>
      </c>
      <c r="E146" s="122">
        <v>2.6863382970503276</v>
      </c>
      <c r="F146" s="84" t="s">
        <v>2568</v>
      </c>
      <c r="G146" s="84" t="b">
        <v>0</v>
      </c>
      <c r="H146" s="84" t="b">
        <v>0</v>
      </c>
      <c r="I146" s="84" t="b">
        <v>0</v>
      </c>
      <c r="J146" s="84" t="b">
        <v>0</v>
      </c>
      <c r="K146" s="84" t="b">
        <v>0</v>
      </c>
      <c r="L146" s="84" t="b">
        <v>0</v>
      </c>
    </row>
    <row r="147" spans="1:12" ht="15">
      <c r="A147" s="84" t="s">
        <v>2406</v>
      </c>
      <c r="B147" s="84" t="s">
        <v>2496</v>
      </c>
      <c r="C147" s="84">
        <v>2</v>
      </c>
      <c r="D147" s="122">
        <v>0.002280530270181676</v>
      </c>
      <c r="E147" s="122">
        <v>2.4644895474339714</v>
      </c>
      <c r="F147" s="84" t="s">
        <v>2568</v>
      </c>
      <c r="G147" s="84" t="b">
        <v>0</v>
      </c>
      <c r="H147" s="84" t="b">
        <v>0</v>
      </c>
      <c r="I147" s="84" t="b">
        <v>0</v>
      </c>
      <c r="J147" s="84" t="b">
        <v>1</v>
      </c>
      <c r="K147" s="84" t="b">
        <v>0</v>
      </c>
      <c r="L147" s="84" t="b">
        <v>0</v>
      </c>
    </row>
    <row r="148" spans="1:12" ht="15">
      <c r="A148" s="84" t="s">
        <v>2496</v>
      </c>
      <c r="B148" s="84" t="s">
        <v>2497</v>
      </c>
      <c r="C148" s="84">
        <v>2</v>
      </c>
      <c r="D148" s="122">
        <v>0.002280530270181676</v>
      </c>
      <c r="E148" s="122">
        <v>2.862429556106009</v>
      </c>
      <c r="F148" s="84" t="s">
        <v>2568</v>
      </c>
      <c r="G148" s="84" t="b">
        <v>1</v>
      </c>
      <c r="H148" s="84" t="b">
        <v>0</v>
      </c>
      <c r="I148" s="84" t="b">
        <v>0</v>
      </c>
      <c r="J148" s="84" t="b">
        <v>0</v>
      </c>
      <c r="K148" s="84" t="b">
        <v>0</v>
      </c>
      <c r="L148" s="84" t="b">
        <v>0</v>
      </c>
    </row>
    <row r="149" spans="1:12" ht="15">
      <c r="A149" s="84" t="s">
        <v>2497</v>
      </c>
      <c r="B149" s="84" t="s">
        <v>2444</v>
      </c>
      <c r="C149" s="84">
        <v>2</v>
      </c>
      <c r="D149" s="122">
        <v>0.002280530270181676</v>
      </c>
      <c r="E149" s="122">
        <v>2.6863382970503276</v>
      </c>
      <c r="F149" s="84" t="s">
        <v>2568</v>
      </c>
      <c r="G149" s="84" t="b">
        <v>0</v>
      </c>
      <c r="H149" s="84" t="b">
        <v>0</v>
      </c>
      <c r="I149" s="84" t="b">
        <v>0</v>
      </c>
      <c r="J149" s="84" t="b">
        <v>0</v>
      </c>
      <c r="K149" s="84" t="b">
        <v>0</v>
      </c>
      <c r="L149" s="84" t="b">
        <v>0</v>
      </c>
    </row>
    <row r="150" spans="1:12" ht="15">
      <c r="A150" s="84" t="s">
        <v>2500</v>
      </c>
      <c r="B150" s="84" t="s">
        <v>2501</v>
      </c>
      <c r="C150" s="84">
        <v>2</v>
      </c>
      <c r="D150" s="122">
        <v>0.002280530270181676</v>
      </c>
      <c r="E150" s="122">
        <v>2.862429556106009</v>
      </c>
      <c r="F150" s="84" t="s">
        <v>2568</v>
      </c>
      <c r="G150" s="84" t="b">
        <v>0</v>
      </c>
      <c r="H150" s="84" t="b">
        <v>0</v>
      </c>
      <c r="I150" s="84" t="b">
        <v>0</v>
      </c>
      <c r="J150" s="84" t="b">
        <v>0</v>
      </c>
      <c r="K150" s="84" t="b">
        <v>0</v>
      </c>
      <c r="L150" s="84" t="b">
        <v>0</v>
      </c>
    </row>
    <row r="151" spans="1:12" ht="15">
      <c r="A151" s="84" t="s">
        <v>2422</v>
      </c>
      <c r="B151" s="84" t="s">
        <v>2007</v>
      </c>
      <c r="C151" s="84">
        <v>2</v>
      </c>
      <c r="D151" s="122">
        <v>0.002280530270181676</v>
      </c>
      <c r="E151" s="122">
        <v>1.7832483100583842</v>
      </c>
      <c r="F151" s="84" t="s">
        <v>2568</v>
      </c>
      <c r="G151" s="84" t="b">
        <v>0</v>
      </c>
      <c r="H151" s="84" t="b">
        <v>0</v>
      </c>
      <c r="I151" s="84" t="b">
        <v>0</v>
      </c>
      <c r="J151" s="84" t="b">
        <v>0</v>
      </c>
      <c r="K151" s="84" t="b">
        <v>0</v>
      </c>
      <c r="L151" s="84" t="b">
        <v>0</v>
      </c>
    </row>
    <row r="152" spans="1:12" ht="15">
      <c r="A152" s="84" t="s">
        <v>541</v>
      </c>
      <c r="B152" s="84" t="s">
        <v>2011</v>
      </c>
      <c r="C152" s="84">
        <v>2</v>
      </c>
      <c r="D152" s="122">
        <v>0.002280530270181676</v>
      </c>
      <c r="E152" s="122">
        <v>0.9381502700441272</v>
      </c>
      <c r="F152" s="84" t="s">
        <v>2568</v>
      </c>
      <c r="G152" s="84" t="b">
        <v>0</v>
      </c>
      <c r="H152" s="84" t="b">
        <v>0</v>
      </c>
      <c r="I152" s="84" t="b">
        <v>0</v>
      </c>
      <c r="J152" s="84" t="b">
        <v>0</v>
      </c>
      <c r="K152" s="84" t="b">
        <v>0</v>
      </c>
      <c r="L152" s="84" t="b">
        <v>0</v>
      </c>
    </row>
    <row r="153" spans="1:12" ht="15">
      <c r="A153" s="84" t="s">
        <v>2506</v>
      </c>
      <c r="B153" s="84" t="s">
        <v>2507</v>
      </c>
      <c r="C153" s="84">
        <v>2</v>
      </c>
      <c r="D153" s="122">
        <v>0.002280530270181676</v>
      </c>
      <c r="E153" s="122">
        <v>2.862429556106009</v>
      </c>
      <c r="F153" s="84" t="s">
        <v>2568</v>
      </c>
      <c r="G153" s="84" t="b">
        <v>0</v>
      </c>
      <c r="H153" s="84" t="b">
        <v>0</v>
      </c>
      <c r="I153" s="84" t="b">
        <v>0</v>
      </c>
      <c r="J153" s="84" t="b">
        <v>0</v>
      </c>
      <c r="K153" s="84" t="b">
        <v>0</v>
      </c>
      <c r="L153" s="84" t="b">
        <v>0</v>
      </c>
    </row>
    <row r="154" spans="1:12" ht="15">
      <c r="A154" s="84" t="s">
        <v>2507</v>
      </c>
      <c r="B154" s="84" t="s">
        <v>2508</v>
      </c>
      <c r="C154" s="84">
        <v>2</v>
      </c>
      <c r="D154" s="122">
        <v>0.002280530270181676</v>
      </c>
      <c r="E154" s="122">
        <v>2.862429556106009</v>
      </c>
      <c r="F154" s="84" t="s">
        <v>2568</v>
      </c>
      <c r="G154" s="84" t="b">
        <v>0</v>
      </c>
      <c r="H154" s="84" t="b">
        <v>0</v>
      </c>
      <c r="I154" s="84" t="b">
        <v>0</v>
      </c>
      <c r="J154" s="84" t="b">
        <v>0</v>
      </c>
      <c r="K154" s="84" t="b">
        <v>0</v>
      </c>
      <c r="L154" s="84" t="b">
        <v>0</v>
      </c>
    </row>
    <row r="155" spans="1:12" ht="15">
      <c r="A155" s="84" t="s">
        <v>2508</v>
      </c>
      <c r="B155" s="84" t="s">
        <v>2433</v>
      </c>
      <c r="C155" s="84">
        <v>2</v>
      </c>
      <c r="D155" s="122">
        <v>0.002280530270181676</v>
      </c>
      <c r="E155" s="122">
        <v>2.6863382970503276</v>
      </c>
      <c r="F155" s="84" t="s">
        <v>2568</v>
      </c>
      <c r="G155" s="84" t="b">
        <v>0</v>
      </c>
      <c r="H155" s="84" t="b">
        <v>0</v>
      </c>
      <c r="I155" s="84" t="b">
        <v>0</v>
      </c>
      <c r="J155" s="84" t="b">
        <v>0</v>
      </c>
      <c r="K155" s="84" t="b">
        <v>0</v>
      </c>
      <c r="L155" s="84" t="b">
        <v>0</v>
      </c>
    </row>
    <row r="156" spans="1:12" ht="15">
      <c r="A156" s="84" t="s">
        <v>2433</v>
      </c>
      <c r="B156" s="84" t="s">
        <v>2509</v>
      </c>
      <c r="C156" s="84">
        <v>2</v>
      </c>
      <c r="D156" s="122">
        <v>0.002280530270181676</v>
      </c>
      <c r="E156" s="122">
        <v>2.6863382970503276</v>
      </c>
      <c r="F156" s="84" t="s">
        <v>2568</v>
      </c>
      <c r="G156" s="84" t="b">
        <v>0</v>
      </c>
      <c r="H156" s="84" t="b">
        <v>0</v>
      </c>
      <c r="I156" s="84" t="b">
        <v>0</v>
      </c>
      <c r="J156" s="84" t="b">
        <v>0</v>
      </c>
      <c r="K156" s="84" t="b">
        <v>0</v>
      </c>
      <c r="L156" s="84" t="b">
        <v>0</v>
      </c>
    </row>
    <row r="157" spans="1:12" ht="15">
      <c r="A157" s="84" t="s">
        <v>2509</v>
      </c>
      <c r="B157" s="84" t="s">
        <v>2391</v>
      </c>
      <c r="C157" s="84">
        <v>2</v>
      </c>
      <c r="D157" s="122">
        <v>0.002280530270181676</v>
      </c>
      <c r="E157" s="122">
        <v>2.2092170423306654</v>
      </c>
      <c r="F157" s="84" t="s">
        <v>2568</v>
      </c>
      <c r="G157" s="84" t="b">
        <v>0</v>
      </c>
      <c r="H157" s="84" t="b">
        <v>0</v>
      </c>
      <c r="I157" s="84" t="b">
        <v>0</v>
      </c>
      <c r="J157" s="84" t="b">
        <v>0</v>
      </c>
      <c r="K157" s="84" t="b">
        <v>0</v>
      </c>
      <c r="L157" s="84" t="b">
        <v>0</v>
      </c>
    </row>
    <row r="158" spans="1:12" ht="15">
      <c r="A158" s="84" t="s">
        <v>2391</v>
      </c>
      <c r="B158" s="84" t="s">
        <v>2388</v>
      </c>
      <c r="C158" s="84">
        <v>2</v>
      </c>
      <c r="D158" s="122">
        <v>0.002280530270181676</v>
      </c>
      <c r="E158" s="122">
        <v>1.5200068752838027</v>
      </c>
      <c r="F158" s="84" t="s">
        <v>2568</v>
      </c>
      <c r="G158" s="84" t="b">
        <v>0</v>
      </c>
      <c r="H158" s="84" t="b">
        <v>0</v>
      </c>
      <c r="I158" s="84" t="b">
        <v>0</v>
      </c>
      <c r="J158" s="84" t="b">
        <v>0</v>
      </c>
      <c r="K158" s="84" t="b">
        <v>0</v>
      </c>
      <c r="L158" s="84" t="b">
        <v>0</v>
      </c>
    </row>
    <row r="159" spans="1:12" ht="15">
      <c r="A159" s="84" t="s">
        <v>2388</v>
      </c>
      <c r="B159" s="84" t="s">
        <v>541</v>
      </c>
      <c r="C159" s="84">
        <v>2</v>
      </c>
      <c r="D159" s="122">
        <v>0.002280530270181676</v>
      </c>
      <c r="E159" s="122">
        <v>0.6749088352695458</v>
      </c>
      <c r="F159" s="84" t="s">
        <v>2568</v>
      </c>
      <c r="G159" s="84" t="b">
        <v>0</v>
      </c>
      <c r="H159" s="84" t="b">
        <v>0</v>
      </c>
      <c r="I159" s="84" t="b">
        <v>0</v>
      </c>
      <c r="J159" s="84" t="b">
        <v>0</v>
      </c>
      <c r="K159" s="84" t="b">
        <v>0</v>
      </c>
      <c r="L159" s="84" t="b">
        <v>0</v>
      </c>
    </row>
    <row r="160" spans="1:12" ht="15">
      <c r="A160" s="84" t="s">
        <v>541</v>
      </c>
      <c r="B160" s="84" t="s">
        <v>2510</v>
      </c>
      <c r="C160" s="84">
        <v>2</v>
      </c>
      <c r="D160" s="122">
        <v>0.002280530270181676</v>
      </c>
      <c r="E160" s="122">
        <v>1.4152715247637897</v>
      </c>
      <c r="F160" s="84" t="s">
        <v>2568</v>
      </c>
      <c r="G160" s="84" t="b">
        <v>0</v>
      </c>
      <c r="H160" s="84" t="b">
        <v>0</v>
      </c>
      <c r="I160" s="84" t="b">
        <v>0</v>
      </c>
      <c r="J160" s="84" t="b">
        <v>0</v>
      </c>
      <c r="K160" s="84" t="b">
        <v>0</v>
      </c>
      <c r="L160" s="84" t="b">
        <v>0</v>
      </c>
    </row>
    <row r="161" spans="1:12" ht="15">
      <c r="A161" s="84" t="s">
        <v>2510</v>
      </c>
      <c r="B161" s="84" t="s">
        <v>318</v>
      </c>
      <c r="C161" s="84">
        <v>2</v>
      </c>
      <c r="D161" s="122">
        <v>0.002280530270181676</v>
      </c>
      <c r="E161" s="122">
        <v>2.862429556106009</v>
      </c>
      <c r="F161" s="84" t="s">
        <v>2568</v>
      </c>
      <c r="G161" s="84" t="b">
        <v>0</v>
      </c>
      <c r="H161" s="84" t="b">
        <v>0</v>
      </c>
      <c r="I161" s="84" t="b">
        <v>0</v>
      </c>
      <c r="J161" s="84" t="b">
        <v>0</v>
      </c>
      <c r="K161" s="84" t="b">
        <v>0</v>
      </c>
      <c r="L161" s="84" t="b">
        <v>0</v>
      </c>
    </row>
    <row r="162" spans="1:12" ht="15">
      <c r="A162" s="84" t="s">
        <v>2513</v>
      </c>
      <c r="B162" s="84" t="s">
        <v>2514</v>
      </c>
      <c r="C162" s="84">
        <v>2</v>
      </c>
      <c r="D162" s="122">
        <v>0.002280530270181676</v>
      </c>
      <c r="E162" s="122">
        <v>2.862429556106009</v>
      </c>
      <c r="F162" s="84" t="s">
        <v>2568</v>
      </c>
      <c r="G162" s="84" t="b">
        <v>0</v>
      </c>
      <c r="H162" s="84" t="b">
        <v>0</v>
      </c>
      <c r="I162" s="84" t="b">
        <v>0</v>
      </c>
      <c r="J162" s="84" t="b">
        <v>0</v>
      </c>
      <c r="K162" s="84" t="b">
        <v>0</v>
      </c>
      <c r="L162" s="84" t="b">
        <v>0</v>
      </c>
    </row>
    <row r="163" spans="1:12" ht="15">
      <c r="A163" s="84" t="s">
        <v>2391</v>
      </c>
      <c r="B163" s="84" t="s">
        <v>543</v>
      </c>
      <c r="C163" s="84">
        <v>2</v>
      </c>
      <c r="D163" s="122">
        <v>0.002280530270181676</v>
      </c>
      <c r="E163" s="122">
        <v>1.2189768796198215</v>
      </c>
      <c r="F163" s="84" t="s">
        <v>2568</v>
      </c>
      <c r="G163" s="84" t="b">
        <v>0</v>
      </c>
      <c r="H163" s="84" t="b">
        <v>0</v>
      </c>
      <c r="I163" s="84" t="b">
        <v>0</v>
      </c>
      <c r="J163" s="84" t="b">
        <v>0</v>
      </c>
      <c r="K163" s="84" t="b">
        <v>0</v>
      </c>
      <c r="L163" s="84" t="b">
        <v>0</v>
      </c>
    </row>
    <row r="164" spans="1:12" ht="15">
      <c r="A164" s="84" t="s">
        <v>2008</v>
      </c>
      <c r="B164" s="84" t="s">
        <v>2028</v>
      </c>
      <c r="C164" s="84">
        <v>2</v>
      </c>
      <c r="D164" s="122">
        <v>0.002280530270181676</v>
      </c>
      <c r="E164" s="122">
        <v>1.6583095734500841</v>
      </c>
      <c r="F164" s="84" t="s">
        <v>2568</v>
      </c>
      <c r="G164" s="84" t="b">
        <v>0</v>
      </c>
      <c r="H164" s="84" t="b">
        <v>0</v>
      </c>
      <c r="I164" s="84" t="b">
        <v>0</v>
      </c>
      <c r="J164" s="84" t="b">
        <v>0</v>
      </c>
      <c r="K164" s="84" t="b">
        <v>0</v>
      </c>
      <c r="L164" s="84" t="b">
        <v>0</v>
      </c>
    </row>
    <row r="165" spans="1:12" ht="15">
      <c r="A165" s="84" t="s">
        <v>550</v>
      </c>
      <c r="B165" s="84" t="s">
        <v>2403</v>
      </c>
      <c r="C165" s="84">
        <v>2</v>
      </c>
      <c r="D165" s="122">
        <v>0.002280530270181676</v>
      </c>
      <c r="E165" s="122">
        <v>1.6449456118921026</v>
      </c>
      <c r="F165" s="84" t="s">
        <v>2568</v>
      </c>
      <c r="G165" s="84" t="b">
        <v>0</v>
      </c>
      <c r="H165" s="84" t="b">
        <v>1</v>
      </c>
      <c r="I165" s="84" t="b">
        <v>0</v>
      </c>
      <c r="J165" s="84" t="b">
        <v>0</v>
      </c>
      <c r="K165" s="84" t="b">
        <v>0</v>
      </c>
      <c r="L165" s="84" t="b">
        <v>0</v>
      </c>
    </row>
    <row r="166" spans="1:12" ht="15">
      <c r="A166" s="84" t="s">
        <v>2403</v>
      </c>
      <c r="B166" s="84" t="s">
        <v>2520</v>
      </c>
      <c r="C166" s="84">
        <v>2</v>
      </c>
      <c r="D166" s="122">
        <v>0.002280530270181676</v>
      </c>
      <c r="E166" s="122">
        <v>2.3853083013863463</v>
      </c>
      <c r="F166" s="84" t="s">
        <v>2568</v>
      </c>
      <c r="G166" s="84" t="b">
        <v>0</v>
      </c>
      <c r="H166" s="84" t="b">
        <v>0</v>
      </c>
      <c r="I166" s="84" t="b">
        <v>0</v>
      </c>
      <c r="J166" s="84" t="b">
        <v>0</v>
      </c>
      <c r="K166" s="84" t="b">
        <v>0</v>
      </c>
      <c r="L166" s="84" t="b">
        <v>0</v>
      </c>
    </row>
    <row r="167" spans="1:12" ht="15">
      <c r="A167" s="84" t="s">
        <v>2520</v>
      </c>
      <c r="B167" s="84" t="s">
        <v>2521</v>
      </c>
      <c r="C167" s="84">
        <v>2</v>
      </c>
      <c r="D167" s="122">
        <v>0.002280530270181676</v>
      </c>
      <c r="E167" s="122">
        <v>2.862429556106009</v>
      </c>
      <c r="F167" s="84" t="s">
        <v>2568</v>
      </c>
      <c r="G167" s="84" t="b">
        <v>0</v>
      </c>
      <c r="H167" s="84" t="b">
        <v>0</v>
      </c>
      <c r="I167" s="84" t="b">
        <v>0</v>
      </c>
      <c r="J167" s="84" t="b">
        <v>0</v>
      </c>
      <c r="K167" s="84" t="b">
        <v>0</v>
      </c>
      <c r="L167" s="84" t="b">
        <v>0</v>
      </c>
    </row>
    <row r="168" spans="1:12" ht="15">
      <c r="A168" s="84" t="s">
        <v>2521</v>
      </c>
      <c r="B168" s="84" t="s">
        <v>2522</v>
      </c>
      <c r="C168" s="84">
        <v>2</v>
      </c>
      <c r="D168" s="122">
        <v>0.002280530270181676</v>
      </c>
      <c r="E168" s="122">
        <v>2.862429556106009</v>
      </c>
      <c r="F168" s="84" t="s">
        <v>2568</v>
      </c>
      <c r="G168" s="84" t="b">
        <v>0</v>
      </c>
      <c r="H168" s="84" t="b">
        <v>0</v>
      </c>
      <c r="I168" s="84" t="b">
        <v>0</v>
      </c>
      <c r="J168" s="84" t="b">
        <v>0</v>
      </c>
      <c r="K168" s="84" t="b">
        <v>0</v>
      </c>
      <c r="L168" s="84" t="b">
        <v>0</v>
      </c>
    </row>
    <row r="169" spans="1:12" ht="15">
      <c r="A169" s="84" t="s">
        <v>2522</v>
      </c>
      <c r="B169" s="84" t="s">
        <v>2523</v>
      </c>
      <c r="C169" s="84">
        <v>2</v>
      </c>
      <c r="D169" s="122">
        <v>0.002280530270181676</v>
      </c>
      <c r="E169" s="122">
        <v>2.862429556106009</v>
      </c>
      <c r="F169" s="84" t="s">
        <v>2568</v>
      </c>
      <c r="G169" s="84" t="b">
        <v>0</v>
      </c>
      <c r="H169" s="84" t="b">
        <v>0</v>
      </c>
      <c r="I169" s="84" t="b">
        <v>0</v>
      </c>
      <c r="J169" s="84" t="b">
        <v>0</v>
      </c>
      <c r="K169" s="84" t="b">
        <v>1</v>
      </c>
      <c r="L169" s="84" t="b">
        <v>0</v>
      </c>
    </row>
    <row r="170" spans="1:12" ht="15">
      <c r="A170" s="84" t="s">
        <v>267</v>
      </c>
      <c r="B170" s="84" t="s">
        <v>541</v>
      </c>
      <c r="C170" s="84">
        <v>2</v>
      </c>
      <c r="D170" s="122">
        <v>0.002280530270181676</v>
      </c>
      <c r="E170" s="122">
        <v>-0.1287965195864859</v>
      </c>
      <c r="F170" s="84" t="s">
        <v>2568</v>
      </c>
      <c r="G170" s="84" t="b">
        <v>0</v>
      </c>
      <c r="H170" s="84" t="b">
        <v>0</v>
      </c>
      <c r="I170" s="84" t="b">
        <v>0</v>
      </c>
      <c r="J170" s="84" t="b">
        <v>0</v>
      </c>
      <c r="K170" s="84" t="b">
        <v>0</v>
      </c>
      <c r="L170" s="84" t="b">
        <v>0</v>
      </c>
    </row>
    <row r="171" spans="1:12" ht="15">
      <c r="A171" s="84" t="s">
        <v>2066</v>
      </c>
      <c r="B171" s="84" t="s">
        <v>312</v>
      </c>
      <c r="C171" s="84">
        <v>2</v>
      </c>
      <c r="D171" s="122">
        <v>0.002280530270181676</v>
      </c>
      <c r="E171" s="122">
        <v>2.862429556106009</v>
      </c>
      <c r="F171" s="84" t="s">
        <v>2568</v>
      </c>
      <c r="G171" s="84" t="b">
        <v>0</v>
      </c>
      <c r="H171" s="84" t="b">
        <v>0</v>
      </c>
      <c r="I171" s="84" t="b">
        <v>0</v>
      </c>
      <c r="J171" s="84" t="b">
        <v>0</v>
      </c>
      <c r="K171" s="84" t="b">
        <v>0</v>
      </c>
      <c r="L171" s="84" t="b">
        <v>0</v>
      </c>
    </row>
    <row r="172" spans="1:12" ht="15">
      <c r="A172" s="84" t="s">
        <v>312</v>
      </c>
      <c r="B172" s="84" t="s">
        <v>2067</v>
      </c>
      <c r="C172" s="84">
        <v>2</v>
      </c>
      <c r="D172" s="122">
        <v>0.002280530270181676</v>
      </c>
      <c r="E172" s="122">
        <v>2.862429556106009</v>
      </c>
      <c r="F172" s="84" t="s">
        <v>2568</v>
      </c>
      <c r="G172" s="84" t="b">
        <v>0</v>
      </c>
      <c r="H172" s="84" t="b">
        <v>0</v>
      </c>
      <c r="I172" s="84" t="b">
        <v>0</v>
      </c>
      <c r="J172" s="84" t="b">
        <v>1</v>
      </c>
      <c r="K172" s="84" t="b">
        <v>0</v>
      </c>
      <c r="L172" s="84" t="b">
        <v>0</v>
      </c>
    </row>
    <row r="173" spans="1:12" ht="15">
      <c r="A173" s="84" t="s">
        <v>2067</v>
      </c>
      <c r="B173" s="84" t="s">
        <v>311</v>
      </c>
      <c r="C173" s="84">
        <v>2</v>
      </c>
      <c r="D173" s="122">
        <v>0.002280530270181676</v>
      </c>
      <c r="E173" s="122">
        <v>2.862429556106009</v>
      </c>
      <c r="F173" s="84" t="s">
        <v>2568</v>
      </c>
      <c r="G173" s="84" t="b">
        <v>1</v>
      </c>
      <c r="H173" s="84" t="b">
        <v>0</v>
      </c>
      <c r="I173" s="84" t="b">
        <v>0</v>
      </c>
      <c r="J173" s="84" t="b">
        <v>0</v>
      </c>
      <c r="K173" s="84" t="b">
        <v>0</v>
      </c>
      <c r="L173" s="84" t="b">
        <v>0</v>
      </c>
    </row>
    <row r="174" spans="1:12" ht="15">
      <c r="A174" s="84" t="s">
        <v>311</v>
      </c>
      <c r="B174" s="84" t="s">
        <v>310</v>
      </c>
      <c r="C174" s="84">
        <v>2</v>
      </c>
      <c r="D174" s="122">
        <v>0.002280530270181676</v>
      </c>
      <c r="E174" s="122">
        <v>2.862429556106009</v>
      </c>
      <c r="F174" s="84" t="s">
        <v>2568</v>
      </c>
      <c r="G174" s="84" t="b">
        <v>0</v>
      </c>
      <c r="H174" s="84" t="b">
        <v>0</v>
      </c>
      <c r="I174" s="84" t="b">
        <v>0</v>
      </c>
      <c r="J174" s="84" t="b">
        <v>0</v>
      </c>
      <c r="K174" s="84" t="b">
        <v>0</v>
      </c>
      <c r="L174" s="84" t="b">
        <v>0</v>
      </c>
    </row>
    <row r="175" spans="1:12" ht="15">
      <c r="A175" s="84" t="s">
        <v>310</v>
      </c>
      <c r="B175" s="84" t="s">
        <v>309</v>
      </c>
      <c r="C175" s="84">
        <v>2</v>
      </c>
      <c r="D175" s="122">
        <v>0.002280530270181676</v>
      </c>
      <c r="E175" s="122">
        <v>2.862429556106009</v>
      </c>
      <c r="F175" s="84" t="s">
        <v>2568</v>
      </c>
      <c r="G175" s="84" t="b">
        <v>0</v>
      </c>
      <c r="H175" s="84" t="b">
        <v>0</v>
      </c>
      <c r="I175" s="84" t="b">
        <v>0</v>
      </c>
      <c r="J175" s="84" t="b">
        <v>0</v>
      </c>
      <c r="K175" s="84" t="b">
        <v>0</v>
      </c>
      <c r="L175" s="84" t="b">
        <v>0</v>
      </c>
    </row>
    <row r="176" spans="1:12" ht="15">
      <c r="A176" s="84" t="s">
        <v>309</v>
      </c>
      <c r="B176" s="84" t="s">
        <v>260</v>
      </c>
      <c r="C176" s="84">
        <v>2</v>
      </c>
      <c r="D176" s="122">
        <v>0.002280530270181676</v>
      </c>
      <c r="E176" s="122">
        <v>2.862429556106009</v>
      </c>
      <c r="F176" s="84" t="s">
        <v>2568</v>
      </c>
      <c r="G176" s="84" t="b">
        <v>0</v>
      </c>
      <c r="H176" s="84" t="b">
        <v>0</v>
      </c>
      <c r="I176" s="84" t="b">
        <v>0</v>
      </c>
      <c r="J176" s="84" t="b">
        <v>0</v>
      </c>
      <c r="K176" s="84" t="b">
        <v>0</v>
      </c>
      <c r="L176" s="84" t="b">
        <v>0</v>
      </c>
    </row>
    <row r="177" spans="1:12" ht="15">
      <c r="A177" s="84" t="s">
        <v>260</v>
      </c>
      <c r="B177" s="84" t="s">
        <v>308</v>
      </c>
      <c r="C177" s="84">
        <v>2</v>
      </c>
      <c r="D177" s="122">
        <v>0.002280530270181676</v>
      </c>
      <c r="E177" s="122">
        <v>2.862429556106009</v>
      </c>
      <c r="F177" s="84" t="s">
        <v>2568</v>
      </c>
      <c r="G177" s="84" t="b">
        <v>0</v>
      </c>
      <c r="H177" s="84" t="b">
        <v>0</v>
      </c>
      <c r="I177" s="84" t="b">
        <v>0</v>
      </c>
      <c r="J177" s="84" t="b">
        <v>0</v>
      </c>
      <c r="K177" s="84" t="b">
        <v>0</v>
      </c>
      <c r="L177" s="84" t="b">
        <v>0</v>
      </c>
    </row>
    <row r="178" spans="1:12" ht="15">
      <c r="A178" s="84" t="s">
        <v>308</v>
      </c>
      <c r="B178" s="84" t="s">
        <v>307</v>
      </c>
      <c r="C178" s="84">
        <v>2</v>
      </c>
      <c r="D178" s="122">
        <v>0.002280530270181676</v>
      </c>
      <c r="E178" s="122">
        <v>2.862429556106009</v>
      </c>
      <c r="F178" s="84" t="s">
        <v>2568</v>
      </c>
      <c r="G178" s="84" t="b">
        <v>0</v>
      </c>
      <c r="H178" s="84" t="b">
        <v>0</v>
      </c>
      <c r="I178" s="84" t="b">
        <v>0</v>
      </c>
      <c r="J178" s="84" t="b">
        <v>0</v>
      </c>
      <c r="K178" s="84" t="b">
        <v>0</v>
      </c>
      <c r="L178" s="84" t="b">
        <v>0</v>
      </c>
    </row>
    <row r="179" spans="1:12" ht="15">
      <c r="A179" s="84" t="s">
        <v>307</v>
      </c>
      <c r="B179" s="84" t="s">
        <v>306</v>
      </c>
      <c r="C179" s="84">
        <v>2</v>
      </c>
      <c r="D179" s="122">
        <v>0.002280530270181676</v>
      </c>
      <c r="E179" s="122">
        <v>2.862429556106009</v>
      </c>
      <c r="F179" s="84" t="s">
        <v>2568</v>
      </c>
      <c r="G179" s="84" t="b">
        <v>0</v>
      </c>
      <c r="H179" s="84" t="b">
        <v>0</v>
      </c>
      <c r="I179" s="84" t="b">
        <v>0</v>
      </c>
      <c r="J179" s="84" t="b">
        <v>0</v>
      </c>
      <c r="K179" s="84" t="b">
        <v>0</v>
      </c>
      <c r="L179" s="84" t="b">
        <v>0</v>
      </c>
    </row>
    <row r="180" spans="1:12" ht="15">
      <c r="A180" s="84" t="s">
        <v>256</v>
      </c>
      <c r="B180" s="84" t="s">
        <v>267</v>
      </c>
      <c r="C180" s="84">
        <v>2</v>
      </c>
      <c r="D180" s="122">
        <v>0.002280530270181676</v>
      </c>
      <c r="E180" s="122">
        <v>0.7823444710601395</v>
      </c>
      <c r="F180" s="84" t="s">
        <v>2568</v>
      </c>
      <c r="G180" s="84" t="b">
        <v>0</v>
      </c>
      <c r="H180" s="84" t="b">
        <v>0</v>
      </c>
      <c r="I180" s="84" t="b">
        <v>0</v>
      </c>
      <c r="J180" s="84" t="b">
        <v>0</v>
      </c>
      <c r="K180" s="84" t="b">
        <v>0</v>
      </c>
      <c r="L180" s="84" t="b">
        <v>0</v>
      </c>
    </row>
    <row r="181" spans="1:12" ht="15">
      <c r="A181" s="84" t="s">
        <v>2527</v>
      </c>
      <c r="B181" s="84" t="s">
        <v>2429</v>
      </c>
      <c r="C181" s="84">
        <v>2</v>
      </c>
      <c r="D181" s="122">
        <v>0.002280530270181676</v>
      </c>
      <c r="E181" s="122">
        <v>2.5613995604420277</v>
      </c>
      <c r="F181" s="84" t="s">
        <v>2568</v>
      </c>
      <c r="G181" s="84" t="b">
        <v>0</v>
      </c>
      <c r="H181" s="84" t="b">
        <v>0</v>
      </c>
      <c r="I181" s="84" t="b">
        <v>0</v>
      </c>
      <c r="J181" s="84" t="b">
        <v>0</v>
      </c>
      <c r="K181" s="84" t="b">
        <v>0</v>
      </c>
      <c r="L181" s="84" t="b">
        <v>0</v>
      </c>
    </row>
    <row r="182" spans="1:12" ht="15">
      <c r="A182" s="84" t="s">
        <v>2429</v>
      </c>
      <c r="B182" s="84" t="s">
        <v>2528</v>
      </c>
      <c r="C182" s="84">
        <v>2</v>
      </c>
      <c r="D182" s="122">
        <v>0.002280530270181676</v>
      </c>
      <c r="E182" s="122">
        <v>2.5613995604420277</v>
      </c>
      <c r="F182" s="84" t="s">
        <v>2568</v>
      </c>
      <c r="G182" s="84" t="b">
        <v>0</v>
      </c>
      <c r="H182" s="84" t="b">
        <v>0</v>
      </c>
      <c r="I182" s="84" t="b">
        <v>0</v>
      </c>
      <c r="J182" s="84" t="b">
        <v>0</v>
      </c>
      <c r="K182" s="84" t="b">
        <v>0</v>
      </c>
      <c r="L182" s="84" t="b">
        <v>0</v>
      </c>
    </row>
    <row r="183" spans="1:12" ht="15">
      <c r="A183" s="84" t="s">
        <v>2528</v>
      </c>
      <c r="B183" s="84" t="s">
        <v>2430</v>
      </c>
      <c r="C183" s="84">
        <v>2</v>
      </c>
      <c r="D183" s="122">
        <v>0.002280530270181676</v>
      </c>
      <c r="E183" s="122">
        <v>2.5613995604420277</v>
      </c>
      <c r="F183" s="84" t="s">
        <v>2568</v>
      </c>
      <c r="G183" s="84" t="b">
        <v>0</v>
      </c>
      <c r="H183" s="84" t="b">
        <v>0</v>
      </c>
      <c r="I183" s="84" t="b">
        <v>0</v>
      </c>
      <c r="J183" s="84" t="b">
        <v>0</v>
      </c>
      <c r="K183" s="84" t="b">
        <v>0</v>
      </c>
      <c r="L183" s="84" t="b">
        <v>0</v>
      </c>
    </row>
    <row r="184" spans="1:12" ht="15">
      <c r="A184" s="84" t="s">
        <v>2430</v>
      </c>
      <c r="B184" s="84" t="s">
        <v>2411</v>
      </c>
      <c r="C184" s="84">
        <v>2</v>
      </c>
      <c r="D184" s="122">
        <v>0.002280530270181676</v>
      </c>
      <c r="E184" s="122">
        <v>2.16345955176999</v>
      </c>
      <c r="F184" s="84" t="s">
        <v>2568</v>
      </c>
      <c r="G184" s="84" t="b">
        <v>0</v>
      </c>
      <c r="H184" s="84" t="b">
        <v>0</v>
      </c>
      <c r="I184" s="84" t="b">
        <v>0</v>
      </c>
      <c r="J184" s="84" t="b">
        <v>0</v>
      </c>
      <c r="K184" s="84" t="b">
        <v>0</v>
      </c>
      <c r="L184" s="84" t="b">
        <v>0</v>
      </c>
    </row>
    <row r="185" spans="1:12" ht="15">
      <c r="A185" s="84" t="s">
        <v>2411</v>
      </c>
      <c r="B185" s="84" t="s">
        <v>2412</v>
      </c>
      <c r="C185" s="84">
        <v>2</v>
      </c>
      <c r="D185" s="122">
        <v>0.002280530270181676</v>
      </c>
      <c r="E185" s="122">
        <v>2.16345955176999</v>
      </c>
      <c r="F185" s="84" t="s">
        <v>2568</v>
      </c>
      <c r="G185" s="84" t="b">
        <v>0</v>
      </c>
      <c r="H185" s="84" t="b">
        <v>0</v>
      </c>
      <c r="I185" s="84" t="b">
        <v>0</v>
      </c>
      <c r="J185" s="84" t="b">
        <v>1</v>
      </c>
      <c r="K185" s="84" t="b">
        <v>0</v>
      </c>
      <c r="L185" s="84" t="b">
        <v>0</v>
      </c>
    </row>
    <row r="186" spans="1:12" ht="15">
      <c r="A186" s="84" t="s">
        <v>2412</v>
      </c>
      <c r="B186" s="84" t="s">
        <v>2529</v>
      </c>
      <c r="C186" s="84">
        <v>2</v>
      </c>
      <c r="D186" s="122">
        <v>0.002280530270181676</v>
      </c>
      <c r="E186" s="122">
        <v>2.4644895474339714</v>
      </c>
      <c r="F186" s="84" t="s">
        <v>2568</v>
      </c>
      <c r="G186" s="84" t="b">
        <v>1</v>
      </c>
      <c r="H186" s="84" t="b">
        <v>0</v>
      </c>
      <c r="I186" s="84" t="b">
        <v>0</v>
      </c>
      <c r="J186" s="84" t="b">
        <v>0</v>
      </c>
      <c r="K186" s="84" t="b">
        <v>0</v>
      </c>
      <c r="L186" s="84" t="b">
        <v>0</v>
      </c>
    </row>
    <row r="187" spans="1:12" ht="15">
      <c r="A187" s="84" t="s">
        <v>2529</v>
      </c>
      <c r="B187" s="84" t="s">
        <v>2530</v>
      </c>
      <c r="C187" s="84">
        <v>2</v>
      </c>
      <c r="D187" s="122">
        <v>0.002280530270181676</v>
      </c>
      <c r="E187" s="122">
        <v>2.862429556106009</v>
      </c>
      <c r="F187" s="84" t="s">
        <v>2568</v>
      </c>
      <c r="G187" s="84" t="b">
        <v>0</v>
      </c>
      <c r="H187" s="84" t="b">
        <v>0</v>
      </c>
      <c r="I187" s="84" t="b">
        <v>0</v>
      </c>
      <c r="J187" s="84" t="b">
        <v>0</v>
      </c>
      <c r="K187" s="84" t="b">
        <v>0</v>
      </c>
      <c r="L187" s="84" t="b">
        <v>0</v>
      </c>
    </row>
    <row r="188" spans="1:12" ht="15">
      <c r="A188" s="84" t="s">
        <v>2530</v>
      </c>
      <c r="B188" s="84" t="s">
        <v>2531</v>
      </c>
      <c r="C188" s="84">
        <v>2</v>
      </c>
      <c r="D188" s="122">
        <v>0.002280530270181676</v>
      </c>
      <c r="E188" s="122">
        <v>2.862429556106009</v>
      </c>
      <c r="F188" s="84" t="s">
        <v>2568</v>
      </c>
      <c r="G188" s="84" t="b">
        <v>0</v>
      </c>
      <c r="H188" s="84" t="b">
        <v>0</v>
      </c>
      <c r="I188" s="84" t="b">
        <v>0</v>
      </c>
      <c r="J188" s="84" t="b">
        <v>0</v>
      </c>
      <c r="K188" s="84" t="b">
        <v>0</v>
      </c>
      <c r="L188" s="84" t="b">
        <v>0</v>
      </c>
    </row>
    <row r="189" spans="1:12" ht="15">
      <c r="A189" s="84" t="s">
        <v>2531</v>
      </c>
      <c r="B189" s="84" t="s">
        <v>2532</v>
      </c>
      <c r="C189" s="84">
        <v>2</v>
      </c>
      <c r="D189" s="122">
        <v>0.002280530270181676</v>
      </c>
      <c r="E189" s="122">
        <v>2.862429556106009</v>
      </c>
      <c r="F189" s="84" t="s">
        <v>2568</v>
      </c>
      <c r="G189" s="84" t="b">
        <v>0</v>
      </c>
      <c r="H189" s="84" t="b">
        <v>0</v>
      </c>
      <c r="I189" s="84" t="b">
        <v>0</v>
      </c>
      <c r="J189" s="84" t="b">
        <v>0</v>
      </c>
      <c r="K189" s="84" t="b">
        <v>0</v>
      </c>
      <c r="L189" s="84" t="b">
        <v>0</v>
      </c>
    </row>
    <row r="190" spans="1:12" ht="15">
      <c r="A190" s="84" t="s">
        <v>2532</v>
      </c>
      <c r="B190" s="84" t="s">
        <v>2533</v>
      </c>
      <c r="C190" s="84">
        <v>2</v>
      </c>
      <c r="D190" s="122">
        <v>0.002280530270181676</v>
      </c>
      <c r="E190" s="122">
        <v>2.862429556106009</v>
      </c>
      <c r="F190" s="84" t="s">
        <v>2568</v>
      </c>
      <c r="G190" s="84" t="b">
        <v>0</v>
      </c>
      <c r="H190" s="84" t="b">
        <v>0</v>
      </c>
      <c r="I190" s="84" t="b">
        <v>0</v>
      </c>
      <c r="J190" s="84" t="b">
        <v>0</v>
      </c>
      <c r="K190" s="84" t="b">
        <v>0</v>
      </c>
      <c r="L190" s="84" t="b">
        <v>0</v>
      </c>
    </row>
    <row r="191" spans="1:12" ht="15">
      <c r="A191" s="84" t="s">
        <v>267</v>
      </c>
      <c r="B191" s="84" t="s">
        <v>2451</v>
      </c>
      <c r="C191" s="84">
        <v>2</v>
      </c>
      <c r="D191" s="122">
        <v>0.002280530270181676</v>
      </c>
      <c r="E191" s="122">
        <v>1.3183615117557332</v>
      </c>
      <c r="F191" s="84" t="s">
        <v>2568</v>
      </c>
      <c r="G191" s="84" t="b">
        <v>0</v>
      </c>
      <c r="H191" s="84" t="b">
        <v>0</v>
      </c>
      <c r="I191" s="84" t="b">
        <v>0</v>
      </c>
      <c r="J191" s="84" t="b">
        <v>0</v>
      </c>
      <c r="K191" s="84" t="b">
        <v>0</v>
      </c>
      <c r="L191" s="84" t="b">
        <v>0</v>
      </c>
    </row>
    <row r="192" spans="1:12" ht="15">
      <c r="A192" s="84" t="s">
        <v>544</v>
      </c>
      <c r="B192" s="84" t="s">
        <v>2534</v>
      </c>
      <c r="C192" s="84">
        <v>2</v>
      </c>
      <c r="D192" s="122">
        <v>0.002280530270181676</v>
      </c>
      <c r="E192" s="122">
        <v>2.6863382970503276</v>
      </c>
      <c r="F192" s="84" t="s">
        <v>2568</v>
      </c>
      <c r="G192" s="84" t="b">
        <v>0</v>
      </c>
      <c r="H192" s="84" t="b">
        <v>0</v>
      </c>
      <c r="I192" s="84" t="b">
        <v>0</v>
      </c>
      <c r="J192" s="84" t="b">
        <v>0</v>
      </c>
      <c r="K192" s="84" t="b">
        <v>0</v>
      </c>
      <c r="L192" s="84" t="b">
        <v>0</v>
      </c>
    </row>
    <row r="193" spans="1:12" ht="15">
      <c r="A193" s="84" t="s">
        <v>2431</v>
      </c>
      <c r="B193" s="84" t="s">
        <v>2388</v>
      </c>
      <c r="C193" s="84">
        <v>2</v>
      </c>
      <c r="D193" s="122">
        <v>0.002280530270181676</v>
      </c>
      <c r="E193" s="122">
        <v>2.1220668666117652</v>
      </c>
      <c r="F193" s="84" t="s">
        <v>2568</v>
      </c>
      <c r="G193" s="84" t="b">
        <v>0</v>
      </c>
      <c r="H193" s="84" t="b">
        <v>0</v>
      </c>
      <c r="I193" s="84" t="b">
        <v>0</v>
      </c>
      <c r="J193" s="84" t="b">
        <v>0</v>
      </c>
      <c r="K193" s="84" t="b">
        <v>0</v>
      </c>
      <c r="L193" s="84" t="b">
        <v>0</v>
      </c>
    </row>
    <row r="194" spans="1:12" ht="15">
      <c r="A194" s="84" t="s">
        <v>2388</v>
      </c>
      <c r="B194" s="84" t="s">
        <v>2535</v>
      </c>
      <c r="C194" s="84">
        <v>2</v>
      </c>
      <c r="D194" s="122">
        <v>0.002280530270181676</v>
      </c>
      <c r="E194" s="122">
        <v>2.1220668666117652</v>
      </c>
      <c r="F194" s="84" t="s">
        <v>2568</v>
      </c>
      <c r="G194" s="84" t="b">
        <v>0</v>
      </c>
      <c r="H194" s="84" t="b">
        <v>0</v>
      </c>
      <c r="I194" s="84" t="b">
        <v>0</v>
      </c>
      <c r="J194" s="84" t="b">
        <v>1</v>
      </c>
      <c r="K194" s="84" t="b">
        <v>0</v>
      </c>
      <c r="L194" s="84" t="b">
        <v>0</v>
      </c>
    </row>
    <row r="195" spans="1:12" ht="15">
      <c r="A195" s="84" t="s">
        <v>2535</v>
      </c>
      <c r="B195" s="84" t="s">
        <v>541</v>
      </c>
      <c r="C195" s="84">
        <v>2</v>
      </c>
      <c r="D195" s="122">
        <v>0.002280530270181676</v>
      </c>
      <c r="E195" s="122">
        <v>1.4152715247637897</v>
      </c>
      <c r="F195" s="84" t="s">
        <v>2568</v>
      </c>
      <c r="G195" s="84" t="b">
        <v>1</v>
      </c>
      <c r="H195" s="84" t="b">
        <v>0</v>
      </c>
      <c r="I195" s="84" t="b">
        <v>0</v>
      </c>
      <c r="J195" s="84" t="b">
        <v>0</v>
      </c>
      <c r="K195" s="84" t="b">
        <v>0</v>
      </c>
      <c r="L195" s="84" t="b">
        <v>0</v>
      </c>
    </row>
    <row r="196" spans="1:12" ht="15">
      <c r="A196" s="84" t="s">
        <v>541</v>
      </c>
      <c r="B196" s="84" t="s">
        <v>2536</v>
      </c>
      <c r="C196" s="84">
        <v>2</v>
      </c>
      <c r="D196" s="122">
        <v>0.002280530270181676</v>
      </c>
      <c r="E196" s="122">
        <v>1.4152715247637897</v>
      </c>
      <c r="F196" s="84" t="s">
        <v>2568</v>
      </c>
      <c r="G196" s="84" t="b">
        <v>0</v>
      </c>
      <c r="H196" s="84" t="b">
        <v>0</v>
      </c>
      <c r="I196" s="84" t="b">
        <v>0</v>
      </c>
      <c r="J196" s="84" t="b">
        <v>0</v>
      </c>
      <c r="K196" s="84" t="b">
        <v>0</v>
      </c>
      <c r="L196" s="84" t="b">
        <v>0</v>
      </c>
    </row>
    <row r="197" spans="1:12" ht="15">
      <c r="A197" s="84" t="s">
        <v>2536</v>
      </c>
      <c r="B197" s="84" t="s">
        <v>2537</v>
      </c>
      <c r="C197" s="84">
        <v>2</v>
      </c>
      <c r="D197" s="122">
        <v>0.002280530270181676</v>
      </c>
      <c r="E197" s="122">
        <v>2.862429556106009</v>
      </c>
      <c r="F197" s="84" t="s">
        <v>2568</v>
      </c>
      <c r="G197" s="84" t="b">
        <v>0</v>
      </c>
      <c r="H197" s="84" t="b">
        <v>0</v>
      </c>
      <c r="I197" s="84" t="b">
        <v>0</v>
      </c>
      <c r="J197" s="84" t="b">
        <v>0</v>
      </c>
      <c r="K197" s="84" t="b">
        <v>0</v>
      </c>
      <c r="L197" s="84" t="b">
        <v>0</v>
      </c>
    </row>
    <row r="198" spans="1:12" ht="15">
      <c r="A198" s="84" t="s">
        <v>2537</v>
      </c>
      <c r="B198" s="84" t="s">
        <v>2538</v>
      </c>
      <c r="C198" s="84">
        <v>2</v>
      </c>
      <c r="D198" s="122">
        <v>0.002280530270181676</v>
      </c>
      <c r="E198" s="122">
        <v>2.862429556106009</v>
      </c>
      <c r="F198" s="84" t="s">
        <v>2568</v>
      </c>
      <c r="G198" s="84" t="b">
        <v>0</v>
      </c>
      <c r="H198" s="84" t="b">
        <v>0</v>
      </c>
      <c r="I198" s="84" t="b">
        <v>0</v>
      </c>
      <c r="J198" s="84" t="b">
        <v>0</v>
      </c>
      <c r="K198" s="84" t="b">
        <v>0</v>
      </c>
      <c r="L198" s="84" t="b">
        <v>0</v>
      </c>
    </row>
    <row r="199" spans="1:12" ht="15">
      <c r="A199" s="84" t="s">
        <v>2538</v>
      </c>
      <c r="B199" s="84" t="s">
        <v>2539</v>
      </c>
      <c r="C199" s="84">
        <v>2</v>
      </c>
      <c r="D199" s="122">
        <v>0.002280530270181676</v>
      </c>
      <c r="E199" s="122">
        <v>2.862429556106009</v>
      </c>
      <c r="F199" s="84" t="s">
        <v>2568</v>
      </c>
      <c r="G199" s="84" t="b">
        <v>0</v>
      </c>
      <c r="H199" s="84" t="b">
        <v>0</v>
      </c>
      <c r="I199" s="84" t="b">
        <v>0</v>
      </c>
      <c r="J199" s="84" t="b">
        <v>1</v>
      </c>
      <c r="K199" s="84" t="b">
        <v>0</v>
      </c>
      <c r="L199" s="84" t="b">
        <v>0</v>
      </c>
    </row>
    <row r="200" spans="1:12" ht="15">
      <c r="A200" s="84" t="s">
        <v>2539</v>
      </c>
      <c r="B200" s="84" t="s">
        <v>304</v>
      </c>
      <c r="C200" s="84">
        <v>2</v>
      </c>
      <c r="D200" s="122">
        <v>0.002280530270181676</v>
      </c>
      <c r="E200" s="122">
        <v>2.862429556106009</v>
      </c>
      <c r="F200" s="84" t="s">
        <v>2568</v>
      </c>
      <c r="G200" s="84" t="b">
        <v>1</v>
      </c>
      <c r="H200" s="84" t="b">
        <v>0</v>
      </c>
      <c r="I200" s="84" t="b">
        <v>0</v>
      </c>
      <c r="J200" s="84" t="b">
        <v>0</v>
      </c>
      <c r="K200" s="84" t="b">
        <v>0</v>
      </c>
      <c r="L200" s="84" t="b">
        <v>0</v>
      </c>
    </row>
    <row r="201" spans="1:12" ht="15">
      <c r="A201" s="84" t="s">
        <v>304</v>
      </c>
      <c r="B201" s="84" t="s">
        <v>545</v>
      </c>
      <c r="C201" s="84">
        <v>2</v>
      </c>
      <c r="D201" s="122">
        <v>0.002280530270181676</v>
      </c>
      <c r="E201" s="122">
        <v>2.4644895474339714</v>
      </c>
      <c r="F201" s="84" t="s">
        <v>2568</v>
      </c>
      <c r="G201" s="84" t="b">
        <v>0</v>
      </c>
      <c r="H201" s="84" t="b">
        <v>0</v>
      </c>
      <c r="I201" s="84" t="b">
        <v>0</v>
      </c>
      <c r="J201" s="84" t="b">
        <v>0</v>
      </c>
      <c r="K201" s="84" t="b">
        <v>0</v>
      </c>
      <c r="L201" s="84" t="b">
        <v>0</v>
      </c>
    </row>
    <row r="202" spans="1:12" ht="15">
      <c r="A202" s="84" t="s">
        <v>2540</v>
      </c>
      <c r="B202" s="84" t="s">
        <v>267</v>
      </c>
      <c r="C202" s="84">
        <v>2</v>
      </c>
      <c r="D202" s="122">
        <v>0.002280530270181676</v>
      </c>
      <c r="E202" s="122">
        <v>1.5952578277029952</v>
      </c>
      <c r="F202" s="84" t="s">
        <v>2568</v>
      </c>
      <c r="G202" s="84" t="b">
        <v>0</v>
      </c>
      <c r="H202" s="84" t="b">
        <v>0</v>
      </c>
      <c r="I202" s="84" t="b">
        <v>0</v>
      </c>
      <c r="J202" s="84" t="b">
        <v>0</v>
      </c>
      <c r="K202" s="84" t="b">
        <v>0</v>
      </c>
      <c r="L202" s="84" t="b">
        <v>0</v>
      </c>
    </row>
    <row r="203" spans="1:12" ht="15">
      <c r="A203" s="84" t="s">
        <v>302</v>
      </c>
      <c r="B203" s="84" t="s">
        <v>2075</v>
      </c>
      <c r="C203" s="84">
        <v>2</v>
      </c>
      <c r="D203" s="122">
        <v>0.002280530270181676</v>
      </c>
      <c r="E203" s="122">
        <v>2.5613995604420277</v>
      </c>
      <c r="F203" s="84" t="s">
        <v>2568</v>
      </c>
      <c r="G203" s="84" t="b">
        <v>0</v>
      </c>
      <c r="H203" s="84" t="b">
        <v>0</v>
      </c>
      <c r="I203" s="84" t="b">
        <v>0</v>
      </c>
      <c r="J203" s="84" t="b">
        <v>0</v>
      </c>
      <c r="K203" s="84" t="b">
        <v>0</v>
      </c>
      <c r="L203" s="84" t="b">
        <v>0</v>
      </c>
    </row>
    <row r="204" spans="1:12" ht="15">
      <c r="A204" s="84" t="s">
        <v>2076</v>
      </c>
      <c r="B204" s="84" t="s">
        <v>2077</v>
      </c>
      <c r="C204" s="84">
        <v>2</v>
      </c>
      <c r="D204" s="122">
        <v>0.002280530270181676</v>
      </c>
      <c r="E204" s="122">
        <v>2.6863382970503276</v>
      </c>
      <c r="F204" s="84" t="s">
        <v>2568</v>
      </c>
      <c r="G204" s="84" t="b">
        <v>1</v>
      </c>
      <c r="H204" s="84" t="b">
        <v>0</v>
      </c>
      <c r="I204" s="84" t="b">
        <v>0</v>
      </c>
      <c r="J204" s="84" t="b">
        <v>0</v>
      </c>
      <c r="K204" s="84" t="b">
        <v>0</v>
      </c>
      <c r="L204" s="84" t="b">
        <v>0</v>
      </c>
    </row>
    <row r="205" spans="1:12" ht="15">
      <c r="A205" s="84" t="s">
        <v>2077</v>
      </c>
      <c r="B205" s="84" t="s">
        <v>2078</v>
      </c>
      <c r="C205" s="84">
        <v>2</v>
      </c>
      <c r="D205" s="122">
        <v>0.002280530270181676</v>
      </c>
      <c r="E205" s="122">
        <v>2.5613995604420277</v>
      </c>
      <c r="F205" s="84" t="s">
        <v>2568</v>
      </c>
      <c r="G205" s="84" t="b">
        <v>0</v>
      </c>
      <c r="H205" s="84" t="b">
        <v>0</v>
      </c>
      <c r="I205" s="84" t="b">
        <v>0</v>
      </c>
      <c r="J205" s="84" t="b">
        <v>0</v>
      </c>
      <c r="K205" s="84" t="b">
        <v>0</v>
      </c>
      <c r="L205" s="84" t="b">
        <v>0</v>
      </c>
    </row>
    <row r="206" spans="1:12" ht="15">
      <c r="A206" s="84" t="s">
        <v>2079</v>
      </c>
      <c r="B206" s="84" t="s">
        <v>541</v>
      </c>
      <c r="C206" s="84">
        <v>2</v>
      </c>
      <c r="D206" s="122">
        <v>0.002280530270181676</v>
      </c>
      <c r="E206" s="122">
        <v>1.1142415290998084</v>
      </c>
      <c r="F206" s="84" t="s">
        <v>2568</v>
      </c>
      <c r="G206" s="84" t="b">
        <v>0</v>
      </c>
      <c r="H206" s="84" t="b">
        <v>0</v>
      </c>
      <c r="I206" s="84" t="b">
        <v>0</v>
      </c>
      <c r="J206" s="84" t="b">
        <v>0</v>
      </c>
      <c r="K206" s="84" t="b">
        <v>0</v>
      </c>
      <c r="L206" s="84" t="b">
        <v>0</v>
      </c>
    </row>
    <row r="207" spans="1:12" ht="15">
      <c r="A207" s="84" t="s">
        <v>541</v>
      </c>
      <c r="B207" s="84" t="s">
        <v>2080</v>
      </c>
      <c r="C207" s="84">
        <v>2</v>
      </c>
      <c r="D207" s="122">
        <v>0.002280530270181676</v>
      </c>
      <c r="E207" s="122">
        <v>1.4152715247637897</v>
      </c>
      <c r="F207" s="84" t="s">
        <v>2568</v>
      </c>
      <c r="G207" s="84" t="b">
        <v>0</v>
      </c>
      <c r="H207" s="84" t="b">
        <v>0</v>
      </c>
      <c r="I207" s="84" t="b">
        <v>0</v>
      </c>
      <c r="J207" s="84" t="b">
        <v>0</v>
      </c>
      <c r="K207" s="84" t="b">
        <v>0</v>
      </c>
      <c r="L207" s="84" t="b">
        <v>0</v>
      </c>
    </row>
    <row r="208" spans="1:12" ht="15">
      <c r="A208" s="84" t="s">
        <v>2080</v>
      </c>
      <c r="B208" s="84" t="s">
        <v>301</v>
      </c>
      <c r="C208" s="84">
        <v>2</v>
      </c>
      <c r="D208" s="122">
        <v>0.002280530270181676</v>
      </c>
      <c r="E208" s="122">
        <v>2.862429556106009</v>
      </c>
      <c r="F208" s="84" t="s">
        <v>2568</v>
      </c>
      <c r="G208" s="84" t="b">
        <v>0</v>
      </c>
      <c r="H208" s="84" t="b">
        <v>0</v>
      </c>
      <c r="I208" s="84" t="b">
        <v>0</v>
      </c>
      <c r="J208" s="84" t="b">
        <v>0</v>
      </c>
      <c r="K208" s="84" t="b">
        <v>0</v>
      </c>
      <c r="L208" s="84" t="b">
        <v>0</v>
      </c>
    </row>
    <row r="209" spans="1:12" ht="15">
      <c r="A209" s="84" t="s">
        <v>301</v>
      </c>
      <c r="B209" s="84" t="s">
        <v>300</v>
      </c>
      <c r="C209" s="84">
        <v>2</v>
      </c>
      <c r="D209" s="122">
        <v>0.002280530270181676</v>
      </c>
      <c r="E209" s="122">
        <v>2.862429556106009</v>
      </c>
      <c r="F209" s="84" t="s">
        <v>2568</v>
      </c>
      <c r="G209" s="84" t="b">
        <v>0</v>
      </c>
      <c r="H209" s="84" t="b">
        <v>0</v>
      </c>
      <c r="I209" s="84" t="b">
        <v>0</v>
      </c>
      <c r="J209" s="84" t="b">
        <v>0</v>
      </c>
      <c r="K209" s="84" t="b">
        <v>0</v>
      </c>
      <c r="L209" s="84" t="b">
        <v>0</v>
      </c>
    </row>
    <row r="210" spans="1:12" ht="15">
      <c r="A210" s="84" t="s">
        <v>300</v>
      </c>
      <c r="B210" s="84" t="s">
        <v>267</v>
      </c>
      <c r="C210" s="84">
        <v>2</v>
      </c>
      <c r="D210" s="122">
        <v>0.002280530270181676</v>
      </c>
      <c r="E210" s="122">
        <v>1.5952578277029952</v>
      </c>
      <c r="F210" s="84" t="s">
        <v>2568</v>
      </c>
      <c r="G210" s="84" t="b">
        <v>0</v>
      </c>
      <c r="H210" s="84" t="b">
        <v>0</v>
      </c>
      <c r="I210" s="84" t="b">
        <v>0</v>
      </c>
      <c r="J210" s="84" t="b">
        <v>0</v>
      </c>
      <c r="K210" s="84" t="b">
        <v>0</v>
      </c>
      <c r="L210" s="84" t="b">
        <v>0</v>
      </c>
    </row>
    <row r="211" spans="1:12" ht="15">
      <c r="A211" s="84" t="s">
        <v>267</v>
      </c>
      <c r="B211" s="84" t="s">
        <v>299</v>
      </c>
      <c r="C211" s="84">
        <v>2</v>
      </c>
      <c r="D211" s="122">
        <v>0.002280530270181676</v>
      </c>
      <c r="E211" s="122">
        <v>1.3183615117557332</v>
      </c>
      <c r="F211" s="84" t="s">
        <v>2568</v>
      </c>
      <c r="G211" s="84" t="b">
        <v>0</v>
      </c>
      <c r="H211" s="84" t="b">
        <v>0</v>
      </c>
      <c r="I211" s="84" t="b">
        <v>0</v>
      </c>
      <c r="J211" s="84" t="b">
        <v>0</v>
      </c>
      <c r="K211" s="84" t="b">
        <v>0</v>
      </c>
      <c r="L211" s="84" t="b">
        <v>0</v>
      </c>
    </row>
    <row r="212" spans="1:12" ht="15">
      <c r="A212" s="84" t="s">
        <v>299</v>
      </c>
      <c r="B212" s="84" t="s">
        <v>298</v>
      </c>
      <c r="C212" s="84">
        <v>2</v>
      </c>
      <c r="D212" s="122">
        <v>0.002280530270181676</v>
      </c>
      <c r="E212" s="122">
        <v>2.862429556106009</v>
      </c>
      <c r="F212" s="84" t="s">
        <v>2568</v>
      </c>
      <c r="G212" s="84" t="b">
        <v>0</v>
      </c>
      <c r="H212" s="84" t="b">
        <v>0</v>
      </c>
      <c r="I212" s="84" t="b">
        <v>0</v>
      </c>
      <c r="J212" s="84" t="b">
        <v>0</v>
      </c>
      <c r="K212" s="84" t="b">
        <v>0</v>
      </c>
      <c r="L212" s="84" t="b">
        <v>0</v>
      </c>
    </row>
    <row r="213" spans="1:12" ht="15">
      <c r="A213" s="84" t="s">
        <v>2543</v>
      </c>
      <c r="B213" s="84" t="s">
        <v>2544</v>
      </c>
      <c r="C213" s="84">
        <v>2</v>
      </c>
      <c r="D213" s="122">
        <v>0.002280530270181676</v>
      </c>
      <c r="E213" s="122">
        <v>2.862429556106009</v>
      </c>
      <c r="F213" s="84" t="s">
        <v>2568</v>
      </c>
      <c r="G213" s="84" t="b">
        <v>0</v>
      </c>
      <c r="H213" s="84" t="b">
        <v>0</v>
      </c>
      <c r="I213" s="84" t="b">
        <v>0</v>
      </c>
      <c r="J213" s="84" t="b">
        <v>0</v>
      </c>
      <c r="K213" s="84" t="b">
        <v>0</v>
      </c>
      <c r="L213" s="84" t="b">
        <v>0</v>
      </c>
    </row>
    <row r="214" spans="1:12" ht="15">
      <c r="A214" s="84" t="s">
        <v>2544</v>
      </c>
      <c r="B214" s="84" t="s">
        <v>2545</v>
      </c>
      <c r="C214" s="84">
        <v>2</v>
      </c>
      <c r="D214" s="122">
        <v>0.002280530270181676</v>
      </c>
      <c r="E214" s="122">
        <v>2.862429556106009</v>
      </c>
      <c r="F214" s="84" t="s">
        <v>2568</v>
      </c>
      <c r="G214" s="84" t="b">
        <v>0</v>
      </c>
      <c r="H214" s="84" t="b">
        <v>0</v>
      </c>
      <c r="I214" s="84" t="b">
        <v>0</v>
      </c>
      <c r="J214" s="84" t="b">
        <v>1</v>
      </c>
      <c r="K214" s="84" t="b">
        <v>0</v>
      </c>
      <c r="L214" s="84" t="b">
        <v>0</v>
      </c>
    </row>
    <row r="215" spans="1:12" ht="15">
      <c r="A215" s="84" t="s">
        <v>2545</v>
      </c>
      <c r="B215" s="84" t="s">
        <v>2546</v>
      </c>
      <c r="C215" s="84">
        <v>2</v>
      </c>
      <c r="D215" s="122">
        <v>0.002280530270181676</v>
      </c>
      <c r="E215" s="122">
        <v>2.862429556106009</v>
      </c>
      <c r="F215" s="84" t="s">
        <v>2568</v>
      </c>
      <c r="G215" s="84" t="b">
        <v>1</v>
      </c>
      <c r="H215" s="84" t="b">
        <v>0</v>
      </c>
      <c r="I215" s="84" t="b">
        <v>0</v>
      </c>
      <c r="J215" s="84" t="b">
        <v>0</v>
      </c>
      <c r="K215" s="84" t="b">
        <v>0</v>
      </c>
      <c r="L215" s="84" t="b">
        <v>0</v>
      </c>
    </row>
    <row r="216" spans="1:12" ht="15">
      <c r="A216" s="84" t="s">
        <v>2546</v>
      </c>
      <c r="B216" s="84" t="s">
        <v>2547</v>
      </c>
      <c r="C216" s="84">
        <v>2</v>
      </c>
      <c r="D216" s="122">
        <v>0.002280530270181676</v>
      </c>
      <c r="E216" s="122">
        <v>2.862429556106009</v>
      </c>
      <c r="F216" s="84" t="s">
        <v>2568</v>
      </c>
      <c r="G216" s="84" t="b">
        <v>0</v>
      </c>
      <c r="H216" s="84" t="b">
        <v>0</v>
      </c>
      <c r="I216" s="84" t="b">
        <v>0</v>
      </c>
      <c r="J216" s="84" t="b">
        <v>0</v>
      </c>
      <c r="K216" s="84" t="b">
        <v>0</v>
      </c>
      <c r="L216" s="84" t="b">
        <v>0</v>
      </c>
    </row>
    <row r="217" spans="1:12" ht="15">
      <c r="A217" s="84" t="s">
        <v>2547</v>
      </c>
      <c r="B217" s="84" t="s">
        <v>541</v>
      </c>
      <c r="C217" s="84">
        <v>2</v>
      </c>
      <c r="D217" s="122">
        <v>0.002280530270181676</v>
      </c>
      <c r="E217" s="122">
        <v>1.4152715247637897</v>
      </c>
      <c r="F217" s="84" t="s">
        <v>2568</v>
      </c>
      <c r="G217" s="84" t="b">
        <v>0</v>
      </c>
      <c r="H217" s="84" t="b">
        <v>0</v>
      </c>
      <c r="I217" s="84" t="b">
        <v>0</v>
      </c>
      <c r="J217" s="84" t="b">
        <v>0</v>
      </c>
      <c r="K217" s="84" t="b">
        <v>0</v>
      </c>
      <c r="L217" s="84" t="b">
        <v>0</v>
      </c>
    </row>
    <row r="218" spans="1:12" ht="15">
      <c r="A218" s="84" t="s">
        <v>541</v>
      </c>
      <c r="B218" s="84" t="s">
        <v>2548</v>
      </c>
      <c r="C218" s="84">
        <v>2</v>
      </c>
      <c r="D218" s="122">
        <v>0.002280530270181676</v>
      </c>
      <c r="E218" s="122">
        <v>1.4152715247637897</v>
      </c>
      <c r="F218" s="84" t="s">
        <v>2568</v>
      </c>
      <c r="G218" s="84" t="b">
        <v>0</v>
      </c>
      <c r="H218" s="84" t="b">
        <v>0</v>
      </c>
      <c r="I218" s="84" t="b">
        <v>0</v>
      </c>
      <c r="J218" s="84" t="b">
        <v>0</v>
      </c>
      <c r="K218" s="84" t="b">
        <v>0</v>
      </c>
      <c r="L218" s="84" t="b">
        <v>0</v>
      </c>
    </row>
    <row r="219" spans="1:12" ht="15">
      <c r="A219" s="84" t="s">
        <v>2548</v>
      </c>
      <c r="B219" s="84" t="s">
        <v>2549</v>
      </c>
      <c r="C219" s="84">
        <v>2</v>
      </c>
      <c r="D219" s="122">
        <v>0.002280530270181676</v>
      </c>
      <c r="E219" s="122">
        <v>2.862429556106009</v>
      </c>
      <c r="F219" s="84" t="s">
        <v>2568</v>
      </c>
      <c r="G219" s="84" t="b">
        <v>0</v>
      </c>
      <c r="H219" s="84" t="b">
        <v>0</v>
      </c>
      <c r="I219" s="84" t="b">
        <v>0</v>
      </c>
      <c r="J219" s="84" t="b">
        <v>0</v>
      </c>
      <c r="K219" s="84" t="b">
        <v>0</v>
      </c>
      <c r="L219" s="84" t="b">
        <v>0</v>
      </c>
    </row>
    <row r="220" spans="1:12" ht="15">
      <c r="A220" s="84" t="s">
        <v>2549</v>
      </c>
      <c r="B220" s="84" t="s">
        <v>2550</v>
      </c>
      <c r="C220" s="84">
        <v>2</v>
      </c>
      <c r="D220" s="122">
        <v>0.002280530270181676</v>
      </c>
      <c r="E220" s="122">
        <v>2.862429556106009</v>
      </c>
      <c r="F220" s="84" t="s">
        <v>2568</v>
      </c>
      <c r="G220" s="84" t="b">
        <v>0</v>
      </c>
      <c r="H220" s="84" t="b">
        <v>0</v>
      </c>
      <c r="I220" s="84" t="b">
        <v>0</v>
      </c>
      <c r="J220" s="84" t="b">
        <v>0</v>
      </c>
      <c r="K220" s="84" t="b">
        <v>0</v>
      </c>
      <c r="L220" s="84" t="b">
        <v>0</v>
      </c>
    </row>
    <row r="221" spans="1:12" ht="15">
      <c r="A221" s="84" t="s">
        <v>2550</v>
      </c>
      <c r="B221" s="84" t="s">
        <v>2429</v>
      </c>
      <c r="C221" s="84">
        <v>2</v>
      </c>
      <c r="D221" s="122">
        <v>0.002280530270181676</v>
      </c>
      <c r="E221" s="122">
        <v>2.5613995604420277</v>
      </c>
      <c r="F221" s="84" t="s">
        <v>2568</v>
      </c>
      <c r="G221" s="84" t="b">
        <v>0</v>
      </c>
      <c r="H221" s="84" t="b">
        <v>0</v>
      </c>
      <c r="I221" s="84" t="b">
        <v>0</v>
      </c>
      <c r="J221" s="84" t="b">
        <v>0</v>
      </c>
      <c r="K221" s="84" t="b">
        <v>0</v>
      </c>
      <c r="L221" s="84" t="b">
        <v>0</v>
      </c>
    </row>
    <row r="222" spans="1:12" ht="15">
      <c r="A222" s="84" t="s">
        <v>2429</v>
      </c>
      <c r="B222" s="84" t="s">
        <v>2551</v>
      </c>
      <c r="C222" s="84">
        <v>2</v>
      </c>
      <c r="D222" s="122">
        <v>0.002280530270181676</v>
      </c>
      <c r="E222" s="122">
        <v>2.5613995604420277</v>
      </c>
      <c r="F222" s="84" t="s">
        <v>2568</v>
      </c>
      <c r="G222" s="84" t="b">
        <v>0</v>
      </c>
      <c r="H222" s="84" t="b">
        <v>0</v>
      </c>
      <c r="I222" s="84" t="b">
        <v>0</v>
      </c>
      <c r="J222" s="84" t="b">
        <v>0</v>
      </c>
      <c r="K222" s="84" t="b">
        <v>0</v>
      </c>
      <c r="L222" s="84" t="b">
        <v>0</v>
      </c>
    </row>
    <row r="223" spans="1:12" ht="15">
      <c r="A223" s="84" t="s">
        <v>2551</v>
      </c>
      <c r="B223" s="84" t="s">
        <v>2391</v>
      </c>
      <c r="C223" s="84">
        <v>2</v>
      </c>
      <c r="D223" s="122">
        <v>0.002280530270181676</v>
      </c>
      <c r="E223" s="122">
        <v>2.2092170423306654</v>
      </c>
      <c r="F223" s="84" t="s">
        <v>2568</v>
      </c>
      <c r="G223" s="84" t="b">
        <v>0</v>
      </c>
      <c r="H223" s="84" t="b">
        <v>0</v>
      </c>
      <c r="I223" s="84" t="b">
        <v>0</v>
      </c>
      <c r="J223" s="84" t="b">
        <v>0</v>
      </c>
      <c r="K223" s="84" t="b">
        <v>0</v>
      </c>
      <c r="L223" s="84" t="b">
        <v>0</v>
      </c>
    </row>
    <row r="224" spans="1:12" ht="15">
      <c r="A224" s="84" t="s">
        <v>2552</v>
      </c>
      <c r="B224" s="84" t="s">
        <v>2412</v>
      </c>
      <c r="C224" s="84">
        <v>2</v>
      </c>
      <c r="D224" s="122">
        <v>0.0026606186485452887</v>
      </c>
      <c r="E224" s="122">
        <v>2.4644895474339714</v>
      </c>
      <c r="F224" s="84" t="s">
        <v>2568</v>
      </c>
      <c r="G224" s="84" t="b">
        <v>1</v>
      </c>
      <c r="H224" s="84" t="b">
        <v>0</v>
      </c>
      <c r="I224" s="84" t="b">
        <v>0</v>
      </c>
      <c r="J224" s="84" t="b">
        <v>1</v>
      </c>
      <c r="K224" s="84" t="b">
        <v>0</v>
      </c>
      <c r="L224" s="84" t="b">
        <v>0</v>
      </c>
    </row>
    <row r="225" spans="1:12" ht="15">
      <c r="A225" s="84" t="s">
        <v>2401</v>
      </c>
      <c r="B225" s="84" t="s">
        <v>2553</v>
      </c>
      <c r="C225" s="84">
        <v>2</v>
      </c>
      <c r="D225" s="122">
        <v>0.002280530270181676</v>
      </c>
      <c r="E225" s="122">
        <v>2.3853083013863463</v>
      </c>
      <c r="F225" s="84" t="s">
        <v>2568</v>
      </c>
      <c r="G225" s="84" t="b">
        <v>0</v>
      </c>
      <c r="H225" s="84" t="b">
        <v>0</v>
      </c>
      <c r="I225" s="84" t="b">
        <v>0</v>
      </c>
      <c r="J225" s="84" t="b">
        <v>0</v>
      </c>
      <c r="K225" s="84" t="b">
        <v>0</v>
      </c>
      <c r="L225" s="84" t="b">
        <v>0</v>
      </c>
    </row>
    <row r="226" spans="1:12" ht="15">
      <c r="A226" s="84" t="s">
        <v>2553</v>
      </c>
      <c r="B226" s="84" t="s">
        <v>225</v>
      </c>
      <c r="C226" s="84">
        <v>2</v>
      </c>
      <c r="D226" s="122">
        <v>0.002280530270181676</v>
      </c>
      <c r="E226" s="122">
        <v>2.862429556106009</v>
      </c>
      <c r="F226" s="84" t="s">
        <v>2568</v>
      </c>
      <c r="G226" s="84" t="b">
        <v>0</v>
      </c>
      <c r="H226" s="84" t="b">
        <v>0</v>
      </c>
      <c r="I226" s="84" t="b">
        <v>0</v>
      </c>
      <c r="J226" s="84" t="b">
        <v>0</v>
      </c>
      <c r="K226" s="84" t="b">
        <v>0</v>
      </c>
      <c r="L226" s="84" t="b">
        <v>0</v>
      </c>
    </row>
    <row r="227" spans="1:12" ht="15">
      <c r="A227" s="84" t="s">
        <v>225</v>
      </c>
      <c r="B227" s="84" t="s">
        <v>2454</v>
      </c>
      <c r="C227" s="84">
        <v>2</v>
      </c>
      <c r="D227" s="122">
        <v>0.002280530270181676</v>
      </c>
      <c r="E227" s="122">
        <v>2.6863382970503276</v>
      </c>
      <c r="F227" s="84" t="s">
        <v>2568</v>
      </c>
      <c r="G227" s="84" t="b">
        <v>0</v>
      </c>
      <c r="H227" s="84" t="b">
        <v>0</v>
      </c>
      <c r="I227" s="84" t="b">
        <v>0</v>
      </c>
      <c r="J227" s="84" t="b">
        <v>0</v>
      </c>
      <c r="K227" s="84" t="b">
        <v>0</v>
      </c>
      <c r="L227" s="84" t="b">
        <v>0</v>
      </c>
    </row>
    <row r="228" spans="1:12" ht="15">
      <c r="A228" s="84" t="s">
        <v>2420</v>
      </c>
      <c r="B228" s="84" t="s">
        <v>2392</v>
      </c>
      <c r="C228" s="84">
        <v>2</v>
      </c>
      <c r="D228" s="122">
        <v>0.002280530270181676</v>
      </c>
      <c r="E228" s="122">
        <v>1.9081870466666842</v>
      </c>
      <c r="F228" s="84" t="s">
        <v>2568</v>
      </c>
      <c r="G228" s="84" t="b">
        <v>0</v>
      </c>
      <c r="H228" s="84" t="b">
        <v>0</v>
      </c>
      <c r="I228" s="84" t="b">
        <v>0</v>
      </c>
      <c r="J228" s="84" t="b">
        <v>0</v>
      </c>
      <c r="K228" s="84" t="b">
        <v>0</v>
      </c>
      <c r="L228" s="84" t="b">
        <v>0</v>
      </c>
    </row>
    <row r="229" spans="1:12" ht="15">
      <c r="A229" s="84" t="s">
        <v>2392</v>
      </c>
      <c r="B229" s="84" t="s">
        <v>2008</v>
      </c>
      <c r="C229" s="84">
        <v>2</v>
      </c>
      <c r="D229" s="122">
        <v>0.002280530270181676</v>
      </c>
      <c r="E229" s="122">
        <v>1.3061270553387216</v>
      </c>
      <c r="F229" s="84" t="s">
        <v>2568</v>
      </c>
      <c r="G229" s="84" t="b">
        <v>0</v>
      </c>
      <c r="H229" s="84" t="b">
        <v>0</v>
      </c>
      <c r="I229" s="84" t="b">
        <v>0</v>
      </c>
      <c r="J229" s="84" t="b">
        <v>0</v>
      </c>
      <c r="K229" s="84" t="b">
        <v>0</v>
      </c>
      <c r="L229" s="84" t="b">
        <v>0</v>
      </c>
    </row>
    <row r="230" spans="1:12" ht="15">
      <c r="A230" s="84" t="s">
        <v>2008</v>
      </c>
      <c r="B230" s="84" t="s">
        <v>2554</v>
      </c>
      <c r="C230" s="84">
        <v>2</v>
      </c>
      <c r="D230" s="122">
        <v>0.002280530270181676</v>
      </c>
      <c r="E230" s="122">
        <v>1.9593395691140654</v>
      </c>
      <c r="F230" s="84" t="s">
        <v>2568</v>
      </c>
      <c r="G230" s="84" t="b">
        <v>0</v>
      </c>
      <c r="H230" s="84" t="b">
        <v>0</v>
      </c>
      <c r="I230" s="84" t="b">
        <v>0</v>
      </c>
      <c r="J230" s="84" t="b">
        <v>1</v>
      </c>
      <c r="K230" s="84" t="b">
        <v>0</v>
      </c>
      <c r="L230" s="84" t="b">
        <v>0</v>
      </c>
    </row>
    <row r="231" spans="1:12" ht="15">
      <c r="A231" s="84" t="s">
        <v>2554</v>
      </c>
      <c r="B231" s="84" t="s">
        <v>296</v>
      </c>
      <c r="C231" s="84">
        <v>2</v>
      </c>
      <c r="D231" s="122">
        <v>0.002280530270181676</v>
      </c>
      <c r="E231" s="122">
        <v>2.862429556106009</v>
      </c>
      <c r="F231" s="84" t="s">
        <v>2568</v>
      </c>
      <c r="G231" s="84" t="b">
        <v>1</v>
      </c>
      <c r="H231" s="84" t="b">
        <v>0</v>
      </c>
      <c r="I231" s="84" t="b">
        <v>0</v>
      </c>
      <c r="J231" s="84" t="b">
        <v>0</v>
      </c>
      <c r="K231" s="84" t="b">
        <v>0</v>
      </c>
      <c r="L231" s="84" t="b">
        <v>0</v>
      </c>
    </row>
    <row r="232" spans="1:12" ht="15">
      <c r="A232" s="84" t="s">
        <v>296</v>
      </c>
      <c r="B232" s="84" t="s">
        <v>2555</v>
      </c>
      <c r="C232" s="84">
        <v>2</v>
      </c>
      <c r="D232" s="122">
        <v>0.002280530270181676</v>
      </c>
      <c r="E232" s="122">
        <v>2.862429556106009</v>
      </c>
      <c r="F232" s="84" t="s">
        <v>2568</v>
      </c>
      <c r="G232" s="84" t="b">
        <v>0</v>
      </c>
      <c r="H232" s="84" t="b">
        <v>0</v>
      </c>
      <c r="I232" s="84" t="b">
        <v>0</v>
      </c>
      <c r="J232" s="84" t="b">
        <v>0</v>
      </c>
      <c r="K232" s="84" t="b">
        <v>0</v>
      </c>
      <c r="L232" s="84" t="b">
        <v>0</v>
      </c>
    </row>
    <row r="233" spans="1:12" ht="15">
      <c r="A233" s="84" t="s">
        <v>2555</v>
      </c>
      <c r="B233" s="84" t="s">
        <v>541</v>
      </c>
      <c r="C233" s="84">
        <v>2</v>
      </c>
      <c r="D233" s="122">
        <v>0.002280530270181676</v>
      </c>
      <c r="E233" s="122">
        <v>1.4152715247637897</v>
      </c>
      <c r="F233" s="84" t="s">
        <v>2568</v>
      </c>
      <c r="G233" s="84" t="b">
        <v>0</v>
      </c>
      <c r="H233" s="84" t="b">
        <v>0</v>
      </c>
      <c r="I233" s="84" t="b">
        <v>0</v>
      </c>
      <c r="J233" s="84" t="b">
        <v>0</v>
      </c>
      <c r="K233" s="84" t="b">
        <v>0</v>
      </c>
      <c r="L233" s="84" t="b">
        <v>0</v>
      </c>
    </row>
    <row r="234" spans="1:12" ht="15">
      <c r="A234" s="84" t="s">
        <v>541</v>
      </c>
      <c r="B234" s="84" t="s">
        <v>2392</v>
      </c>
      <c r="C234" s="84">
        <v>2</v>
      </c>
      <c r="D234" s="122">
        <v>0.002280530270181676</v>
      </c>
      <c r="E234" s="122">
        <v>0.7620590109884461</v>
      </c>
      <c r="F234" s="84" t="s">
        <v>2568</v>
      </c>
      <c r="G234" s="84" t="b">
        <v>0</v>
      </c>
      <c r="H234" s="84" t="b">
        <v>0</v>
      </c>
      <c r="I234" s="84" t="b">
        <v>0</v>
      </c>
      <c r="J234" s="84" t="b">
        <v>0</v>
      </c>
      <c r="K234" s="84" t="b">
        <v>0</v>
      </c>
      <c r="L234" s="84" t="b">
        <v>0</v>
      </c>
    </row>
    <row r="235" spans="1:12" ht="15">
      <c r="A235" s="84" t="s">
        <v>2392</v>
      </c>
      <c r="B235" s="84" t="s">
        <v>2556</v>
      </c>
      <c r="C235" s="84">
        <v>2</v>
      </c>
      <c r="D235" s="122">
        <v>0.002280530270181676</v>
      </c>
      <c r="E235" s="122">
        <v>2.2092170423306654</v>
      </c>
      <c r="F235" s="84" t="s">
        <v>2568</v>
      </c>
      <c r="G235" s="84" t="b">
        <v>0</v>
      </c>
      <c r="H235" s="84" t="b">
        <v>0</v>
      </c>
      <c r="I235" s="84" t="b">
        <v>0</v>
      </c>
      <c r="J235" s="84" t="b">
        <v>0</v>
      </c>
      <c r="K235" s="84" t="b">
        <v>0</v>
      </c>
      <c r="L235" s="84" t="b">
        <v>0</v>
      </c>
    </row>
    <row r="236" spans="1:12" ht="15">
      <c r="A236" s="84" t="s">
        <v>222</v>
      </c>
      <c r="B236" s="84" t="s">
        <v>2063</v>
      </c>
      <c r="C236" s="84">
        <v>2</v>
      </c>
      <c r="D236" s="122">
        <v>0.002280530270181676</v>
      </c>
      <c r="E236" s="122">
        <v>2.862429556106009</v>
      </c>
      <c r="F236" s="84" t="s">
        <v>2568</v>
      </c>
      <c r="G236" s="84" t="b">
        <v>0</v>
      </c>
      <c r="H236" s="84" t="b">
        <v>0</v>
      </c>
      <c r="I236" s="84" t="b">
        <v>0</v>
      </c>
      <c r="J236" s="84" t="b">
        <v>1</v>
      </c>
      <c r="K236" s="84" t="b">
        <v>0</v>
      </c>
      <c r="L236" s="84" t="b">
        <v>0</v>
      </c>
    </row>
    <row r="237" spans="1:12" ht="15">
      <c r="A237" s="84" t="s">
        <v>218</v>
      </c>
      <c r="B237" s="84" t="s">
        <v>293</v>
      </c>
      <c r="C237" s="84">
        <v>2</v>
      </c>
      <c r="D237" s="122">
        <v>0.002280530270181676</v>
      </c>
      <c r="E237" s="122">
        <v>2.862429556106009</v>
      </c>
      <c r="F237" s="84" t="s">
        <v>2568</v>
      </c>
      <c r="G237" s="84" t="b">
        <v>0</v>
      </c>
      <c r="H237" s="84" t="b">
        <v>0</v>
      </c>
      <c r="I237" s="84" t="b">
        <v>0</v>
      </c>
      <c r="J237" s="84" t="b">
        <v>0</v>
      </c>
      <c r="K237" s="84" t="b">
        <v>0</v>
      </c>
      <c r="L237" s="84" t="b">
        <v>0</v>
      </c>
    </row>
    <row r="238" spans="1:12" ht="15">
      <c r="A238" s="84" t="s">
        <v>2456</v>
      </c>
      <c r="B238" s="84" t="s">
        <v>2557</v>
      </c>
      <c r="C238" s="84">
        <v>2</v>
      </c>
      <c r="D238" s="122">
        <v>0.002280530270181676</v>
      </c>
      <c r="E238" s="122">
        <v>2.6863382970503276</v>
      </c>
      <c r="F238" s="84" t="s">
        <v>2568</v>
      </c>
      <c r="G238" s="84" t="b">
        <v>0</v>
      </c>
      <c r="H238" s="84" t="b">
        <v>0</v>
      </c>
      <c r="I238" s="84" t="b">
        <v>0</v>
      </c>
      <c r="J238" s="84" t="b">
        <v>0</v>
      </c>
      <c r="K238" s="84" t="b">
        <v>0</v>
      </c>
      <c r="L238" s="84" t="b">
        <v>0</v>
      </c>
    </row>
    <row r="239" spans="1:12" ht="15">
      <c r="A239" s="84" t="s">
        <v>2558</v>
      </c>
      <c r="B239" s="84" t="s">
        <v>2559</v>
      </c>
      <c r="C239" s="84">
        <v>2</v>
      </c>
      <c r="D239" s="122">
        <v>0.002280530270181676</v>
      </c>
      <c r="E239" s="122">
        <v>2.862429556106009</v>
      </c>
      <c r="F239" s="84" t="s">
        <v>2568</v>
      </c>
      <c r="G239" s="84" t="b">
        <v>0</v>
      </c>
      <c r="H239" s="84" t="b">
        <v>0</v>
      </c>
      <c r="I239" s="84" t="b">
        <v>0</v>
      </c>
      <c r="J239" s="84" t="b">
        <v>0</v>
      </c>
      <c r="K239" s="84" t="b">
        <v>0</v>
      </c>
      <c r="L239" s="84" t="b">
        <v>0</v>
      </c>
    </row>
    <row r="240" spans="1:12" ht="15">
      <c r="A240" s="84" t="s">
        <v>2559</v>
      </c>
      <c r="B240" s="84" t="s">
        <v>2560</v>
      </c>
      <c r="C240" s="84">
        <v>2</v>
      </c>
      <c r="D240" s="122">
        <v>0.002280530270181676</v>
      </c>
      <c r="E240" s="122">
        <v>2.862429556106009</v>
      </c>
      <c r="F240" s="84" t="s">
        <v>2568</v>
      </c>
      <c r="G240" s="84" t="b">
        <v>0</v>
      </c>
      <c r="H240" s="84" t="b">
        <v>0</v>
      </c>
      <c r="I240" s="84" t="b">
        <v>0</v>
      </c>
      <c r="J240" s="84" t="b">
        <v>0</v>
      </c>
      <c r="K240" s="84" t="b">
        <v>0</v>
      </c>
      <c r="L240" s="84" t="b">
        <v>0</v>
      </c>
    </row>
    <row r="241" spans="1:12" ht="15">
      <c r="A241" s="84" t="s">
        <v>2560</v>
      </c>
      <c r="B241" s="84" t="s">
        <v>2561</v>
      </c>
      <c r="C241" s="84">
        <v>2</v>
      </c>
      <c r="D241" s="122">
        <v>0.002280530270181676</v>
      </c>
      <c r="E241" s="122">
        <v>2.862429556106009</v>
      </c>
      <c r="F241" s="84" t="s">
        <v>2568</v>
      </c>
      <c r="G241" s="84" t="b">
        <v>0</v>
      </c>
      <c r="H241" s="84" t="b">
        <v>0</v>
      </c>
      <c r="I241" s="84" t="b">
        <v>0</v>
      </c>
      <c r="J241" s="84" t="b">
        <v>0</v>
      </c>
      <c r="K241" s="84" t="b">
        <v>0</v>
      </c>
      <c r="L241" s="84" t="b">
        <v>0</v>
      </c>
    </row>
    <row r="242" spans="1:12" ht="15">
      <c r="A242" s="84" t="s">
        <v>2561</v>
      </c>
      <c r="B242" s="84" t="s">
        <v>541</v>
      </c>
      <c r="C242" s="84">
        <v>2</v>
      </c>
      <c r="D242" s="122">
        <v>0.002280530270181676</v>
      </c>
      <c r="E242" s="122">
        <v>1.4152715247637897</v>
      </c>
      <c r="F242" s="84" t="s">
        <v>2568</v>
      </c>
      <c r="G242" s="84" t="b">
        <v>0</v>
      </c>
      <c r="H242" s="84" t="b">
        <v>0</v>
      </c>
      <c r="I242" s="84" t="b">
        <v>0</v>
      </c>
      <c r="J242" s="84" t="b">
        <v>0</v>
      </c>
      <c r="K242" s="84" t="b">
        <v>0</v>
      </c>
      <c r="L242" s="84" t="b">
        <v>0</v>
      </c>
    </row>
    <row r="243" spans="1:12" ht="15">
      <c r="A243" s="84" t="s">
        <v>541</v>
      </c>
      <c r="B243" s="84" t="s">
        <v>2457</v>
      </c>
      <c r="C243" s="84">
        <v>2</v>
      </c>
      <c r="D243" s="122">
        <v>0.002280530270181676</v>
      </c>
      <c r="E243" s="122">
        <v>1.2391802657081084</v>
      </c>
      <c r="F243" s="84" t="s">
        <v>2568</v>
      </c>
      <c r="G243" s="84" t="b">
        <v>0</v>
      </c>
      <c r="H243" s="84" t="b">
        <v>0</v>
      </c>
      <c r="I243" s="84" t="b">
        <v>0</v>
      </c>
      <c r="J243" s="84" t="b">
        <v>0</v>
      </c>
      <c r="K243" s="84" t="b">
        <v>0</v>
      </c>
      <c r="L243" s="84" t="b">
        <v>0</v>
      </c>
    </row>
    <row r="244" spans="1:12" ht="15">
      <c r="A244" s="84" t="s">
        <v>2457</v>
      </c>
      <c r="B244" s="84" t="s">
        <v>2562</v>
      </c>
      <c r="C244" s="84">
        <v>2</v>
      </c>
      <c r="D244" s="122">
        <v>0.002280530270181676</v>
      </c>
      <c r="E244" s="122">
        <v>2.6863382970503276</v>
      </c>
      <c r="F244" s="84" t="s">
        <v>2568</v>
      </c>
      <c r="G244" s="84" t="b">
        <v>0</v>
      </c>
      <c r="H244" s="84" t="b">
        <v>0</v>
      </c>
      <c r="I244" s="84" t="b">
        <v>0</v>
      </c>
      <c r="J244" s="84" t="b">
        <v>0</v>
      </c>
      <c r="K244" s="84" t="b">
        <v>0</v>
      </c>
      <c r="L244" s="84" t="b">
        <v>0</v>
      </c>
    </row>
    <row r="245" spans="1:12" ht="15">
      <c r="A245" s="84" t="s">
        <v>2562</v>
      </c>
      <c r="B245" s="84" t="s">
        <v>2432</v>
      </c>
      <c r="C245" s="84">
        <v>2</v>
      </c>
      <c r="D245" s="122">
        <v>0.002280530270181676</v>
      </c>
      <c r="E245" s="122">
        <v>2.5613995604420277</v>
      </c>
      <c r="F245" s="84" t="s">
        <v>2568</v>
      </c>
      <c r="G245" s="84" t="b">
        <v>0</v>
      </c>
      <c r="H245" s="84" t="b">
        <v>0</v>
      </c>
      <c r="I245" s="84" t="b">
        <v>0</v>
      </c>
      <c r="J245" s="84" t="b">
        <v>0</v>
      </c>
      <c r="K245" s="84" t="b">
        <v>0</v>
      </c>
      <c r="L245" s="84" t="b">
        <v>0</v>
      </c>
    </row>
    <row r="246" spans="1:12" ht="15">
      <c r="A246" s="84" t="s">
        <v>2432</v>
      </c>
      <c r="B246" s="84" t="s">
        <v>289</v>
      </c>
      <c r="C246" s="84">
        <v>2</v>
      </c>
      <c r="D246" s="122">
        <v>0.002280530270181676</v>
      </c>
      <c r="E246" s="122">
        <v>2.6863382970503276</v>
      </c>
      <c r="F246" s="84" t="s">
        <v>2568</v>
      </c>
      <c r="G246" s="84" t="b">
        <v>0</v>
      </c>
      <c r="H246" s="84" t="b">
        <v>0</v>
      </c>
      <c r="I246" s="84" t="b">
        <v>0</v>
      </c>
      <c r="J246" s="84" t="b">
        <v>0</v>
      </c>
      <c r="K246" s="84" t="b">
        <v>0</v>
      </c>
      <c r="L246" s="84" t="b">
        <v>0</v>
      </c>
    </row>
    <row r="247" spans="1:12" ht="15">
      <c r="A247" s="84" t="s">
        <v>289</v>
      </c>
      <c r="B247" s="84" t="s">
        <v>541</v>
      </c>
      <c r="C247" s="84">
        <v>2</v>
      </c>
      <c r="D247" s="122">
        <v>0.002280530270181676</v>
      </c>
      <c r="E247" s="122">
        <v>1.4152715247637897</v>
      </c>
      <c r="F247" s="84" t="s">
        <v>2568</v>
      </c>
      <c r="G247" s="84" t="b">
        <v>0</v>
      </c>
      <c r="H247" s="84" t="b">
        <v>0</v>
      </c>
      <c r="I247" s="84" t="b">
        <v>0</v>
      </c>
      <c r="J247" s="84" t="b">
        <v>0</v>
      </c>
      <c r="K247" s="84" t="b">
        <v>0</v>
      </c>
      <c r="L247" s="84" t="b">
        <v>0</v>
      </c>
    </row>
    <row r="248" spans="1:12" ht="15">
      <c r="A248" s="84" t="s">
        <v>541</v>
      </c>
      <c r="B248" s="84" t="s">
        <v>2432</v>
      </c>
      <c r="C248" s="84">
        <v>2</v>
      </c>
      <c r="D248" s="122">
        <v>0.002280530270181676</v>
      </c>
      <c r="E248" s="122">
        <v>1.1142415290998084</v>
      </c>
      <c r="F248" s="84" t="s">
        <v>2568</v>
      </c>
      <c r="G248" s="84" t="b">
        <v>0</v>
      </c>
      <c r="H248" s="84" t="b">
        <v>0</v>
      </c>
      <c r="I248" s="84" t="b">
        <v>0</v>
      </c>
      <c r="J248" s="84" t="b">
        <v>0</v>
      </c>
      <c r="K248" s="84" t="b">
        <v>0</v>
      </c>
      <c r="L248" s="84" t="b">
        <v>0</v>
      </c>
    </row>
    <row r="249" spans="1:12" ht="15">
      <c r="A249" s="84" t="s">
        <v>267</v>
      </c>
      <c r="B249" s="84" t="s">
        <v>2458</v>
      </c>
      <c r="C249" s="84">
        <v>2</v>
      </c>
      <c r="D249" s="122">
        <v>0.002280530270181676</v>
      </c>
      <c r="E249" s="122">
        <v>1.3183615117557332</v>
      </c>
      <c r="F249" s="84" t="s">
        <v>2568</v>
      </c>
      <c r="G249" s="84" t="b">
        <v>0</v>
      </c>
      <c r="H249" s="84" t="b">
        <v>0</v>
      </c>
      <c r="I249" s="84" t="b">
        <v>0</v>
      </c>
      <c r="J249" s="84" t="b">
        <v>0</v>
      </c>
      <c r="K249" s="84" t="b">
        <v>0</v>
      </c>
      <c r="L249" s="84" t="b">
        <v>0</v>
      </c>
    </row>
    <row r="250" spans="1:12" ht="15">
      <c r="A250" s="84" t="s">
        <v>267</v>
      </c>
      <c r="B250" s="84" t="s">
        <v>2049</v>
      </c>
      <c r="C250" s="84">
        <v>14</v>
      </c>
      <c r="D250" s="122">
        <v>0.010433098839332062</v>
      </c>
      <c r="E250" s="122">
        <v>1.3024438693443379</v>
      </c>
      <c r="F250" s="84" t="s">
        <v>1915</v>
      </c>
      <c r="G250" s="84" t="b">
        <v>0</v>
      </c>
      <c r="H250" s="84" t="b">
        <v>0</v>
      </c>
      <c r="I250" s="84" t="b">
        <v>0</v>
      </c>
      <c r="J250" s="84" t="b">
        <v>0</v>
      </c>
      <c r="K250" s="84" t="b">
        <v>0</v>
      </c>
      <c r="L250" s="84" t="b">
        <v>0</v>
      </c>
    </row>
    <row r="251" spans="1:12" ht="15">
      <c r="A251" s="84" t="s">
        <v>2049</v>
      </c>
      <c r="B251" s="84" t="s">
        <v>2050</v>
      </c>
      <c r="C251" s="84">
        <v>11</v>
      </c>
      <c r="D251" s="122">
        <v>0.009348372720134675</v>
      </c>
      <c r="E251" s="122">
        <v>1.734752779647638</v>
      </c>
      <c r="F251" s="84" t="s">
        <v>1915</v>
      </c>
      <c r="G251" s="84" t="b">
        <v>0</v>
      </c>
      <c r="H251" s="84" t="b">
        <v>0</v>
      </c>
      <c r="I251" s="84" t="b">
        <v>0</v>
      </c>
      <c r="J251" s="84" t="b">
        <v>0</v>
      </c>
      <c r="K251" s="84" t="b">
        <v>0</v>
      </c>
      <c r="L251" s="84" t="b">
        <v>0</v>
      </c>
    </row>
    <row r="252" spans="1:12" ht="15">
      <c r="A252" s="84" t="s">
        <v>2050</v>
      </c>
      <c r="B252" s="84" t="s">
        <v>2382</v>
      </c>
      <c r="C252" s="84">
        <v>11</v>
      </c>
      <c r="D252" s="122">
        <v>0.009348372720134675</v>
      </c>
      <c r="E252" s="122">
        <v>1.923809015867687</v>
      </c>
      <c r="F252" s="84" t="s">
        <v>1915</v>
      </c>
      <c r="G252" s="84" t="b">
        <v>0</v>
      </c>
      <c r="H252" s="84" t="b">
        <v>0</v>
      </c>
      <c r="I252" s="84" t="b">
        <v>0</v>
      </c>
      <c r="J252" s="84" t="b">
        <v>0</v>
      </c>
      <c r="K252" s="84" t="b">
        <v>0</v>
      </c>
      <c r="L252" s="84" t="b">
        <v>0</v>
      </c>
    </row>
    <row r="253" spans="1:12" ht="15">
      <c r="A253" s="84" t="s">
        <v>2382</v>
      </c>
      <c r="B253" s="84" t="s">
        <v>2383</v>
      </c>
      <c r="C253" s="84">
        <v>11</v>
      </c>
      <c r="D253" s="122">
        <v>0.009348372720134675</v>
      </c>
      <c r="E253" s="122">
        <v>1.923809015867687</v>
      </c>
      <c r="F253" s="84" t="s">
        <v>1915</v>
      </c>
      <c r="G253" s="84" t="b">
        <v>0</v>
      </c>
      <c r="H253" s="84" t="b">
        <v>0</v>
      </c>
      <c r="I253" s="84" t="b">
        <v>0</v>
      </c>
      <c r="J253" s="84" t="b">
        <v>0</v>
      </c>
      <c r="K253" s="84" t="b">
        <v>0</v>
      </c>
      <c r="L253" s="84" t="b">
        <v>0</v>
      </c>
    </row>
    <row r="254" spans="1:12" ht="15">
      <c r="A254" s="84" t="s">
        <v>2383</v>
      </c>
      <c r="B254" s="84" t="s">
        <v>2010</v>
      </c>
      <c r="C254" s="84">
        <v>11</v>
      </c>
      <c r="D254" s="122">
        <v>0.009348372720134675</v>
      </c>
      <c r="E254" s="122">
        <v>1.819073665347674</v>
      </c>
      <c r="F254" s="84" t="s">
        <v>1915</v>
      </c>
      <c r="G254" s="84" t="b">
        <v>0</v>
      </c>
      <c r="H254" s="84" t="b">
        <v>0</v>
      </c>
      <c r="I254" s="84" t="b">
        <v>0</v>
      </c>
      <c r="J254" s="84" t="b">
        <v>0</v>
      </c>
      <c r="K254" s="84" t="b">
        <v>0</v>
      </c>
      <c r="L254" s="84" t="b">
        <v>0</v>
      </c>
    </row>
    <row r="255" spans="1:12" ht="15">
      <c r="A255" s="84" t="s">
        <v>2010</v>
      </c>
      <c r="B255" s="84" t="s">
        <v>2384</v>
      </c>
      <c r="C255" s="84">
        <v>11</v>
      </c>
      <c r="D255" s="122">
        <v>0.009348372720134675</v>
      </c>
      <c r="E255" s="122">
        <v>1.8512583487190752</v>
      </c>
      <c r="F255" s="84" t="s">
        <v>1915</v>
      </c>
      <c r="G255" s="84" t="b">
        <v>0</v>
      </c>
      <c r="H255" s="84" t="b">
        <v>0</v>
      </c>
      <c r="I255" s="84" t="b">
        <v>0</v>
      </c>
      <c r="J255" s="84" t="b">
        <v>0</v>
      </c>
      <c r="K255" s="84" t="b">
        <v>0</v>
      </c>
      <c r="L255" s="84" t="b">
        <v>0</v>
      </c>
    </row>
    <row r="256" spans="1:12" ht="15">
      <c r="A256" s="84" t="s">
        <v>2384</v>
      </c>
      <c r="B256" s="84" t="s">
        <v>542</v>
      </c>
      <c r="C256" s="84">
        <v>11</v>
      </c>
      <c r="D256" s="122">
        <v>0.009348372720134675</v>
      </c>
      <c r="E256" s="122">
        <v>1.8860204549782873</v>
      </c>
      <c r="F256" s="84" t="s">
        <v>1915</v>
      </c>
      <c r="G256" s="84" t="b">
        <v>0</v>
      </c>
      <c r="H256" s="84" t="b">
        <v>0</v>
      </c>
      <c r="I256" s="84" t="b">
        <v>0</v>
      </c>
      <c r="J256" s="84" t="b">
        <v>0</v>
      </c>
      <c r="K256" s="84" t="b">
        <v>0</v>
      </c>
      <c r="L256" s="84" t="b">
        <v>0</v>
      </c>
    </row>
    <row r="257" spans="1:12" ht="15">
      <c r="A257" s="84" t="s">
        <v>542</v>
      </c>
      <c r="B257" s="84" t="s">
        <v>2385</v>
      </c>
      <c r="C257" s="84">
        <v>11</v>
      </c>
      <c r="D257" s="122">
        <v>0.009348372720134675</v>
      </c>
      <c r="E257" s="122">
        <v>1.8860204549782873</v>
      </c>
      <c r="F257" s="84" t="s">
        <v>1915</v>
      </c>
      <c r="G257" s="84" t="b">
        <v>0</v>
      </c>
      <c r="H257" s="84" t="b">
        <v>0</v>
      </c>
      <c r="I257" s="84" t="b">
        <v>0</v>
      </c>
      <c r="J257" s="84" t="b">
        <v>0</v>
      </c>
      <c r="K257" s="84" t="b">
        <v>0</v>
      </c>
      <c r="L257" s="84" t="b">
        <v>0</v>
      </c>
    </row>
    <row r="258" spans="1:12" ht="15">
      <c r="A258" s="84" t="s">
        <v>2385</v>
      </c>
      <c r="B258" s="84" t="s">
        <v>2386</v>
      </c>
      <c r="C258" s="84">
        <v>11</v>
      </c>
      <c r="D258" s="122">
        <v>0.009348372720134675</v>
      </c>
      <c r="E258" s="122">
        <v>1.923809015867687</v>
      </c>
      <c r="F258" s="84" t="s">
        <v>1915</v>
      </c>
      <c r="G258" s="84" t="b">
        <v>0</v>
      </c>
      <c r="H258" s="84" t="b">
        <v>0</v>
      </c>
      <c r="I258" s="84" t="b">
        <v>0</v>
      </c>
      <c r="J258" s="84" t="b">
        <v>0</v>
      </c>
      <c r="K258" s="84" t="b">
        <v>0</v>
      </c>
      <c r="L258" s="84" t="b">
        <v>0</v>
      </c>
    </row>
    <row r="259" spans="1:12" ht="15">
      <c r="A259" s="84" t="s">
        <v>2386</v>
      </c>
      <c r="B259" s="84" t="s">
        <v>2387</v>
      </c>
      <c r="C259" s="84">
        <v>11</v>
      </c>
      <c r="D259" s="122">
        <v>0.009348372720134675</v>
      </c>
      <c r="E259" s="122">
        <v>1.923809015867687</v>
      </c>
      <c r="F259" s="84" t="s">
        <v>1915</v>
      </c>
      <c r="G259" s="84" t="b">
        <v>0</v>
      </c>
      <c r="H259" s="84" t="b">
        <v>0</v>
      </c>
      <c r="I259" s="84" t="b">
        <v>0</v>
      </c>
      <c r="J259" s="84" t="b">
        <v>0</v>
      </c>
      <c r="K259" s="84" t="b">
        <v>0</v>
      </c>
      <c r="L259" s="84" t="b">
        <v>0</v>
      </c>
    </row>
    <row r="260" spans="1:12" ht="15">
      <c r="A260" s="84" t="s">
        <v>2072</v>
      </c>
      <c r="B260" s="84" t="s">
        <v>2073</v>
      </c>
      <c r="C260" s="84">
        <v>8</v>
      </c>
      <c r="D260" s="122">
        <v>0.007904132792795499</v>
      </c>
      <c r="E260" s="122">
        <v>2.0621117140339686</v>
      </c>
      <c r="F260" s="84" t="s">
        <v>1915</v>
      </c>
      <c r="G260" s="84" t="b">
        <v>0</v>
      </c>
      <c r="H260" s="84" t="b">
        <v>1</v>
      </c>
      <c r="I260" s="84" t="b">
        <v>0</v>
      </c>
      <c r="J260" s="84" t="b">
        <v>0</v>
      </c>
      <c r="K260" s="84" t="b">
        <v>0</v>
      </c>
      <c r="L260" s="84" t="b">
        <v>0</v>
      </c>
    </row>
    <row r="261" spans="1:12" ht="15">
      <c r="A261" s="84" t="s">
        <v>2389</v>
      </c>
      <c r="B261" s="84" t="s">
        <v>2399</v>
      </c>
      <c r="C261" s="84">
        <v>7</v>
      </c>
      <c r="D261" s="122">
        <v>0.0073216542844491165</v>
      </c>
      <c r="E261" s="122">
        <v>2.120103661011655</v>
      </c>
      <c r="F261" s="84" t="s">
        <v>1915</v>
      </c>
      <c r="G261" s="84" t="b">
        <v>0</v>
      </c>
      <c r="H261" s="84" t="b">
        <v>0</v>
      </c>
      <c r="I261" s="84" t="b">
        <v>0</v>
      </c>
      <c r="J261" s="84" t="b">
        <v>0</v>
      </c>
      <c r="K261" s="84" t="b">
        <v>0</v>
      </c>
      <c r="L261" s="84" t="b">
        <v>0</v>
      </c>
    </row>
    <row r="262" spans="1:12" ht="15">
      <c r="A262" s="84" t="s">
        <v>2399</v>
      </c>
      <c r="B262" s="84" t="s">
        <v>541</v>
      </c>
      <c r="C262" s="84">
        <v>7</v>
      </c>
      <c r="D262" s="122">
        <v>0.0073216542844491165</v>
      </c>
      <c r="E262" s="122">
        <v>1.3317332454463255</v>
      </c>
      <c r="F262" s="84" t="s">
        <v>1915</v>
      </c>
      <c r="G262" s="84" t="b">
        <v>0</v>
      </c>
      <c r="H262" s="84" t="b">
        <v>0</v>
      </c>
      <c r="I262" s="84" t="b">
        <v>0</v>
      </c>
      <c r="J262" s="84" t="b">
        <v>0</v>
      </c>
      <c r="K262" s="84" t="b">
        <v>0</v>
      </c>
      <c r="L262" s="84" t="b">
        <v>0</v>
      </c>
    </row>
    <row r="263" spans="1:12" ht="15">
      <c r="A263" s="84" t="s">
        <v>541</v>
      </c>
      <c r="B263" s="84" t="s">
        <v>2396</v>
      </c>
      <c r="C263" s="84">
        <v>7</v>
      </c>
      <c r="D263" s="122">
        <v>0.0073216542844491165</v>
      </c>
      <c r="E263" s="122">
        <v>1.273741298468639</v>
      </c>
      <c r="F263" s="84" t="s">
        <v>1915</v>
      </c>
      <c r="G263" s="84" t="b">
        <v>0</v>
      </c>
      <c r="H263" s="84" t="b">
        <v>0</v>
      </c>
      <c r="I263" s="84" t="b">
        <v>0</v>
      </c>
      <c r="J263" s="84" t="b">
        <v>0</v>
      </c>
      <c r="K263" s="84" t="b">
        <v>0</v>
      </c>
      <c r="L263" s="84" t="b">
        <v>0</v>
      </c>
    </row>
    <row r="264" spans="1:12" ht="15">
      <c r="A264" s="84" t="s">
        <v>2396</v>
      </c>
      <c r="B264" s="84" t="s">
        <v>2400</v>
      </c>
      <c r="C264" s="84">
        <v>7</v>
      </c>
      <c r="D264" s="122">
        <v>0.0073216542844491165</v>
      </c>
      <c r="E264" s="122">
        <v>2.0621117140339686</v>
      </c>
      <c r="F264" s="84" t="s">
        <v>1915</v>
      </c>
      <c r="G264" s="84" t="b">
        <v>0</v>
      </c>
      <c r="H264" s="84" t="b">
        <v>0</v>
      </c>
      <c r="I264" s="84" t="b">
        <v>0</v>
      </c>
      <c r="J264" s="84" t="b">
        <v>0</v>
      </c>
      <c r="K264" s="84" t="b">
        <v>0</v>
      </c>
      <c r="L264" s="84" t="b">
        <v>0</v>
      </c>
    </row>
    <row r="265" spans="1:12" ht="15">
      <c r="A265" s="84" t="s">
        <v>2400</v>
      </c>
      <c r="B265" s="84" t="s">
        <v>2381</v>
      </c>
      <c r="C265" s="84">
        <v>7</v>
      </c>
      <c r="D265" s="122">
        <v>0.0073216542844491165</v>
      </c>
      <c r="E265" s="122">
        <v>2.120103661011655</v>
      </c>
      <c r="F265" s="84" t="s">
        <v>1915</v>
      </c>
      <c r="G265" s="84" t="b">
        <v>0</v>
      </c>
      <c r="H265" s="84" t="b">
        <v>0</v>
      </c>
      <c r="I265" s="84" t="b">
        <v>0</v>
      </c>
      <c r="J265" s="84" t="b">
        <v>0</v>
      </c>
      <c r="K265" s="84" t="b">
        <v>0</v>
      </c>
      <c r="L265" s="84" t="b">
        <v>0</v>
      </c>
    </row>
    <row r="266" spans="1:12" ht="15">
      <c r="A266" s="84" t="s">
        <v>2381</v>
      </c>
      <c r="B266" s="84" t="s">
        <v>267</v>
      </c>
      <c r="C266" s="84">
        <v>7</v>
      </c>
      <c r="D266" s="122">
        <v>0.0073216542844491165</v>
      </c>
      <c r="E266" s="122">
        <v>1.819073665347674</v>
      </c>
      <c r="F266" s="84" t="s">
        <v>1915</v>
      </c>
      <c r="G266" s="84" t="b">
        <v>0</v>
      </c>
      <c r="H266" s="84" t="b">
        <v>0</v>
      </c>
      <c r="I266" s="84" t="b">
        <v>0</v>
      </c>
      <c r="J266" s="84" t="b">
        <v>0</v>
      </c>
      <c r="K266" s="84" t="b">
        <v>0</v>
      </c>
      <c r="L266" s="84" t="b">
        <v>0</v>
      </c>
    </row>
    <row r="267" spans="1:12" ht="15">
      <c r="A267" s="84" t="s">
        <v>267</v>
      </c>
      <c r="B267" s="84" t="s">
        <v>2006</v>
      </c>
      <c r="C267" s="84">
        <v>7</v>
      </c>
      <c r="D267" s="122">
        <v>0.0073216542844491165</v>
      </c>
      <c r="E267" s="122">
        <v>1.06836066331097</v>
      </c>
      <c r="F267" s="84" t="s">
        <v>1915</v>
      </c>
      <c r="G267" s="84" t="b">
        <v>0</v>
      </c>
      <c r="H267" s="84" t="b">
        <v>0</v>
      </c>
      <c r="I267" s="84" t="b">
        <v>0</v>
      </c>
      <c r="J267" s="84" t="b">
        <v>0</v>
      </c>
      <c r="K267" s="84" t="b">
        <v>0</v>
      </c>
      <c r="L267" s="84" t="b">
        <v>0</v>
      </c>
    </row>
    <row r="268" spans="1:12" ht="15">
      <c r="A268" s="84" t="s">
        <v>2007</v>
      </c>
      <c r="B268" s="84" t="s">
        <v>543</v>
      </c>
      <c r="C268" s="84">
        <v>6</v>
      </c>
      <c r="D268" s="122">
        <v>0.00667698313071031</v>
      </c>
      <c r="E268" s="122">
        <v>1.4232066652985018</v>
      </c>
      <c r="F268" s="84" t="s">
        <v>1915</v>
      </c>
      <c r="G268" s="84" t="b">
        <v>0</v>
      </c>
      <c r="H268" s="84" t="b">
        <v>0</v>
      </c>
      <c r="I268" s="84" t="b">
        <v>0</v>
      </c>
      <c r="J268" s="84" t="b">
        <v>0</v>
      </c>
      <c r="K268" s="84" t="b">
        <v>0</v>
      </c>
      <c r="L268" s="84" t="b">
        <v>0</v>
      </c>
    </row>
    <row r="269" spans="1:12" ht="15">
      <c r="A269" s="84" t="s">
        <v>269</v>
      </c>
      <c r="B269" s="84" t="s">
        <v>2389</v>
      </c>
      <c r="C269" s="84">
        <v>6</v>
      </c>
      <c r="D269" s="122">
        <v>0.00667698313071031</v>
      </c>
      <c r="E269" s="122">
        <v>2.1870504506422686</v>
      </c>
      <c r="F269" s="84" t="s">
        <v>1915</v>
      </c>
      <c r="G269" s="84" t="b">
        <v>0</v>
      </c>
      <c r="H269" s="84" t="b">
        <v>0</v>
      </c>
      <c r="I269" s="84" t="b">
        <v>0</v>
      </c>
      <c r="J269" s="84" t="b">
        <v>0</v>
      </c>
      <c r="K269" s="84" t="b">
        <v>0</v>
      </c>
      <c r="L269" s="84" t="b">
        <v>0</v>
      </c>
    </row>
    <row r="270" spans="1:12" ht="15">
      <c r="A270" s="84" t="s">
        <v>2006</v>
      </c>
      <c r="B270" s="84" t="s">
        <v>2404</v>
      </c>
      <c r="C270" s="84">
        <v>6</v>
      </c>
      <c r="D270" s="122">
        <v>0.00667698313071031</v>
      </c>
      <c r="E270" s="122">
        <v>1.886020454978287</v>
      </c>
      <c r="F270" s="84" t="s">
        <v>1915</v>
      </c>
      <c r="G270" s="84" t="b">
        <v>0</v>
      </c>
      <c r="H270" s="84" t="b">
        <v>0</v>
      </c>
      <c r="I270" s="84" t="b">
        <v>0</v>
      </c>
      <c r="J270" s="84" t="b">
        <v>0</v>
      </c>
      <c r="K270" s="84" t="b">
        <v>0</v>
      </c>
      <c r="L270" s="84" t="b">
        <v>0</v>
      </c>
    </row>
    <row r="271" spans="1:12" ht="15">
      <c r="A271" s="84" t="s">
        <v>2049</v>
      </c>
      <c r="B271" s="84" t="s">
        <v>2407</v>
      </c>
      <c r="C271" s="84">
        <v>5</v>
      </c>
      <c r="D271" s="122">
        <v>0.005959663328443865</v>
      </c>
      <c r="E271" s="122">
        <v>1.734752779647638</v>
      </c>
      <c r="F271" s="84" t="s">
        <v>1915</v>
      </c>
      <c r="G271" s="84" t="b">
        <v>0</v>
      </c>
      <c r="H271" s="84" t="b">
        <v>0</v>
      </c>
      <c r="I271" s="84" t="b">
        <v>0</v>
      </c>
      <c r="J271" s="84" t="b">
        <v>1</v>
      </c>
      <c r="K271" s="84" t="b">
        <v>0</v>
      </c>
      <c r="L271" s="84" t="b">
        <v>0</v>
      </c>
    </row>
    <row r="272" spans="1:12" ht="15">
      <c r="A272" s="84" t="s">
        <v>2407</v>
      </c>
      <c r="B272" s="84" t="s">
        <v>2408</v>
      </c>
      <c r="C272" s="84">
        <v>5</v>
      </c>
      <c r="D272" s="122">
        <v>0.005959663328443865</v>
      </c>
      <c r="E272" s="122">
        <v>2.266231696689893</v>
      </c>
      <c r="F272" s="84" t="s">
        <v>1915</v>
      </c>
      <c r="G272" s="84" t="b">
        <v>1</v>
      </c>
      <c r="H272" s="84" t="b">
        <v>0</v>
      </c>
      <c r="I272" s="84" t="b">
        <v>0</v>
      </c>
      <c r="J272" s="84" t="b">
        <v>0</v>
      </c>
      <c r="K272" s="84" t="b">
        <v>0</v>
      </c>
      <c r="L272" s="84" t="b">
        <v>0</v>
      </c>
    </row>
    <row r="273" spans="1:12" ht="15">
      <c r="A273" s="84" t="s">
        <v>2408</v>
      </c>
      <c r="B273" s="84" t="s">
        <v>2409</v>
      </c>
      <c r="C273" s="84">
        <v>5</v>
      </c>
      <c r="D273" s="122">
        <v>0.005959663328443865</v>
      </c>
      <c r="E273" s="122">
        <v>2.266231696689893</v>
      </c>
      <c r="F273" s="84" t="s">
        <v>1915</v>
      </c>
      <c r="G273" s="84" t="b">
        <v>0</v>
      </c>
      <c r="H273" s="84" t="b">
        <v>0</v>
      </c>
      <c r="I273" s="84" t="b">
        <v>0</v>
      </c>
      <c r="J273" s="84" t="b">
        <v>0</v>
      </c>
      <c r="K273" s="84" t="b">
        <v>0</v>
      </c>
      <c r="L273" s="84" t="b">
        <v>0</v>
      </c>
    </row>
    <row r="274" spans="1:12" ht="15">
      <c r="A274" s="84" t="s">
        <v>2409</v>
      </c>
      <c r="B274" s="84" t="s">
        <v>2388</v>
      </c>
      <c r="C274" s="84">
        <v>5</v>
      </c>
      <c r="D274" s="122">
        <v>0.005959663328443865</v>
      </c>
      <c r="E274" s="122">
        <v>1.965201701025912</v>
      </c>
      <c r="F274" s="84" t="s">
        <v>1915</v>
      </c>
      <c r="G274" s="84" t="b">
        <v>0</v>
      </c>
      <c r="H274" s="84" t="b">
        <v>0</v>
      </c>
      <c r="I274" s="84" t="b">
        <v>0</v>
      </c>
      <c r="J274" s="84" t="b">
        <v>0</v>
      </c>
      <c r="K274" s="84" t="b">
        <v>0</v>
      </c>
      <c r="L274" s="84" t="b">
        <v>0</v>
      </c>
    </row>
    <row r="275" spans="1:12" ht="15">
      <c r="A275" s="84" t="s">
        <v>2388</v>
      </c>
      <c r="B275" s="84" t="s">
        <v>2410</v>
      </c>
      <c r="C275" s="84">
        <v>5</v>
      </c>
      <c r="D275" s="122">
        <v>0.005959663328443865</v>
      </c>
      <c r="E275" s="122">
        <v>1.965201701025912</v>
      </c>
      <c r="F275" s="84" t="s">
        <v>1915</v>
      </c>
      <c r="G275" s="84" t="b">
        <v>0</v>
      </c>
      <c r="H275" s="84" t="b">
        <v>0</v>
      </c>
      <c r="I275" s="84" t="b">
        <v>0</v>
      </c>
      <c r="J275" s="84" t="b">
        <v>0</v>
      </c>
      <c r="K275" s="84" t="b">
        <v>0</v>
      </c>
      <c r="L275" s="84" t="b">
        <v>0</v>
      </c>
    </row>
    <row r="276" spans="1:12" ht="15">
      <c r="A276" s="84" t="s">
        <v>2410</v>
      </c>
      <c r="B276" s="84" t="s">
        <v>2392</v>
      </c>
      <c r="C276" s="84">
        <v>5</v>
      </c>
      <c r="D276" s="122">
        <v>0.005959663328443865</v>
      </c>
      <c r="E276" s="122">
        <v>2.010959191586587</v>
      </c>
      <c r="F276" s="84" t="s">
        <v>1915</v>
      </c>
      <c r="G276" s="84" t="b">
        <v>0</v>
      </c>
      <c r="H276" s="84" t="b">
        <v>0</v>
      </c>
      <c r="I276" s="84" t="b">
        <v>0</v>
      </c>
      <c r="J276" s="84" t="b">
        <v>0</v>
      </c>
      <c r="K276" s="84" t="b">
        <v>0</v>
      </c>
      <c r="L276" s="84" t="b">
        <v>0</v>
      </c>
    </row>
    <row r="277" spans="1:12" ht="15">
      <c r="A277" s="84" t="s">
        <v>2392</v>
      </c>
      <c r="B277" s="84" t="s">
        <v>2013</v>
      </c>
      <c r="C277" s="84">
        <v>5</v>
      </c>
      <c r="D277" s="122">
        <v>0.005959663328443865</v>
      </c>
      <c r="E277" s="122">
        <v>1.9317779455389623</v>
      </c>
      <c r="F277" s="84" t="s">
        <v>1915</v>
      </c>
      <c r="G277" s="84" t="b">
        <v>0</v>
      </c>
      <c r="H277" s="84" t="b">
        <v>0</v>
      </c>
      <c r="I277" s="84" t="b">
        <v>0</v>
      </c>
      <c r="J277" s="84" t="b">
        <v>0</v>
      </c>
      <c r="K277" s="84" t="b">
        <v>0</v>
      </c>
      <c r="L277" s="84" t="b">
        <v>0</v>
      </c>
    </row>
    <row r="278" spans="1:12" ht="15">
      <c r="A278" s="84" t="s">
        <v>2013</v>
      </c>
      <c r="B278" s="84" t="s">
        <v>543</v>
      </c>
      <c r="C278" s="84">
        <v>5</v>
      </c>
      <c r="D278" s="122">
        <v>0.005959663328443865</v>
      </c>
      <c r="E278" s="122">
        <v>1.686448100073083</v>
      </c>
      <c r="F278" s="84" t="s">
        <v>1915</v>
      </c>
      <c r="G278" s="84" t="b">
        <v>0</v>
      </c>
      <c r="H278" s="84" t="b">
        <v>0</v>
      </c>
      <c r="I278" s="84" t="b">
        <v>0</v>
      </c>
      <c r="J278" s="84" t="b">
        <v>0</v>
      </c>
      <c r="K278" s="84" t="b">
        <v>0</v>
      </c>
      <c r="L278" s="84" t="b">
        <v>0</v>
      </c>
    </row>
    <row r="279" spans="1:12" ht="15">
      <c r="A279" s="84" t="s">
        <v>2073</v>
      </c>
      <c r="B279" s="84" t="s">
        <v>2071</v>
      </c>
      <c r="C279" s="84">
        <v>5</v>
      </c>
      <c r="D279" s="122">
        <v>0.005959663328443865</v>
      </c>
      <c r="E279" s="122">
        <v>1.9829304679863435</v>
      </c>
      <c r="F279" s="84" t="s">
        <v>1915</v>
      </c>
      <c r="G279" s="84" t="b">
        <v>0</v>
      </c>
      <c r="H279" s="84" t="b">
        <v>0</v>
      </c>
      <c r="I279" s="84" t="b">
        <v>0</v>
      </c>
      <c r="J279" s="84" t="b">
        <v>0</v>
      </c>
      <c r="K279" s="84" t="b">
        <v>0</v>
      </c>
      <c r="L279" s="84" t="b">
        <v>0</v>
      </c>
    </row>
    <row r="280" spans="1:12" ht="15">
      <c r="A280" s="84" t="s">
        <v>2006</v>
      </c>
      <c r="B280" s="84" t="s">
        <v>550</v>
      </c>
      <c r="C280" s="84">
        <v>4</v>
      </c>
      <c r="D280" s="122">
        <v>0.005154983461988084</v>
      </c>
      <c r="E280" s="122">
        <v>1.584990459314306</v>
      </c>
      <c r="F280" s="84" t="s">
        <v>1915</v>
      </c>
      <c r="G280" s="84" t="b">
        <v>0</v>
      </c>
      <c r="H280" s="84" t="b">
        <v>0</v>
      </c>
      <c r="I280" s="84" t="b">
        <v>0</v>
      </c>
      <c r="J280" s="84" t="b">
        <v>0</v>
      </c>
      <c r="K280" s="84" t="b">
        <v>1</v>
      </c>
      <c r="L280" s="84" t="b">
        <v>0</v>
      </c>
    </row>
    <row r="281" spans="1:12" ht="15">
      <c r="A281" s="84" t="s">
        <v>2423</v>
      </c>
      <c r="B281" s="84" t="s">
        <v>541</v>
      </c>
      <c r="C281" s="84">
        <v>4</v>
      </c>
      <c r="D281" s="122">
        <v>0.005154983461988084</v>
      </c>
      <c r="E281" s="122">
        <v>1.3317332454463255</v>
      </c>
      <c r="F281" s="84" t="s">
        <v>1915</v>
      </c>
      <c r="G281" s="84" t="b">
        <v>0</v>
      </c>
      <c r="H281" s="84" t="b">
        <v>0</v>
      </c>
      <c r="I281" s="84" t="b">
        <v>0</v>
      </c>
      <c r="J281" s="84" t="b">
        <v>0</v>
      </c>
      <c r="K281" s="84" t="b">
        <v>0</v>
      </c>
      <c r="L281" s="84" t="b">
        <v>0</v>
      </c>
    </row>
    <row r="282" spans="1:12" ht="15">
      <c r="A282" s="84" t="s">
        <v>541</v>
      </c>
      <c r="B282" s="84" t="s">
        <v>2424</v>
      </c>
      <c r="C282" s="84">
        <v>4</v>
      </c>
      <c r="D282" s="122">
        <v>0.005154983461988084</v>
      </c>
      <c r="E282" s="122">
        <v>1.3317332454463255</v>
      </c>
      <c r="F282" s="84" t="s">
        <v>1915</v>
      </c>
      <c r="G282" s="84" t="b">
        <v>0</v>
      </c>
      <c r="H282" s="84" t="b">
        <v>0</v>
      </c>
      <c r="I282" s="84" t="b">
        <v>0</v>
      </c>
      <c r="J282" s="84" t="b">
        <v>0</v>
      </c>
      <c r="K282" s="84" t="b">
        <v>0</v>
      </c>
      <c r="L282" s="84" t="b">
        <v>0</v>
      </c>
    </row>
    <row r="283" spans="1:12" ht="15">
      <c r="A283" s="84" t="s">
        <v>2424</v>
      </c>
      <c r="B283" s="84" t="s">
        <v>2425</v>
      </c>
      <c r="C283" s="84">
        <v>4</v>
      </c>
      <c r="D283" s="122">
        <v>0.005154983461988084</v>
      </c>
      <c r="E283" s="122">
        <v>2.36314170969795</v>
      </c>
      <c r="F283" s="84" t="s">
        <v>1915</v>
      </c>
      <c r="G283" s="84" t="b">
        <v>0</v>
      </c>
      <c r="H283" s="84" t="b">
        <v>0</v>
      </c>
      <c r="I283" s="84" t="b">
        <v>0</v>
      </c>
      <c r="J283" s="84" t="b">
        <v>0</v>
      </c>
      <c r="K283" s="84" t="b">
        <v>0</v>
      </c>
      <c r="L283" s="84" t="b">
        <v>0</v>
      </c>
    </row>
    <row r="284" spans="1:12" ht="15">
      <c r="A284" s="84" t="s">
        <v>2425</v>
      </c>
      <c r="B284" s="84" t="s">
        <v>2426</v>
      </c>
      <c r="C284" s="84">
        <v>4</v>
      </c>
      <c r="D284" s="122">
        <v>0.005154983461988084</v>
      </c>
      <c r="E284" s="122">
        <v>2.36314170969795</v>
      </c>
      <c r="F284" s="84" t="s">
        <v>1915</v>
      </c>
      <c r="G284" s="84" t="b">
        <v>0</v>
      </c>
      <c r="H284" s="84" t="b">
        <v>0</v>
      </c>
      <c r="I284" s="84" t="b">
        <v>0</v>
      </c>
      <c r="J284" s="84" t="b">
        <v>0</v>
      </c>
      <c r="K284" s="84" t="b">
        <v>0</v>
      </c>
      <c r="L284" s="84" t="b">
        <v>0</v>
      </c>
    </row>
    <row r="285" spans="1:12" ht="15">
      <c r="A285" s="84" t="s">
        <v>2426</v>
      </c>
      <c r="B285" s="84" t="s">
        <v>2427</v>
      </c>
      <c r="C285" s="84">
        <v>4</v>
      </c>
      <c r="D285" s="122">
        <v>0.005154983461988084</v>
      </c>
      <c r="E285" s="122">
        <v>2.36314170969795</v>
      </c>
      <c r="F285" s="84" t="s">
        <v>1915</v>
      </c>
      <c r="G285" s="84" t="b">
        <v>0</v>
      </c>
      <c r="H285" s="84" t="b">
        <v>0</v>
      </c>
      <c r="I285" s="84" t="b">
        <v>0</v>
      </c>
      <c r="J285" s="84" t="b">
        <v>0</v>
      </c>
      <c r="K285" s="84" t="b">
        <v>0</v>
      </c>
      <c r="L285" s="84" t="b">
        <v>0</v>
      </c>
    </row>
    <row r="286" spans="1:12" ht="15">
      <c r="A286" s="84" t="s">
        <v>2427</v>
      </c>
      <c r="B286" s="84" t="s">
        <v>543</v>
      </c>
      <c r="C286" s="84">
        <v>4</v>
      </c>
      <c r="D286" s="122">
        <v>0.005154983461988084</v>
      </c>
      <c r="E286" s="122">
        <v>1.686448100073083</v>
      </c>
      <c r="F286" s="84" t="s">
        <v>1915</v>
      </c>
      <c r="G286" s="84" t="b">
        <v>0</v>
      </c>
      <c r="H286" s="84" t="b">
        <v>0</v>
      </c>
      <c r="I286" s="84" t="b">
        <v>0</v>
      </c>
      <c r="J286" s="84" t="b">
        <v>0</v>
      </c>
      <c r="K286" s="84" t="b">
        <v>0</v>
      </c>
      <c r="L286" s="84" t="b">
        <v>0</v>
      </c>
    </row>
    <row r="287" spans="1:12" ht="15">
      <c r="A287" s="84" t="s">
        <v>2414</v>
      </c>
      <c r="B287" s="84" t="s">
        <v>541</v>
      </c>
      <c r="C287" s="84">
        <v>4</v>
      </c>
      <c r="D287" s="122">
        <v>0.005154983461988084</v>
      </c>
      <c r="E287" s="122">
        <v>1.3317332454463255</v>
      </c>
      <c r="F287" s="84" t="s">
        <v>1915</v>
      </c>
      <c r="G287" s="84" t="b">
        <v>0</v>
      </c>
      <c r="H287" s="84" t="b">
        <v>1</v>
      </c>
      <c r="I287" s="84" t="b">
        <v>0</v>
      </c>
      <c r="J287" s="84" t="b">
        <v>0</v>
      </c>
      <c r="K287" s="84" t="b">
        <v>0</v>
      </c>
      <c r="L287" s="84" t="b">
        <v>0</v>
      </c>
    </row>
    <row r="288" spans="1:12" ht="15">
      <c r="A288" s="84" t="s">
        <v>541</v>
      </c>
      <c r="B288" s="84" t="s">
        <v>2415</v>
      </c>
      <c r="C288" s="84">
        <v>4</v>
      </c>
      <c r="D288" s="122">
        <v>0.005154983461988084</v>
      </c>
      <c r="E288" s="122">
        <v>1.3317332454463255</v>
      </c>
      <c r="F288" s="84" t="s">
        <v>1915</v>
      </c>
      <c r="G288" s="84" t="b">
        <v>0</v>
      </c>
      <c r="H288" s="84" t="b">
        <v>0</v>
      </c>
      <c r="I288" s="84" t="b">
        <v>0</v>
      </c>
      <c r="J288" s="84" t="b">
        <v>0</v>
      </c>
      <c r="K288" s="84" t="b">
        <v>0</v>
      </c>
      <c r="L288" s="84" t="b">
        <v>0</v>
      </c>
    </row>
    <row r="289" spans="1:12" ht="15">
      <c r="A289" s="84" t="s">
        <v>2415</v>
      </c>
      <c r="B289" s="84" t="s">
        <v>2072</v>
      </c>
      <c r="C289" s="84">
        <v>4</v>
      </c>
      <c r="D289" s="122">
        <v>0.005154983461988084</v>
      </c>
      <c r="E289" s="122">
        <v>2.120103661011655</v>
      </c>
      <c r="F289" s="84" t="s">
        <v>1915</v>
      </c>
      <c r="G289" s="84" t="b">
        <v>0</v>
      </c>
      <c r="H289" s="84" t="b">
        <v>0</v>
      </c>
      <c r="I289" s="84" t="b">
        <v>0</v>
      </c>
      <c r="J289" s="84" t="b">
        <v>0</v>
      </c>
      <c r="K289" s="84" t="b">
        <v>1</v>
      </c>
      <c r="L289" s="84" t="b">
        <v>0</v>
      </c>
    </row>
    <row r="290" spans="1:12" ht="15">
      <c r="A290" s="84" t="s">
        <v>2071</v>
      </c>
      <c r="B290" s="84" t="s">
        <v>2416</v>
      </c>
      <c r="C290" s="84">
        <v>4</v>
      </c>
      <c r="D290" s="122">
        <v>0.005154983461988084</v>
      </c>
      <c r="E290" s="122">
        <v>2.1870504506422686</v>
      </c>
      <c r="F290" s="84" t="s">
        <v>1915</v>
      </c>
      <c r="G290" s="84" t="b">
        <v>0</v>
      </c>
      <c r="H290" s="84" t="b">
        <v>0</v>
      </c>
      <c r="I290" s="84" t="b">
        <v>0</v>
      </c>
      <c r="J290" s="84" t="b">
        <v>0</v>
      </c>
      <c r="K290" s="84" t="b">
        <v>0</v>
      </c>
      <c r="L290" s="84" t="b">
        <v>0</v>
      </c>
    </row>
    <row r="291" spans="1:12" ht="15">
      <c r="A291" s="84" t="s">
        <v>2416</v>
      </c>
      <c r="B291" s="84" t="s">
        <v>2403</v>
      </c>
      <c r="C291" s="84">
        <v>4</v>
      </c>
      <c r="D291" s="122">
        <v>0.005154983461988084</v>
      </c>
      <c r="E291" s="122">
        <v>2.1870504506422686</v>
      </c>
      <c r="F291" s="84" t="s">
        <v>1915</v>
      </c>
      <c r="G291" s="84" t="b">
        <v>0</v>
      </c>
      <c r="H291" s="84" t="b">
        <v>0</v>
      </c>
      <c r="I291" s="84" t="b">
        <v>0</v>
      </c>
      <c r="J291" s="84" t="b">
        <v>0</v>
      </c>
      <c r="K291" s="84" t="b">
        <v>0</v>
      </c>
      <c r="L291" s="84" t="b">
        <v>0</v>
      </c>
    </row>
    <row r="292" spans="1:12" ht="15">
      <c r="A292" s="84" t="s">
        <v>2403</v>
      </c>
      <c r="B292" s="84" t="s">
        <v>2390</v>
      </c>
      <c r="C292" s="84">
        <v>4</v>
      </c>
      <c r="D292" s="122">
        <v>0.005154983461988084</v>
      </c>
      <c r="E292" s="122">
        <v>1.886020454978287</v>
      </c>
      <c r="F292" s="84" t="s">
        <v>1915</v>
      </c>
      <c r="G292" s="84" t="b">
        <v>0</v>
      </c>
      <c r="H292" s="84" t="b">
        <v>0</v>
      </c>
      <c r="I292" s="84" t="b">
        <v>0</v>
      </c>
      <c r="J292" s="84" t="b">
        <v>0</v>
      </c>
      <c r="K292" s="84" t="b">
        <v>0</v>
      </c>
      <c r="L292" s="84" t="b">
        <v>0</v>
      </c>
    </row>
    <row r="293" spans="1:12" ht="15">
      <c r="A293" s="84" t="s">
        <v>2390</v>
      </c>
      <c r="B293" s="84" t="s">
        <v>2417</v>
      </c>
      <c r="C293" s="84">
        <v>4</v>
      </c>
      <c r="D293" s="122">
        <v>0.005154983461988084</v>
      </c>
      <c r="E293" s="122">
        <v>2.0621117140339686</v>
      </c>
      <c r="F293" s="84" t="s">
        <v>1915</v>
      </c>
      <c r="G293" s="84" t="b">
        <v>0</v>
      </c>
      <c r="H293" s="84" t="b">
        <v>0</v>
      </c>
      <c r="I293" s="84" t="b">
        <v>0</v>
      </c>
      <c r="J293" s="84" t="b">
        <v>0</v>
      </c>
      <c r="K293" s="84" t="b">
        <v>0</v>
      </c>
      <c r="L293" s="84" t="b">
        <v>0</v>
      </c>
    </row>
    <row r="294" spans="1:12" ht="15">
      <c r="A294" s="84" t="s">
        <v>2417</v>
      </c>
      <c r="B294" s="84" t="s">
        <v>2418</v>
      </c>
      <c r="C294" s="84">
        <v>4</v>
      </c>
      <c r="D294" s="122">
        <v>0.005154983461988084</v>
      </c>
      <c r="E294" s="122">
        <v>2.36314170969795</v>
      </c>
      <c r="F294" s="84" t="s">
        <v>1915</v>
      </c>
      <c r="G294" s="84" t="b">
        <v>0</v>
      </c>
      <c r="H294" s="84" t="b">
        <v>0</v>
      </c>
      <c r="I294" s="84" t="b">
        <v>0</v>
      </c>
      <c r="J294" s="84" t="b">
        <v>0</v>
      </c>
      <c r="K294" s="84" t="b">
        <v>0</v>
      </c>
      <c r="L294" s="84" t="b">
        <v>0</v>
      </c>
    </row>
    <row r="295" spans="1:12" ht="15">
      <c r="A295" s="84" t="s">
        <v>2418</v>
      </c>
      <c r="B295" s="84" t="s">
        <v>2419</v>
      </c>
      <c r="C295" s="84">
        <v>4</v>
      </c>
      <c r="D295" s="122">
        <v>0.005154983461988084</v>
      </c>
      <c r="E295" s="122">
        <v>2.36314170969795</v>
      </c>
      <c r="F295" s="84" t="s">
        <v>1915</v>
      </c>
      <c r="G295" s="84" t="b">
        <v>0</v>
      </c>
      <c r="H295" s="84" t="b">
        <v>0</v>
      </c>
      <c r="I295" s="84" t="b">
        <v>0</v>
      </c>
      <c r="J295" s="84" t="b">
        <v>0</v>
      </c>
      <c r="K295" s="84" t="b">
        <v>0</v>
      </c>
      <c r="L295" s="84" t="b">
        <v>0</v>
      </c>
    </row>
    <row r="296" spans="1:12" ht="15">
      <c r="A296" s="84" t="s">
        <v>2419</v>
      </c>
      <c r="B296" s="84" t="s">
        <v>2395</v>
      </c>
      <c r="C296" s="84">
        <v>4</v>
      </c>
      <c r="D296" s="122">
        <v>0.005154983461988084</v>
      </c>
      <c r="E296" s="122">
        <v>2.1870504506422686</v>
      </c>
      <c r="F296" s="84" t="s">
        <v>1915</v>
      </c>
      <c r="G296" s="84" t="b">
        <v>0</v>
      </c>
      <c r="H296" s="84" t="b">
        <v>0</v>
      </c>
      <c r="I296" s="84" t="b">
        <v>0</v>
      </c>
      <c r="J296" s="84" t="b">
        <v>0</v>
      </c>
      <c r="K296" s="84" t="b">
        <v>0</v>
      </c>
      <c r="L296" s="84" t="b">
        <v>0</v>
      </c>
    </row>
    <row r="297" spans="1:12" ht="15">
      <c r="A297" s="84" t="s">
        <v>543</v>
      </c>
      <c r="B297" s="84" t="s">
        <v>2428</v>
      </c>
      <c r="C297" s="84">
        <v>4</v>
      </c>
      <c r="D297" s="122">
        <v>0.005154983461988084</v>
      </c>
      <c r="E297" s="122">
        <v>1.7891104419702308</v>
      </c>
      <c r="F297" s="84" t="s">
        <v>1915</v>
      </c>
      <c r="G297" s="84" t="b">
        <v>0</v>
      </c>
      <c r="H297" s="84" t="b">
        <v>0</v>
      </c>
      <c r="I297" s="84" t="b">
        <v>0</v>
      </c>
      <c r="J297" s="84" t="b">
        <v>0</v>
      </c>
      <c r="K297" s="84" t="b">
        <v>0</v>
      </c>
      <c r="L297" s="84" t="b">
        <v>0</v>
      </c>
    </row>
    <row r="298" spans="1:12" ht="15">
      <c r="A298" s="84" t="s">
        <v>2458</v>
      </c>
      <c r="B298" s="84" t="s">
        <v>2459</v>
      </c>
      <c r="C298" s="84">
        <v>3</v>
      </c>
      <c r="D298" s="122">
        <v>0.004240679364547906</v>
      </c>
      <c r="E298" s="122">
        <v>2.4880804463062494</v>
      </c>
      <c r="F298" s="84" t="s">
        <v>1915</v>
      </c>
      <c r="G298" s="84" t="b">
        <v>0</v>
      </c>
      <c r="H298" s="84" t="b">
        <v>0</v>
      </c>
      <c r="I298" s="84" t="b">
        <v>0</v>
      </c>
      <c r="J298" s="84" t="b">
        <v>0</v>
      </c>
      <c r="K298" s="84" t="b">
        <v>0</v>
      </c>
      <c r="L298" s="84" t="b">
        <v>0</v>
      </c>
    </row>
    <row r="299" spans="1:12" ht="15">
      <c r="A299" s="84" t="s">
        <v>2459</v>
      </c>
      <c r="B299" s="84" t="s">
        <v>2460</v>
      </c>
      <c r="C299" s="84">
        <v>3</v>
      </c>
      <c r="D299" s="122">
        <v>0.004240679364547906</v>
      </c>
      <c r="E299" s="122">
        <v>2.4880804463062494</v>
      </c>
      <c r="F299" s="84" t="s">
        <v>1915</v>
      </c>
      <c r="G299" s="84" t="b">
        <v>0</v>
      </c>
      <c r="H299" s="84" t="b">
        <v>0</v>
      </c>
      <c r="I299" s="84" t="b">
        <v>0</v>
      </c>
      <c r="J299" s="84" t="b">
        <v>0</v>
      </c>
      <c r="K299" s="84" t="b">
        <v>0</v>
      </c>
      <c r="L299" s="84" t="b">
        <v>0</v>
      </c>
    </row>
    <row r="300" spans="1:12" ht="15">
      <c r="A300" s="84" t="s">
        <v>2460</v>
      </c>
      <c r="B300" s="84" t="s">
        <v>550</v>
      </c>
      <c r="C300" s="84">
        <v>3</v>
      </c>
      <c r="D300" s="122">
        <v>0.004240679364547906</v>
      </c>
      <c r="E300" s="122">
        <v>2.0621117140339686</v>
      </c>
      <c r="F300" s="84" t="s">
        <v>1915</v>
      </c>
      <c r="G300" s="84" t="b">
        <v>0</v>
      </c>
      <c r="H300" s="84" t="b">
        <v>0</v>
      </c>
      <c r="I300" s="84" t="b">
        <v>0</v>
      </c>
      <c r="J300" s="84" t="b">
        <v>0</v>
      </c>
      <c r="K300" s="84" t="b">
        <v>1</v>
      </c>
      <c r="L300" s="84" t="b">
        <v>0</v>
      </c>
    </row>
    <row r="301" spans="1:12" ht="15">
      <c r="A301" s="84" t="s">
        <v>550</v>
      </c>
      <c r="B301" s="84" t="s">
        <v>2461</v>
      </c>
      <c r="C301" s="84">
        <v>3</v>
      </c>
      <c r="D301" s="122">
        <v>0.004240679364547906</v>
      </c>
      <c r="E301" s="122">
        <v>2.0621117140339686</v>
      </c>
      <c r="F301" s="84" t="s">
        <v>1915</v>
      </c>
      <c r="G301" s="84" t="b">
        <v>0</v>
      </c>
      <c r="H301" s="84" t="b">
        <v>1</v>
      </c>
      <c r="I301" s="84" t="b">
        <v>0</v>
      </c>
      <c r="J301" s="84" t="b">
        <v>0</v>
      </c>
      <c r="K301" s="84" t="b">
        <v>0</v>
      </c>
      <c r="L301" s="84" t="b">
        <v>0</v>
      </c>
    </row>
    <row r="302" spans="1:12" ht="15">
      <c r="A302" s="84" t="s">
        <v>2461</v>
      </c>
      <c r="B302" s="84" t="s">
        <v>2462</v>
      </c>
      <c r="C302" s="84">
        <v>3</v>
      </c>
      <c r="D302" s="122">
        <v>0.004240679364547906</v>
      </c>
      <c r="E302" s="122">
        <v>2.4880804463062494</v>
      </c>
      <c r="F302" s="84" t="s">
        <v>1915</v>
      </c>
      <c r="G302" s="84" t="b">
        <v>0</v>
      </c>
      <c r="H302" s="84" t="b">
        <v>0</v>
      </c>
      <c r="I302" s="84" t="b">
        <v>0</v>
      </c>
      <c r="J302" s="84" t="b">
        <v>0</v>
      </c>
      <c r="K302" s="84" t="b">
        <v>0</v>
      </c>
      <c r="L302" s="84" t="b">
        <v>0</v>
      </c>
    </row>
    <row r="303" spans="1:12" ht="15">
      <c r="A303" s="84" t="s">
        <v>2462</v>
      </c>
      <c r="B303" s="84" t="s">
        <v>2006</v>
      </c>
      <c r="C303" s="84">
        <v>3</v>
      </c>
      <c r="D303" s="122">
        <v>0.004240679364547906</v>
      </c>
      <c r="E303" s="122">
        <v>1.886020454978287</v>
      </c>
      <c r="F303" s="84" t="s">
        <v>1915</v>
      </c>
      <c r="G303" s="84" t="b">
        <v>0</v>
      </c>
      <c r="H303" s="84" t="b">
        <v>0</v>
      </c>
      <c r="I303" s="84" t="b">
        <v>0</v>
      </c>
      <c r="J303" s="84" t="b">
        <v>0</v>
      </c>
      <c r="K303" s="84" t="b">
        <v>0</v>
      </c>
      <c r="L303" s="84" t="b">
        <v>0</v>
      </c>
    </row>
    <row r="304" spans="1:12" ht="15">
      <c r="A304" s="84" t="s">
        <v>2443</v>
      </c>
      <c r="B304" s="84" t="s">
        <v>2406</v>
      </c>
      <c r="C304" s="84">
        <v>3</v>
      </c>
      <c r="D304" s="122">
        <v>0.004240679364547906</v>
      </c>
      <c r="E304" s="122">
        <v>2.3631417096979495</v>
      </c>
      <c r="F304" s="84" t="s">
        <v>1915</v>
      </c>
      <c r="G304" s="84" t="b">
        <v>0</v>
      </c>
      <c r="H304" s="84" t="b">
        <v>0</v>
      </c>
      <c r="I304" s="84" t="b">
        <v>0</v>
      </c>
      <c r="J304" s="84" t="b">
        <v>0</v>
      </c>
      <c r="K304" s="84" t="b">
        <v>0</v>
      </c>
      <c r="L304" s="84" t="b">
        <v>0</v>
      </c>
    </row>
    <row r="305" spans="1:12" ht="15">
      <c r="A305" s="84" t="s">
        <v>2451</v>
      </c>
      <c r="B305" s="84" t="s">
        <v>2452</v>
      </c>
      <c r="C305" s="84">
        <v>3</v>
      </c>
      <c r="D305" s="122">
        <v>0.004240679364547906</v>
      </c>
      <c r="E305" s="122">
        <v>2.4880804463062494</v>
      </c>
      <c r="F305" s="84" t="s">
        <v>1915</v>
      </c>
      <c r="G305" s="84" t="b">
        <v>0</v>
      </c>
      <c r="H305" s="84" t="b">
        <v>0</v>
      </c>
      <c r="I305" s="84" t="b">
        <v>0</v>
      </c>
      <c r="J305" s="84" t="b">
        <v>0</v>
      </c>
      <c r="K305" s="84" t="b">
        <v>0</v>
      </c>
      <c r="L305" s="84" t="b">
        <v>0</v>
      </c>
    </row>
    <row r="306" spans="1:12" ht="15">
      <c r="A306" s="84" t="s">
        <v>2452</v>
      </c>
      <c r="B306" s="84" t="s">
        <v>2453</v>
      </c>
      <c r="C306" s="84">
        <v>3</v>
      </c>
      <c r="D306" s="122">
        <v>0.004240679364547906</v>
      </c>
      <c r="E306" s="122">
        <v>2.4880804463062494</v>
      </c>
      <c r="F306" s="84" t="s">
        <v>1915</v>
      </c>
      <c r="G306" s="84" t="b">
        <v>0</v>
      </c>
      <c r="H306" s="84" t="b">
        <v>0</v>
      </c>
      <c r="I306" s="84" t="b">
        <v>0</v>
      </c>
      <c r="J306" s="84" t="b">
        <v>0</v>
      </c>
      <c r="K306" s="84" t="b">
        <v>0</v>
      </c>
      <c r="L306" s="84" t="b">
        <v>0</v>
      </c>
    </row>
    <row r="307" spans="1:12" ht="15">
      <c r="A307" s="84" t="s">
        <v>2453</v>
      </c>
      <c r="B307" s="84" t="s">
        <v>2402</v>
      </c>
      <c r="C307" s="84">
        <v>3</v>
      </c>
      <c r="D307" s="122">
        <v>0.004240679364547906</v>
      </c>
      <c r="E307" s="122">
        <v>2.3631417096979495</v>
      </c>
      <c r="F307" s="84" t="s">
        <v>1915</v>
      </c>
      <c r="G307" s="84" t="b">
        <v>0</v>
      </c>
      <c r="H307" s="84" t="b">
        <v>0</v>
      </c>
      <c r="I307" s="84" t="b">
        <v>0</v>
      </c>
      <c r="J307" s="84" t="b">
        <v>0</v>
      </c>
      <c r="K307" s="84" t="b">
        <v>0</v>
      </c>
      <c r="L307" s="84" t="b">
        <v>0</v>
      </c>
    </row>
    <row r="308" spans="1:12" ht="15">
      <c r="A308" s="84" t="s">
        <v>2402</v>
      </c>
      <c r="B308" s="84" t="s">
        <v>541</v>
      </c>
      <c r="C308" s="84">
        <v>3</v>
      </c>
      <c r="D308" s="122">
        <v>0.004240679364547906</v>
      </c>
      <c r="E308" s="122">
        <v>1.2067945088380256</v>
      </c>
      <c r="F308" s="84" t="s">
        <v>1915</v>
      </c>
      <c r="G308" s="84" t="b">
        <v>0</v>
      </c>
      <c r="H308" s="84" t="b">
        <v>0</v>
      </c>
      <c r="I308" s="84" t="b">
        <v>0</v>
      </c>
      <c r="J308" s="84" t="b">
        <v>0</v>
      </c>
      <c r="K308" s="84" t="b">
        <v>0</v>
      </c>
      <c r="L308" s="84" t="b">
        <v>0</v>
      </c>
    </row>
    <row r="309" spans="1:12" ht="15">
      <c r="A309" s="84" t="s">
        <v>541</v>
      </c>
      <c r="B309" s="84" t="s">
        <v>303</v>
      </c>
      <c r="C309" s="84">
        <v>3</v>
      </c>
      <c r="D309" s="122">
        <v>0.004240679364547906</v>
      </c>
      <c r="E309" s="122">
        <v>1.3317332454463255</v>
      </c>
      <c r="F309" s="84" t="s">
        <v>1915</v>
      </c>
      <c r="G309" s="84" t="b">
        <v>0</v>
      </c>
      <c r="H309" s="84" t="b">
        <v>0</v>
      </c>
      <c r="I309" s="84" t="b">
        <v>0</v>
      </c>
      <c r="J309" s="84" t="b">
        <v>0</v>
      </c>
      <c r="K309" s="84" t="b">
        <v>0</v>
      </c>
      <c r="L309" s="84" t="b">
        <v>0</v>
      </c>
    </row>
    <row r="310" spans="1:12" ht="15">
      <c r="A310" s="84" t="s">
        <v>303</v>
      </c>
      <c r="B310" s="84" t="s">
        <v>544</v>
      </c>
      <c r="C310" s="84">
        <v>3</v>
      </c>
      <c r="D310" s="122">
        <v>0.004240679364547906</v>
      </c>
      <c r="E310" s="122">
        <v>2.4880804463062494</v>
      </c>
      <c r="F310" s="84" t="s">
        <v>1915</v>
      </c>
      <c r="G310" s="84" t="b">
        <v>0</v>
      </c>
      <c r="H310" s="84" t="b">
        <v>0</v>
      </c>
      <c r="I310" s="84" t="b">
        <v>0</v>
      </c>
      <c r="J310" s="84" t="b">
        <v>0</v>
      </c>
      <c r="K310" s="84" t="b">
        <v>0</v>
      </c>
      <c r="L310" s="84" t="b">
        <v>0</v>
      </c>
    </row>
    <row r="311" spans="1:12" ht="15">
      <c r="A311" s="84" t="s">
        <v>267</v>
      </c>
      <c r="B311" s="84" t="s">
        <v>2414</v>
      </c>
      <c r="C311" s="84">
        <v>3</v>
      </c>
      <c r="D311" s="122">
        <v>0.004240679364547906</v>
      </c>
      <c r="E311" s="122">
        <v>1.3024438693443379</v>
      </c>
      <c r="F311" s="84" t="s">
        <v>1915</v>
      </c>
      <c r="G311" s="84" t="b">
        <v>0</v>
      </c>
      <c r="H311" s="84" t="b">
        <v>0</v>
      </c>
      <c r="I311" s="84" t="b">
        <v>0</v>
      </c>
      <c r="J311" s="84" t="b">
        <v>0</v>
      </c>
      <c r="K311" s="84" t="b">
        <v>1</v>
      </c>
      <c r="L311" s="84" t="b">
        <v>0</v>
      </c>
    </row>
    <row r="312" spans="1:12" ht="15">
      <c r="A312" s="84" t="s">
        <v>267</v>
      </c>
      <c r="B312" s="84" t="s">
        <v>2423</v>
      </c>
      <c r="C312" s="84">
        <v>3</v>
      </c>
      <c r="D312" s="122">
        <v>0.004240679364547906</v>
      </c>
      <c r="E312" s="122">
        <v>1.3024438693443379</v>
      </c>
      <c r="F312" s="84" t="s">
        <v>1915</v>
      </c>
      <c r="G312" s="84" t="b">
        <v>0</v>
      </c>
      <c r="H312" s="84" t="b">
        <v>0</v>
      </c>
      <c r="I312" s="84" t="b">
        <v>0</v>
      </c>
      <c r="J312" s="84" t="b">
        <v>0</v>
      </c>
      <c r="K312" s="84" t="b">
        <v>0</v>
      </c>
      <c r="L312" s="84" t="b">
        <v>0</v>
      </c>
    </row>
    <row r="313" spans="1:12" ht="15">
      <c r="A313" s="84" t="s">
        <v>543</v>
      </c>
      <c r="B313" s="84" t="s">
        <v>2449</v>
      </c>
      <c r="C313" s="84">
        <v>3</v>
      </c>
      <c r="D313" s="122">
        <v>0.004240679364547906</v>
      </c>
      <c r="E313" s="122">
        <v>1.7891104419702308</v>
      </c>
      <c r="F313" s="84" t="s">
        <v>1915</v>
      </c>
      <c r="G313" s="84" t="b">
        <v>0</v>
      </c>
      <c r="H313" s="84" t="b">
        <v>0</v>
      </c>
      <c r="I313" s="84" t="b">
        <v>0</v>
      </c>
      <c r="J313" s="84" t="b">
        <v>0</v>
      </c>
      <c r="K313" s="84" t="b">
        <v>0</v>
      </c>
      <c r="L313" s="84" t="b">
        <v>0</v>
      </c>
    </row>
    <row r="314" spans="1:12" ht="15">
      <c r="A314" s="84" t="s">
        <v>541</v>
      </c>
      <c r="B314" s="84" t="s">
        <v>2390</v>
      </c>
      <c r="C314" s="84">
        <v>3</v>
      </c>
      <c r="D314" s="122">
        <v>0.004240679364547906</v>
      </c>
      <c r="E314" s="122">
        <v>0.9057645131740445</v>
      </c>
      <c r="F314" s="84" t="s">
        <v>1915</v>
      </c>
      <c r="G314" s="84" t="b">
        <v>0</v>
      </c>
      <c r="H314" s="84" t="b">
        <v>0</v>
      </c>
      <c r="I314" s="84" t="b">
        <v>0</v>
      </c>
      <c r="J314" s="84" t="b">
        <v>0</v>
      </c>
      <c r="K314" s="84" t="b">
        <v>0</v>
      </c>
      <c r="L314" s="84" t="b">
        <v>0</v>
      </c>
    </row>
    <row r="315" spans="1:12" ht="15">
      <c r="A315" s="84" t="s">
        <v>2454</v>
      </c>
      <c r="B315" s="84" t="s">
        <v>267</v>
      </c>
      <c r="C315" s="84">
        <v>3</v>
      </c>
      <c r="D315" s="122">
        <v>0.004240679364547906</v>
      </c>
      <c r="E315" s="122">
        <v>1.819073665347674</v>
      </c>
      <c r="F315" s="84" t="s">
        <v>1915</v>
      </c>
      <c r="G315" s="84" t="b">
        <v>0</v>
      </c>
      <c r="H315" s="84" t="b">
        <v>0</v>
      </c>
      <c r="I315" s="84" t="b">
        <v>0</v>
      </c>
      <c r="J315" s="84" t="b">
        <v>0</v>
      </c>
      <c r="K315" s="84" t="b">
        <v>0</v>
      </c>
      <c r="L315" s="84" t="b">
        <v>0</v>
      </c>
    </row>
    <row r="316" spans="1:12" ht="15">
      <c r="A316" s="84" t="s">
        <v>2475</v>
      </c>
      <c r="B316" s="84" t="s">
        <v>2413</v>
      </c>
      <c r="C316" s="84">
        <v>2</v>
      </c>
      <c r="D316" s="122">
        <v>0.003178950263789209</v>
      </c>
      <c r="E316" s="122">
        <v>2.36314170969795</v>
      </c>
      <c r="F316" s="84" t="s">
        <v>1915</v>
      </c>
      <c r="G316" s="84" t="b">
        <v>0</v>
      </c>
      <c r="H316" s="84" t="b">
        <v>0</v>
      </c>
      <c r="I316" s="84" t="b">
        <v>0</v>
      </c>
      <c r="J316" s="84" t="b">
        <v>0</v>
      </c>
      <c r="K316" s="84" t="b">
        <v>1</v>
      </c>
      <c r="L316" s="84" t="b">
        <v>0</v>
      </c>
    </row>
    <row r="317" spans="1:12" ht="15">
      <c r="A317" s="84" t="s">
        <v>2413</v>
      </c>
      <c r="B317" s="84" t="s">
        <v>2436</v>
      </c>
      <c r="C317" s="84">
        <v>2</v>
      </c>
      <c r="D317" s="122">
        <v>0.003178950263789209</v>
      </c>
      <c r="E317" s="122">
        <v>2.1870504506422686</v>
      </c>
      <c r="F317" s="84" t="s">
        <v>1915</v>
      </c>
      <c r="G317" s="84" t="b">
        <v>0</v>
      </c>
      <c r="H317" s="84" t="b">
        <v>1</v>
      </c>
      <c r="I317" s="84" t="b">
        <v>0</v>
      </c>
      <c r="J317" s="84" t="b">
        <v>0</v>
      </c>
      <c r="K317" s="84" t="b">
        <v>0</v>
      </c>
      <c r="L317" s="84" t="b">
        <v>0</v>
      </c>
    </row>
    <row r="318" spans="1:12" ht="15">
      <c r="A318" s="84" t="s">
        <v>2436</v>
      </c>
      <c r="B318" s="84" t="s">
        <v>541</v>
      </c>
      <c r="C318" s="84">
        <v>2</v>
      </c>
      <c r="D318" s="122">
        <v>0.003178950263789209</v>
      </c>
      <c r="E318" s="122">
        <v>1.1556419863906442</v>
      </c>
      <c r="F318" s="84" t="s">
        <v>1915</v>
      </c>
      <c r="G318" s="84" t="b">
        <v>0</v>
      </c>
      <c r="H318" s="84" t="b">
        <v>0</v>
      </c>
      <c r="I318" s="84" t="b">
        <v>0</v>
      </c>
      <c r="J318" s="84" t="b">
        <v>0</v>
      </c>
      <c r="K318" s="84" t="b">
        <v>0</v>
      </c>
      <c r="L318" s="84" t="b">
        <v>0</v>
      </c>
    </row>
    <row r="319" spans="1:12" ht="15">
      <c r="A319" s="84" t="s">
        <v>541</v>
      </c>
      <c r="B319" s="84" t="s">
        <v>2476</v>
      </c>
      <c r="C319" s="84">
        <v>2</v>
      </c>
      <c r="D319" s="122">
        <v>0.003178950263789209</v>
      </c>
      <c r="E319" s="122">
        <v>1.3317332454463255</v>
      </c>
      <c r="F319" s="84" t="s">
        <v>1915</v>
      </c>
      <c r="G319" s="84" t="b">
        <v>0</v>
      </c>
      <c r="H319" s="84" t="b">
        <v>0</v>
      </c>
      <c r="I319" s="84" t="b">
        <v>0</v>
      </c>
      <c r="J319" s="84" t="b">
        <v>0</v>
      </c>
      <c r="K319" s="84" t="b">
        <v>0</v>
      </c>
      <c r="L319" s="84" t="b">
        <v>0</v>
      </c>
    </row>
    <row r="320" spans="1:12" ht="15">
      <c r="A320" s="84" t="s">
        <v>2476</v>
      </c>
      <c r="B320" s="84" t="s">
        <v>2477</v>
      </c>
      <c r="C320" s="84">
        <v>2</v>
      </c>
      <c r="D320" s="122">
        <v>0.003178950263789209</v>
      </c>
      <c r="E320" s="122">
        <v>2.6641717053619307</v>
      </c>
      <c r="F320" s="84" t="s">
        <v>1915</v>
      </c>
      <c r="G320" s="84" t="b">
        <v>0</v>
      </c>
      <c r="H320" s="84" t="b">
        <v>0</v>
      </c>
      <c r="I320" s="84" t="b">
        <v>0</v>
      </c>
      <c r="J320" s="84" t="b">
        <v>0</v>
      </c>
      <c r="K320" s="84" t="b">
        <v>1</v>
      </c>
      <c r="L320" s="84" t="b">
        <v>0</v>
      </c>
    </row>
    <row r="321" spans="1:12" ht="15">
      <c r="A321" s="84" t="s">
        <v>2477</v>
      </c>
      <c r="B321" s="84" t="s">
        <v>322</v>
      </c>
      <c r="C321" s="84">
        <v>2</v>
      </c>
      <c r="D321" s="122">
        <v>0.003178950263789209</v>
      </c>
      <c r="E321" s="122">
        <v>2.6641717053619307</v>
      </c>
      <c r="F321" s="84" t="s">
        <v>1915</v>
      </c>
      <c r="G321" s="84" t="b">
        <v>0</v>
      </c>
      <c r="H321" s="84" t="b">
        <v>1</v>
      </c>
      <c r="I321" s="84" t="b">
        <v>0</v>
      </c>
      <c r="J321" s="84" t="b">
        <v>0</v>
      </c>
      <c r="K321" s="84" t="b">
        <v>0</v>
      </c>
      <c r="L321" s="84" t="b">
        <v>0</v>
      </c>
    </row>
    <row r="322" spans="1:12" ht="15">
      <c r="A322" s="84" t="s">
        <v>267</v>
      </c>
      <c r="B322" s="84" t="s">
        <v>2458</v>
      </c>
      <c r="C322" s="84">
        <v>2</v>
      </c>
      <c r="D322" s="122">
        <v>0.003178950263789209</v>
      </c>
      <c r="E322" s="122">
        <v>1.3024438693443379</v>
      </c>
      <c r="F322" s="84" t="s">
        <v>1915</v>
      </c>
      <c r="G322" s="84" t="b">
        <v>0</v>
      </c>
      <c r="H322" s="84" t="b">
        <v>0</v>
      </c>
      <c r="I322" s="84" t="b">
        <v>0</v>
      </c>
      <c r="J322" s="84" t="b">
        <v>0</v>
      </c>
      <c r="K322" s="84" t="b">
        <v>0</v>
      </c>
      <c r="L322" s="84" t="b">
        <v>0</v>
      </c>
    </row>
    <row r="323" spans="1:12" ht="15">
      <c r="A323" s="84" t="s">
        <v>550</v>
      </c>
      <c r="B323" s="84" t="s">
        <v>2008</v>
      </c>
      <c r="C323" s="84">
        <v>2</v>
      </c>
      <c r="D323" s="122">
        <v>0.003178950263789209</v>
      </c>
      <c r="E323" s="122">
        <v>1.4088992002586247</v>
      </c>
      <c r="F323" s="84" t="s">
        <v>1915</v>
      </c>
      <c r="G323" s="84" t="b">
        <v>0</v>
      </c>
      <c r="H323" s="84" t="b">
        <v>1</v>
      </c>
      <c r="I323" s="84" t="b">
        <v>0</v>
      </c>
      <c r="J323" s="84" t="b">
        <v>0</v>
      </c>
      <c r="K323" s="84" t="b">
        <v>0</v>
      </c>
      <c r="L323" s="84" t="b">
        <v>0</v>
      </c>
    </row>
    <row r="324" spans="1:12" ht="15">
      <c r="A324" s="84" t="s">
        <v>2543</v>
      </c>
      <c r="B324" s="84" t="s">
        <v>2544</v>
      </c>
      <c r="C324" s="84">
        <v>2</v>
      </c>
      <c r="D324" s="122">
        <v>0.003178950263789209</v>
      </c>
      <c r="E324" s="122">
        <v>2.6641717053619307</v>
      </c>
      <c r="F324" s="84" t="s">
        <v>1915</v>
      </c>
      <c r="G324" s="84" t="b">
        <v>0</v>
      </c>
      <c r="H324" s="84" t="b">
        <v>0</v>
      </c>
      <c r="I324" s="84" t="b">
        <v>0</v>
      </c>
      <c r="J324" s="84" t="b">
        <v>0</v>
      </c>
      <c r="K324" s="84" t="b">
        <v>0</v>
      </c>
      <c r="L324" s="84" t="b">
        <v>0</v>
      </c>
    </row>
    <row r="325" spans="1:12" ht="15">
      <c r="A325" s="84" t="s">
        <v>2544</v>
      </c>
      <c r="B325" s="84" t="s">
        <v>2545</v>
      </c>
      <c r="C325" s="84">
        <v>2</v>
      </c>
      <c r="D325" s="122">
        <v>0.003178950263789209</v>
      </c>
      <c r="E325" s="122">
        <v>2.6641717053619307</v>
      </c>
      <c r="F325" s="84" t="s">
        <v>1915</v>
      </c>
      <c r="G325" s="84" t="b">
        <v>0</v>
      </c>
      <c r="H325" s="84" t="b">
        <v>0</v>
      </c>
      <c r="I325" s="84" t="b">
        <v>0</v>
      </c>
      <c r="J325" s="84" t="b">
        <v>1</v>
      </c>
      <c r="K325" s="84" t="b">
        <v>0</v>
      </c>
      <c r="L325" s="84" t="b">
        <v>0</v>
      </c>
    </row>
    <row r="326" spans="1:12" ht="15">
      <c r="A326" s="84" t="s">
        <v>2545</v>
      </c>
      <c r="B326" s="84" t="s">
        <v>2546</v>
      </c>
      <c r="C326" s="84">
        <v>2</v>
      </c>
      <c r="D326" s="122">
        <v>0.003178950263789209</v>
      </c>
      <c r="E326" s="122">
        <v>2.6641717053619307</v>
      </c>
      <c r="F326" s="84" t="s">
        <v>1915</v>
      </c>
      <c r="G326" s="84" t="b">
        <v>1</v>
      </c>
      <c r="H326" s="84" t="b">
        <v>0</v>
      </c>
      <c r="I326" s="84" t="b">
        <v>0</v>
      </c>
      <c r="J326" s="84" t="b">
        <v>0</v>
      </c>
      <c r="K326" s="84" t="b">
        <v>0</v>
      </c>
      <c r="L326" s="84" t="b">
        <v>0</v>
      </c>
    </row>
    <row r="327" spans="1:12" ht="15">
      <c r="A327" s="84" t="s">
        <v>2546</v>
      </c>
      <c r="B327" s="84" t="s">
        <v>2547</v>
      </c>
      <c r="C327" s="84">
        <v>2</v>
      </c>
      <c r="D327" s="122">
        <v>0.003178950263789209</v>
      </c>
      <c r="E327" s="122">
        <v>2.6641717053619307</v>
      </c>
      <c r="F327" s="84" t="s">
        <v>1915</v>
      </c>
      <c r="G327" s="84" t="b">
        <v>0</v>
      </c>
      <c r="H327" s="84" t="b">
        <v>0</v>
      </c>
      <c r="I327" s="84" t="b">
        <v>0</v>
      </c>
      <c r="J327" s="84" t="b">
        <v>0</v>
      </c>
      <c r="K327" s="84" t="b">
        <v>0</v>
      </c>
      <c r="L327" s="84" t="b">
        <v>0</v>
      </c>
    </row>
    <row r="328" spans="1:12" ht="15">
      <c r="A328" s="84" t="s">
        <v>2547</v>
      </c>
      <c r="B328" s="84" t="s">
        <v>541</v>
      </c>
      <c r="C328" s="84">
        <v>2</v>
      </c>
      <c r="D328" s="122">
        <v>0.003178950263789209</v>
      </c>
      <c r="E328" s="122">
        <v>1.3317332454463255</v>
      </c>
      <c r="F328" s="84" t="s">
        <v>1915</v>
      </c>
      <c r="G328" s="84" t="b">
        <v>0</v>
      </c>
      <c r="H328" s="84" t="b">
        <v>0</v>
      </c>
      <c r="I328" s="84" t="b">
        <v>0</v>
      </c>
      <c r="J328" s="84" t="b">
        <v>0</v>
      </c>
      <c r="K328" s="84" t="b">
        <v>0</v>
      </c>
      <c r="L328" s="84" t="b">
        <v>0</v>
      </c>
    </row>
    <row r="329" spans="1:12" ht="15">
      <c r="A329" s="84" t="s">
        <v>541</v>
      </c>
      <c r="B329" s="84" t="s">
        <v>2548</v>
      </c>
      <c r="C329" s="84">
        <v>2</v>
      </c>
      <c r="D329" s="122">
        <v>0.003178950263789209</v>
      </c>
      <c r="E329" s="122">
        <v>1.3317332454463255</v>
      </c>
      <c r="F329" s="84" t="s">
        <v>1915</v>
      </c>
      <c r="G329" s="84" t="b">
        <v>0</v>
      </c>
      <c r="H329" s="84" t="b">
        <v>0</v>
      </c>
      <c r="I329" s="84" t="b">
        <v>0</v>
      </c>
      <c r="J329" s="84" t="b">
        <v>0</v>
      </c>
      <c r="K329" s="84" t="b">
        <v>0</v>
      </c>
      <c r="L329" s="84" t="b">
        <v>0</v>
      </c>
    </row>
    <row r="330" spans="1:12" ht="15">
      <c r="A330" s="84" t="s">
        <v>2548</v>
      </c>
      <c r="B330" s="84" t="s">
        <v>2549</v>
      </c>
      <c r="C330" s="84">
        <v>2</v>
      </c>
      <c r="D330" s="122">
        <v>0.003178950263789209</v>
      </c>
      <c r="E330" s="122">
        <v>2.6641717053619307</v>
      </c>
      <c r="F330" s="84" t="s">
        <v>1915</v>
      </c>
      <c r="G330" s="84" t="b">
        <v>0</v>
      </c>
      <c r="H330" s="84" t="b">
        <v>0</v>
      </c>
      <c r="I330" s="84" t="b">
        <v>0</v>
      </c>
      <c r="J330" s="84" t="b">
        <v>0</v>
      </c>
      <c r="K330" s="84" t="b">
        <v>0</v>
      </c>
      <c r="L330" s="84" t="b">
        <v>0</v>
      </c>
    </row>
    <row r="331" spans="1:12" ht="15">
      <c r="A331" s="84" t="s">
        <v>2549</v>
      </c>
      <c r="B331" s="84" t="s">
        <v>2550</v>
      </c>
      <c r="C331" s="84">
        <v>2</v>
      </c>
      <c r="D331" s="122">
        <v>0.003178950263789209</v>
      </c>
      <c r="E331" s="122">
        <v>2.6641717053619307</v>
      </c>
      <c r="F331" s="84" t="s">
        <v>1915</v>
      </c>
      <c r="G331" s="84" t="b">
        <v>0</v>
      </c>
      <c r="H331" s="84" t="b">
        <v>0</v>
      </c>
      <c r="I331" s="84" t="b">
        <v>0</v>
      </c>
      <c r="J331" s="84" t="b">
        <v>0</v>
      </c>
      <c r="K331" s="84" t="b">
        <v>0</v>
      </c>
      <c r="L331" s="84" t="b">
        <v>0</v>
      </c>
    </row>
    <row r="332" spans="1:12" ht="15">
      <c r="A332" s="84" t="s">
        <v>2550</v>
      </c>
      <c r="B332" s="84" t="s">
        <v>2429</v>
      </c>
      <c r="C332" s="84">
        <v>2</v>
      </c>
      <c r="D332" s="122">
        <v>0.003178950263789209</v>
      </c>
      <c r="E332" s="122">
        <v>2.36314170969795</v>
      </c>
      <c r="F332" s="84" t="s">
        <v>1915</v>
      </c>
      <c r="G332" s="84" t="b">
        <v>0</v>
      </c>
      <c r="H332" s="84" t="b">
        <v>0</v>
      </c>
      <c r="I332" s="84" t="b">
        <v>0</v>
      </c>
      <c r="J332" s="84" t="b">
        <v>0</v>
      </c>
      <c r="K332" s="84" t="b">
        <v>0</v>
      </c>
      <c r="L332" s="84" t="b">
        <v>0</v>
      </c>
    </row>
    <row r="333" spans="1:12" ht="15">
      <c r="A333" s="84" t="s">
        <v>2429</v>
      </c>
      <c r="B333" s="84" t="s">
        <v>2551</v>
      </c>
      <c r="C333" s="84">
        <v>2</v>
      </c>
      <c r="D333" s="122">
        <v>0.003178950263789209</v>
      </c>
      <c r="E333" s="122">
        <v>2.36314170969795</v>
      </c>
      <c r="F333" s="84" t="s">
        <v>1915</v>
      </c>
      <c r="G333" s="84" t="b">
        <v>0</v>
      </c>
      <c r="H333" s="84" t="b">
        <v>0</v>
      </c>
      <c r="I333" s="84" t="b">
        <v>0</v>
      </c>
      <c r="J333" s="84" t="b">
        <v>0</v>
      </c>
      <c r="K333" s="84" t="b">
        <v>0</v>
      </c>
      <c r="L333" s="84" t="b">
        <v>0</v>
      </c>
    </row>
    <row r="334" spans="1:12" ht="15">
      <c r="A334" s="84" t="s">
        <v>2551</v>
      </c>
      <c r="B334" s="84" t="s">
        <v>2391</v>
      </c>
      <c r="C334" s="84">
        <v>2</v>
      </c>
      <c r="D334" s="122">
        <v>0.003178950263789209</v>
      </c>
      <c r="E334" s="122">
        <v>2.0621117140339686</v>
      </c>
      <c r="F334" s="84" t="s">
        <v>1915</v>
      </c>
      <c r="G334" s="84" t="b">
        <v>0</v>
      </c>
      <c r="H334" s="84" t="b">
        <v>0</v>
      </c>
      <c r="I334" s="84" t="b">
        <v>0</v>
      </c>
      <c r="J334" s="84" t="b">
        <v>0</v>
      </c>
      <c r="K334" s="84" t="b">
        <v>0</v>
      </c>
      <c r="L334" s="84" t="b">
        <v>0</v>
      </c>
    </row>
    <row r="335" spans="1:12" ht="15">
      <c r="A335" s="84" t="s">
        <v>2391</v>
      </c>
      <c r="B335" s="84" t="s">
        <v>543</v>
      </c>
      <c r="C335" s="84">
        <v>2</v>
      </c>
      <c r="D335" s="122">
        <v>0.003178950263789209</v>
      </c>
      <c r="E335" s="122">
        <v>1.0843881087451208</v>
      </c>
      <c r="F335" s="84" t="s">
        <v>1915</v>
      </c>
      <c r="G335" s="84" t="b">
        <v>0</v>
      </c>
      <c r="H335" s="84" t="b">
        <v>0</v>
      </c>
      <c r="I335" s="84" t="b">
        <v>0</v>
      </c>
      <c r="J335" s="84" t="b">
        <v>0</v>
      </c>
      <c r="K335" s="84" t="b">
        <v>0</v>
      </c>
      <c r="L335" s="84" t="b">
        <v>0</v>
      </c>
    </row>
    <row r="336" spans="1:12" ht="15">
      <c r="A336" s="84" t="s">
        <v>541</v>
      </c>
      <c r="B336" s="84" t="s">
        <v>2011</v>
      </c>
      <c r="C336" s="84">
        <v>2</v>
      </c>
      <c r="D336" s="122">
        <v>0.003178950263789209</v>
      </c>
      <c r="E336" s="122">
        <v>0.8546119907266632</v>
      </c>
      <c r="F336" s="84" t="s">
        <v>1915</v>
      </c>
      <c r="G336" s="84" t="b">
        <v>0</v>
      </c>
      <c r="H336" s="84" t="b">
        <v>0</v>
      </c>
      <c r="I336" s="84" t="b">
        <v>0</v>
      </c>
      <c r="J336" s="84" t="b">
        <v>0</v>
      </c>
      <c r="K336" s="84" t="b">
        <v>0</v>
      </c>
      <c r="L336" s="84" t="b">
        <v>0</v>
      </c>
    </row>
    <row r="337" spans="1:12" ht="15">
      <c r="A337" s="84" t="s">
        <v>2513</v>
      </c>
      <c r="B337" s="84" t="s">
        <v>2514</v>
      </c>
      <c r="C337" s="84">
        <v>2</v>
      </c>
      <c r="D337" s="122">
        <v>0.003178950263789209</v>
      </c>
      <c r="E337" s="122">
        <v>2.6641717053619307</v>
      </c>
      <c r="F337" s="84" t="s">
        <v>1915</v>
      </c>
      <c r="G337" s="84" t="b">
        <v>0</v>
      </c>
      <c r="H337" s="84" t="b">
        <v>0</v>
      </c>
      <c r="I337" s="84" t="b">
        <v>0</v>
      </c>
      <c r="J337" s="84" t="b">
        <v>0</v>
      </c>
      <c r="K337" s="84" t="b">
        <v>0</v>
      </c>
      <c r="L337" s="84" t="b">
        <v>0</v>
      </c>
    </row>
    <row r="338" spans="1:12" ht="15">
      <c r="A338" s="84" t="s">
        <v>2527</v>
      </c>
      <c r="B338" s="84" t="s">
        <v>2429</v>
      </c>
      <c r="C338" s="84">
        <v>2</v>
      </c>
      <c r="D338" s="122">
        <v>0.003178950263789209</v>
      </c>
      <c r="E338" s="122">
        <v>2.36314170969795</v>
      </c>
      <c r="F338" s="84" t="s">
        <v>1915</v>
      </c>
      <c r="G338" s="84" t="b">
        <v>0</v>
      </c>
      <c r="H338" s="84" t="b">
        <v>0</v>
      </c>
      <c r="I338" s="84" t="b">
        <v>0</v>
      </c>
      <c r="J338" s="84" t="b">
        <v>0</v>
      </c>
      <c r="K338" s="84" t="b">
        <v>0</v>
      </c>
      <c r="L338" s="84" t="b">
        <v>0</v>
      </c>
    </row>
    <row r="339" spans="1:12" ht="15">
      <c r="A339" s="84" t="s">
        <v>2429</v>
      </c>
      <c r="B339" s="84" t="s">
        <v>2528</v>
      </c>
      <c r="C339" s="84">
        <v>2</v>
      </c>
      <c r="D339" s="122">
        <v>0.003178950263789209</v>
      </c>
      <c r="E339" s="122">
        <v>2.36314170969795</v>
      </c>
      <c r="F339" s="84" t="s">
        <v>1915</v>
      </c>
      <c r="G339" s="84" t="b">
        <v>0</v>
      </c>
      <c r="H339" s="84" t="b">
        <v>0</v>
      </c>
      <c r="I339" s="84" t="b">
        <v>0</v>
      </c>
      <c r="J339" s="84" t="b">
        <v>0</v>
      </c>
      <c r="K339" s="84" t="b">
        <v>0</v>
      </c>
      <c r="L339" s="84" t="b">
        <v>0</v>
      </c>
    </row>
    <row r="340" spans="1:12" ht="15">
      <c r="A340" s="84" t="s">
        <v>2528</v>
      </c>
      <c r="B340" s="84" t="s">
        <v>2430</v>
      </c>
      <c r="C340" s="84">
        <v>2</v>
      </c>
      <c r="D340" s="122">
        <v>0.003178950263789209</v>
      </c>
      <c r="E340" s="122">
        <v>2.36314170969795</v>
      </c>
      <c r="F340" s="84" t="s">
        <v>1915</v>
      </c>
      <c r="G340" s="84" t="b">
        <v>0</v>
      </c>
      <c r="H340" s="84" t="b">
        <v>0</v>
      </c>
      <c r="I340" s="84" t="b">
        <v>0</v>
      </c>
      <c r="J340" s="84" t="b">
        <v>0</v>
      </c>
      <c r="K340" s="84" t="b">
        <v>0</v>
      </c>
      <c r="L340" s="84" t="b">
        <v>0</v>
      </c>
    </row>
    <row r="341" spans="1:12" ht="15">
      <c r="A341" s="84" t="s">
        <v>2430</v>
      </c>
      <c r="B341" s="84" t="s">
        <v>2411</v>
      </c>
      <c r="C341" s="84">
        <v>2</v>
      </c>
      <c r="D341" s="122">
        <v>0.003178950263789209</v>
      </c>
      <c r="E341" s="122">
        <v>2.1870504506422686</v>
      </c>
      <c r="F341" s="84" t="s">
        <v>1915</v>
      </c>
      <c r="G341" s="84" t="b">
        <v>0</v>
      </c>
      <c r="H341" s="84" t="b">
        <v>0</v>
      </c>
      <c r="I341" s="84" t="b">
        <v>0</v>
      </c>
      <c r="J341" s="84" t="b">
        <v>0</v>
      </c>
      <c r="K341" s="84" t="b">
        <v>0</v>
      </c>
      <c r="L341" s="84" t="b">
        <v>0</v>
      </c>
    </row>
    <row r="342" spans="1:12" ht="15">
      <c r="A342" s="84" t="s">
        <v>2411</v>
      </c>
      <c r="B342" s="84" t="s">
        <v>2412</v>
      </c>
      <c r="C342" s="84">
        <v>2</v>
      </c>
      <c r="D342" s="122">
        <v>0.003178950263789209</v>
      </c>
      <c r="E342" s="122">
        <v>2.090140437634212</v>
      </c>
      <c r="F342" s="84" t="s">
        <v>1915</v>
      </c>
      <c r="G342" s="84" t="b">
        <v>0</v>
      </c>
      <c r="H342" s="84" t="b">
        <v>0</v>
      </c>
      <c r="I342" s="84" t="b">
        <v>0</v>
      </c>
      <c r="J342" s="84" t="b">
        <v>1</v>
      </c>
      <c r="K342" s="84" t="b">
        <v>0</v>
      </c>
      <c r="L342" s="84" t="b">
        <v>0</v>
      </c>
    </row>
    <row r="343" spans="1:12" ht="15">
      <c r="A343" s="84" t="s">
        <v>2412</v>
      </c>
      <c r="B343" s="84" t="s">
        <v>2529</v>
      </c>
      <c r="C343" s="84">
        <v>2</v>
      </c>
      <c r="D343" s="122">
        <v>0.003178950263789209</v>
      </c>
      <c r="E343" s="122">
        <v>2.266231696689893</v>
      </c>
      <c r="F343" s="84" t="s">
        <v>1915</v>
      </c>
      <c r="G343" s="84" t="b">
        <v>1</v>
      </c>
      <c r="H343" s="84" t="b">
        <v>0</v>
      </c>
      <c r="I343" s="84" t="b">
        <v>0</v>
      </c>
      <c r="J343" s="84" t="b">
        <v>0</v>
      </c>
      <c r="K343" s="84" t="b">
        <v>0</v>
      </c>
      <c r="L343" s="84" t="b">
        <v>0</v>
      </c>
    </row>
    <row r="344" spans="1:12" ht="15">
      <c r="A344" s="84" t="s">
        <v>2529</v>
      </c>
      <c r="B344" s="84" t="s">
        <v>2530</v>
      </c>
      <c r="C344" s="84">
        <v>2</v>
      </c>
      <c r="D344" s="122">
        <v>0.003178950263789209</v>
      </c>
      <c r="E344" s="122">
        <v>2.6641717053619307</v>
      </c>
      <c r="F344" s="84" t="s">
        <v>1915</v>
      </c>
      <c r="G344" s="84" t="b">
        <v>0</v>
      </c>
      <c r="H344" s="84" t="b">
        <v>0</v>
      </c>
      <c r="I344" s="84" t="b">
        <v>0</v>
      </c>
      <c r="J344" s="84" t="b">
        <v>0</v>
      </c>
      <c r="K344" s="84" t="b">
        <v>0</v>
      </c>
      <c r="L344" s="84" t="b">
        <v>0</v>
      </c>
    </row>
    <row r="345" spans="1:12" ht="15">
      <c r="A345" s="84" t="s">
        <v>2530</v>
      </c>
      <c r="B345" s="84" t="s">
        <v>2531</v>
      </c>
      <c r="C345" s="84">
        <v>2</v>
      </c>
      <c r="D345" s="122">
        <v>0.003178950263789209</v>
      </c>
      <c r="E345" s="122">
        <v>2.6641717053619307</v>
      </c>
      <c r="F345" s="84" t="s">
        <v>1915</v>
      </c>
      <c r="G345" s="84" t="b">
        <v>0</v>
      </c>
      <c r="H345" s="84" t="b">
        <v>0</v>
      </c>
      <c r="I345" s="84" t="b">
        <v>0</v>
      </c>
      <c r="J345" s="84" t="b">
        <v>0</v>
      </c>
      <c r="K345" s="84" t="b">
        <v>0</v>
      </c>
      <c r="L345" s="84" t="b">
        <v>0</v>
      </c>
    </row>
    <row r="346" spans="1:12" ht="15">
      <c r="A346" s="84" t="s">
        <v>2531</v>
      </c>
      <c r="B346" s="84" t="s">
        <v>2532</v>
      </c>
      <c r="C346" s="84">
        <v>2</v>
      </c>
      <c r="D346" s="122">
        <v>0.003178950263789209</v>
      </c>
      <c r="E346" s="122">
        <v>2.6641717053619307</v>
      </c>
      <c r="F346" s="84" t="s">
        <v>1915</v>
      </c>
      <c r="G346" s="84" t="b">
        <v>0</v>
      </c>
      <c r="H346" s="84" t="b">
        <v>0</v>
      </c>
      <c r="I346" s="84" t="b">
        <v>0</v>
      </c>
      <c r="J346" s="84" t="b">
        <v>0</v>
      </c>
      <c r="K346" s="84" t="b">
        <v>0</v>
      </c>
      <c r="L346" s="84" t="b">
        <v>0</v>
      </c>
    </row>
    <row r="347" spans="1:12" ht="15">
      <c r="A347" s="84" t="s">
        <v>2532</v>
      </c>
      <c r="B347" s="84" t="s">
        <v>2533</v>
      </c>
      <c r="C347" s="84">
        <v>2</v>
      </c>
      <c r="D347" s="122">
        <v>0.003178950263789209</v>
      </c>
      <c r="E347" s="122">
        <v>2.6641717053619307</v>
      </c>
      <c r="F347" s="84" t="s">
        <v>1915</v>
      </c>
      <c r="G347" s="84" t="b">
        <v>0</v>
      </c>
      <c r="H347" s="84" t="b">
        <v>0</v>
      </c>
      <c r="I347" s="84" t="b">
        <v>0</v>
      </c>
      <c r="J347" s="84" t="b">
        <v>0</v>
      </c>
      <c r="K347" s="84" t="b">
        <v>0</v>
      </c>
      <c r="L347" s="84" t="b">
        <v>0</v>
      </c>
    </row>
    <row r="348" spans="1:12" ht="15">
      <c r="A348" s="84" t="s">
        <v>2500</v>
      </c>
      <c r="B348" s="84" t="s">
        <v>2501</v>
      </c>
      <c r="C348" s="84">
        <v>2</v>
      </c>
      <c r="D348" s="122">
        <v>0.003178950263789209</v>
      </c>
      <c r="E348" s="122">
        <v>2.6641717053619307</v>
      </c>
      <c r="F348" s="84" t="s">
        <v>1915</v>
      </c>
      <c r="G348" s="84" t="b">
        <v>0</v>
      </c>
      <c r="H348" s="84" t="b">
        <v>0</v>
      </c>
      <c r="I348" s="84" t="b">
        <v>0</v>
      </c>
      <c r="J348" s="84" t="b">
        <v>0</v>
      </c>
      <c r="K348" s="84" t="b">
        <v>0</v>
      </c>
      <c r="L348" s="84" t="b">
        <v>0</v>
      </c>
    </row>
    <row r="349" spans="1:12" ht="15">
      <c r="A349" s="84" t="s">
        <v>2440</v>
      </c>
      <c r="B349" s="84" t="s">
        <v>2492</v>
      </c>
      <c r="C349" s="84">
        <v>2</v>
      </c>
      <c r="D349" s="122">
        <v>0.003178950263789209</v>
      </c>
      <c r="E349" s="122">
        <v>2.6641717053619307</v>
      </c>
      <c r="F349" s="84" t="s">
        <v>1915</v>
      </c>
      <c r="G349" s="84" t="b">
        <v>0</v>
      </c>
      <c r="H349" s="84" t="b">
        <v>0</v>
      </c>
      <c r="I349" s="84" t="b">
        <v>0</v>
      </c>
      <c r="J349" s="84" t="b">
        <v>0</v>
      </c>
      <c r="K349" s="84" t="b">
        <v>0</v>
      </c>
      <c r="L349" s="84" t="b">
        <v>0</v>
      </c>
    </row>
    <row r="350" spans="1:12" ht="15">
      <c r="A350" s="84" t="s">
        <v>2492</v>
      </c>
      <c r="B350" s="84" t="s">
        <v>2420</v>
      </c>
      <c r="C350" s="84">
        <v>2</v>
      </c>
      <c r="D350" s="122">
        <v>0.003178950263789209</v>
      </c>
      <c r="E350" s="122">
        <v>2.4880804463062494</v>
      </c>
      <c r="F350" s="84" t="s">
        <v>1915</v>
      </c>
      <c r="G350" s="84" t="b">
        <v>0</v>
      </c>
      <c r="H350" s="84" t="b">
        <v>0</v>
      </c>
      <c r="I350" s="84" t="b">
        <v>0</v>
      </c>
      <c r="J350" s="84" t="b">
        <v>0</v>
      </c>
      <c r="K350" s="84" t="b">
        <v>0</v>
      </c>
      <c r="L350" s="84" t="b">
        <v>0</v>
      </c>
    </row>
    <row r="351" spans="1:12" ht="15">
      <c r="A351" s="84" t="s">
        <v>2420</v>
      </c>
      <c r="B351" s="84" t="s">
        <v>2441</v>
      </c>
      <c r="C351" s="84">
        <v>2</v>
      </c>
      <c r="D351" s="122">
        <v>0.003178950263789209</v>
      </c>
      <c r="E351" s="122">
        <v>2.1870504506422686</v>
      </c>
      <c r="F351" s="84" t="s">
        <v>1915</v>
      </c>
      <c r="G351" s="84" t="b">
        <v>0</v>
      </c>
      <c r="H351" s="84" t="b">
        <v>0</v>
      </c>
      <c r="I351" s="84" t="b">
        <v>0</v>
      </c>
      <c r="J351" s="84" t="b">
        <v>0</v>
      </c>
      <c r="K351" s="84" t="b">
        <v>0</v>
      </c>
      <c r="L351" s="84" t="b">
        <v>0</v>
      </c>
    </row>
    <row r="352" spans="1:12" ht="15">
      <c r="A352" s="84" t="s">
        <v>2441</v>
      </c>
      <c r="B352" s="84" t="s">
        <v>2493</v>
      </c>
      <c r="C352" s="84">
        <v>2</v>
      </c>
      <c r="D352" s="122">
        <v>0.003178950263789209</v>
      </c>
      <c r="E352" s="122">
        <v>2.4880804463062494</v>
      </c>
      <c r="F352" s="84" t="s">
        <v>1915</v>
      </c>
      <c r="G352" s="84" t="b">
        <v>0</v>
      </c>
      <c r="H352" s="84" t="b">
        <v>0</v>
      </c>
      <c r="I352" s="84" t="b">
        <v>0</v>
      </c>
      <c r="J352" s="84" t="b">
        <v>0</v>
      </c>
      <c r="K352" s="84" t="b">
        <v>0</v>
      </c>
      <c r="L352" s="84" t="b">
        <v>0</v>
      </c>
    </row>
    <row r="353" spans="1:12" ht="15">
      <c r="A353" s="84" t="s">
        <v>2493</v>
      </c>
      <c r="B353" s="84" t="s">
        <v>2494</v>
      </c>
      <c r="C353" s="84">
        <v>2</v>
      </c>
      <c r="D353" s="122">
        <v>0.003178950263789209</v>
      </c>
      <c r="E353" s="122">
        <v>2.6641717053619307</v>
      </c>
      <c r="F353" s="84" t="s">
        <v>1915</v>
      </c>
      <c r="G353" s="84" t="b">
        <v>0</v>
      </c>
      <c r="H353" s="84" t="b">
        <v>0</v>
      </c>
      <c r="I353" s="84" t="b">
        <v>0</v>
      </c>
      <c r="J353" s="84" t="b">
        <v>0</v>
      </c>
      <c r="K353" s="84" t="b">
        <v>0</v>
      </c>
      <c r="L353" s="84" t="b">
        <v>0</v>
      </c>
    </row>
    <row r="354" spans="1:12" ht="15">
      <c r="A354" s="84" t="s">
        <v>2494</v>
      </c>
      <c r="B354" s="84" t="s">
        <v>2495</v>
      </c>
      <c r="C354" s="84">
        <v>2</v>
      </c>
      <c r="D354" s="122">
        <v>0.003178950263789209</v>
      </c>
      <c r="E354" s="122">
        <v>2.6641717053619307</v>
      </c>
      <c r="F354" s="84" t="s">
        <v>1915</v>
      </c>
      <c r="G354" s="84" t="b">
        <v>0</v>
      </c>
      <c r="H354" s="84" t="b">
        <v>0</v>
      </c>
      <c r="I354" s="84" t="b">
        <v>0</v>
      </c>
      <c r="J354" s="84" t="b">
        <v>0</v>
      </c>
      <c r="K354" s="84" t="b">
        <v>0</v>
      </c>
      <c r="L354" s="84" t="b">
        <v>0</v>
      </c>
    </row>
    <row r="355" spans="1:12" ht="15">
      <c r="A355" s="84" t="s">
        <v>2495</v>
      </c>
      <c r="B355" s="84" t="s">
        <v>2442</v>
      </c>
      <c r="C355" s="84">
        <v>2</v>
      </c>
      <c r="D355" s="122">
        <v>0.003178950263789209</v>
      </c>
      <c r="E355" s="122">
        <v>2.4880804463062494</v>
      </c>
      <c r="F355" s="84" t="s">
        <v>1915</v>
      </c>
      <c r="G355" s="84" t="b">
        <v>0</v>
      </c>
      <c r="H355" s="84" t="b">
        <v>0</v>
      </c>
      <c r="I355" s="84" t="b">
        <v>0</v>
      </c>
      <c r="J355" s="84" t="b">
        <v>0</v>
      </c>
      <c r="K355" s="84" t="b">
        <v>0</v>
      </c>
      <c r="L355" s="84" t="b">
        <v>0</v>
      </c>
    </row>
    <row r="356" spans="1:12" ht="15">
      <c r="A356" s="84" t="s">
        <v>2442</v>
      </c>
      <c r="B356" s="84" t="s">
        <v>2443</v>
      </c>
      <c r="C356" s="84">
        <v>2</v>
      </c>
      <c r="D356" s="122">
        <v>0.003178950263789209</v>
      </c>
      <c r="E356" s="122">
        <v>2.4880804463062494</v>
      </c>
      <c r="F356" s="84" t="s">
        <v>1915</v>
      </c>
      <c r="G356" s="84" t="b">
        <v>0</v>
      </c>
      <c r="H356" s="84" t="b">
        <v>0</v>
      </c>
      <c r="I356" s="84" t="b">
        <v>0</v>
      </c>
      <c r="J356" s="84" t="b">
        <v>0</v>
      </c>
      <c r="K356" s="84" t="b">
        <v>0</v>
      </c>
      <c r="L356" s="84" t="b">
        <v>0</v>
      </c>
    </row>
    <row r="357" spans="1:12" ht="15">
      <c r="A357" s="84" t="s">
        <v>2406</v>
      </c>
      <c r="B357" s="84" t="s">
        <v>2496</v>
      </c>
      <c r="C357" s="84">
        <v>2</v>
      </c>
      <c r="D357" s="122">
        <v>0.003178950263789209</v>
      </c>
      <c r="E357" s="122">
        <v>2.36314170969795</v>
      </c>
      <c r="F357" s="84" t="s">
        <v>1915</v>
      </c>
      <c r="G357" s="84" t="b">
        <v>0</v>
      </c>
      <c r="H357" s="84" t="b">
        <v>0</v>
      </c>
      <c r="I357" s="84" t="b">
        <v>0</v>
      </c>
      <c r="J357" s="84" t="b">
        <v>1</v>
      </c>
      <c r="K357" s="84" t="b">
        <v>0</v>
      </c>
      <c r="L357" s="84" t="b">
        <v>0</v>
      </c>
    </row>
    <row r="358" spans="1:12" ht="15">
      <c r="A358" s="84" t="s">
        <v>2496</v>
      </c>
      <c r="B358" s="84" t="s">
        <v>2497</v>
      </c>
      <c r="C358" s="84">
        <v>2</v>
      </c>
      <c r="D358" s="122">
        <v>0.003178950263789209</v>
      </c>
      <c r="E358" s="122">
        <v>2.6641717053619307</v>
      </c>
      <c r="F358" s="84" t="s">
        <v>1915</v>
      </c>
      <c r="G358" s="84" t="b">
        <v>1</v>
      </c>
      <c r="H358" s="84" t="b">
        <v>0</v>
      </c>
      <c r="I358" s="84" t="b">
        <v>0</v>
      </c>
      <c r="J358" s="84" t="b">
        <v>0</v>
      </c>
      <c r="K358" s="84" t="b">
        <v>0</v>
      </c>
      <c r="L358" s="84" t="b">
        <v>0</v>
      </c>
    </row>
    <row r="359" spans="1:12" ht="15">
      <c r="A359" s="84" t="s">
        <v>2497</v>
      </c>
      <c r="B359" s="84" t="s">
        <v>2444</v>
      </c>
      <c r="C359" s="84">
        <v>2</v>
      </c>
      <c r="D359" s="122">
        <v>0.003178950263789209</v>
      </c>
      <c r="E359" s="122">
        <v>2.4880804463062494</v>
      </c>
      <c r="F359" s="84" t="s">
        <v>1915</v>
      </c>
      <c r="G359" s="84" t="b">
        <v>0</v>
      </c>
      <c r="H359" s="84" t="b">
        <v>0</v>
      </c>
      <c r="I359" s="84" t="b">
        <v>0</v>
      </c>
      <c r="J359" s="84" t="b">
        <v>0</v>
      </c>
      <c r="K359" s="84" t="b">
        <v>0</v>
      </c>
      <c r="L359" s="84" t="b">
        <v>0</v>
      </c>
    </row>
    <row r="360" spans="1:12" ht="15">
      <c r="A360" s="84" t="s">
        <v>2558</v>
      </c>
      <c r="B360" s="84" t="s">
        <v>2559</v>
      </c>
      <c r="C360" s="84">
        <v>2</v>
      </c>
      <c r="D360" s="122">
        <v>0.003178950263789209</v>
      </c>
      <c r="E360" s="122">
        <v>2.6641717053619307</v>
      </c>
      <c r="F360" s="84" t="s">
        <v>1915</v>
      </c>
      <c r="G360" s="84" t="b">
        <v>0</v>
      </c>
      <c r="H360" s="84" t="b">
        <v>0</v>
      </c>
      <c r="I360" s="84" t="b">
        <v>0</v>
      </c>
      <c r="J360" s="84" t="b">
        <v>0</v>
      </c>
      <c r="K360" s="84" t="b">
        <v>0</v>
      </c>
      <c r="L360" s="84" t="b">
        <v>0</v>
      </c>
    </row>
    <row r="361" spans="1:12" ht="15">
      <c r="A361" s="84" t="s">
        <v>2559</v>
      </c>
      <c r="B361" s="84" t="s">
        <v>2560</v>
      </c>
      <c r="C361" s="84">
        <v>2</v>
      </c>
      <c r="D361" s="122">
        <v>0.003178950263789209</v>
      </c>
      <c r="E361" s="122">
        <v>2.6641717053619307</v>
      </c>
      <c r="F361" s="84" t="s">
        <v>1915</v>
      </c>
      <c r="G361" s="84" t="b">
        <v>0</v>
      </c>
      <c r="H361" s="84" t="b">
        <v>0</v>
      </c>
      <c r="I361" s="84" t="b">
        <v>0</v>
      </c>
      <c r="J361" s="84" t="b">
        <v>0</v>
      </c>
      <c r="K361" s="84" t="b">
        <v>0</v>
      </c>
      <c r="L361" s="84" t="b">
        <v>0</v>
      </c>
    </row>
    <row r="362" spans="1:12" ht="15">
      <c r="A362" s="84" t="s">
        <v>2560</v>
      </c>
      <c r="B362" s="84" t="s">
        <v>2561</v>
      </c>
      <c r="C362" s="84">
        <v>2</v>
      </c>
      <c r="D362" s="122">
        <v>0.003178950263789209</v>
      </c>
      <c r="E362" s="122">
        <v>2.6641717053619307</v>
      </c>
      <c r="F362" s="84" t="s">
        <v>1915</v>
      </c>
      <c r="G362" s="84" t="b">
        <v>0</v>
      </c>
      <c r="H362" s="84" t="b">
        <v>0</v>
      </c>
      <c r="I362" s="84" t="b">
        <v>0</v>
      </c>
      <c r="J362" s="84" t="b">
        <v>0</v>
      </c>
      <c r="K362" s="84" t="b">
        <v>0</v>
      </c>
      <c r="L362" s="84" t="b">
        <v>0</v>
      </c>
    </row>
    <row r="363" spans="1:12" ht="15">
      <c r="A363" s="84" t="s">
        <v>2561</v>
      </c>
      <c r="B363" s="84" t="s">
        <v>541</v>
      </c>
      <c r="C363" s="84">
        <v>2</v>
      </c>
      <c r="D363" s="122">
        <v>0.003178950263789209</v>
      </c>
      <c r="E363" s="122">
        <v>1.3317332454463255</v>
      </c>
      <c r="F363" s="84" t="s">
        <v>1915</v>
      </c>
      <c r="G363" s="84" t="b">
        <v>0</v>
      </c>
      <c r="H363" s="84" t="b">
        <v>0</v>
      </c>
      <c r="I363" s="84" t="b">
        <v>0</v>
      </c>
      <c r="J363" s="84" t="b">
        <v>0</v>
      </c>
      <c r="K363" s="84" t="b">
        <v>0</v>
      </c>
      <c r="L363" s="84" t="b">
        <v>0</v>
      </c>
    </row>
    <row r="364" spans="1:12" ht="15">
      <c r="A364" s="84" t="s">
        <v>541</v>
      </c>
      <c r="B364" s="84" t="s">
        <v>2457</v>
      </c>
      <c r="C364" s="84">
        <v>2</v>
      </c>
      <c r="D364" s="122">
        <v>0.003178950263789209</v>
      </c>
      <c r="E364" s="122">
        <v>1.1556419863906442</v>
      </c>
      <c r="F364" s="84" t="s">
        <v>1915</v>
      </c>
      <c r="G364" s="84" t="b">
        <v>0</v>
      </c>
      <c r="H364" s="84" t="b">
        <v>0</v>
      </c>
      <c r="I364" s="84" t="b">
        <v>0</v>
      </c>
      <c r="J364" s="84" t="b">
        <v>0</v>
      </c>
      <c r="K364" s="84" t="b">
        <v>0</v>
      </c>
      <c r="L364" s="84" t="b">
        <v>0</v>
      </c>
    </row>
    <row r="365" spans="1:12" ht="15">
      <c r="A365" s="84" t="s">
        <v>2457</v>
      </c>
      <c r="B365" s="84" t="s">
        <v>2562</v>
      </c>
      <c r="C365" s="84">
        <v>2</v>
      </c>
      <c r="D365" s="122">
        <v>0.003178950263789209</v>
      </c>
      <c r="E365" s="122">
        <v>2.4880804463062494</v>
      </c>
      <c r="F365" s="84" t="s">
        <v>1915</v>
      </c>
      <c r="G365" s="84" t="b">
        <v>0</v>
      </c>
      <c r="H365" s="84" t="b">
        <v>0</v>
      </c>
      <c r="I365" s="84" t="b">
        <v>0</v>
      </c>
      <c r="J365" s="84" t="b">
        <v>0</v>
      </c>
      <c r="K365" s="84" t="b">
        <v>0</v>
      </c>
      <c r="L365" s="84" t="b">
        <v>0</v>
      </c>
    </row>
    <row r="366" spans="1:12" ht="15">
      <c r="A366" s="84" t="s">
        <v>2562</v>
      </c>
      <c r="B366" s="84" t="s">
        <v>2432</v>
      </c>
      <c r="C366" s="84">
        <v>2</v>
      </c>
      <c r="D366" s="122">
        <v>0.003178950263789209</v>
      </c>
      <c r="E366" s="122">
        <v>2.36314170969795</v>
      </c>
      <c r="F366" s="84" t="s">
        <v>1915</v>
      </c>
      <c r="G366" s="84" t="b">
        <v>0</v>
      </c>
      <c r="H366" s="84" t="b">
        <v>0</v>
      </c>
      <c r="I366" s="84" t="b">
        <v>0</v>
      </c>
      <c r="J366" s="84" t="b">
        <v>0</v>
      </c>
      <c r="K366" s="84" t="b">
        <v>0</v>
      </c>
      <c r="L366" s="84" t="b">
        <v>0</v>
      </c>
    </row>
    <row r="367" spans="1:12" ht="15">
      <c r="A367" s="84" t="s">
        <v>2432</v>
      </c>
      <c r="B367" s="84" t="s">
        <v>289</v>
      </c>
      <c r="C367" s="84">
        <v>2</v>
      </c>
      <c r="D367" s="122">
        <v>0.003178950263789209</v>
      </c>
      <c r="E367" s="122">
        <v>2.4880804463062494</v>
      </c>
      <c r="F367" s="84" t="s">
        <v>1915</v>
      </c>
      <c r="G367" s="84" t="b">
        <v>0</v>
      </c>
      <c r="H367" s="84" t="b">
        <v>0</v>
      </c>
      <c r="I367" s="84" t="b">
        <v>0</v>
      </c>
      <c r="J367" s="84" t="b">
        <v>0</v>
      </c>
      <c r="K367" s="84" t="b">
        <v>0</v>
      </c>
      <c r="L367" s="84" t="b">
        <v>0</v>
      </c>
    </row>
    <row r="368" spans="1:12" ht="15">
      <c r="A368" s="84" t="s">
        <v>289</v>
      </c>
      <c r="B368" s="84" t="s">
        <v>541</v>
      </c>
      <c r="C368" s="84">
        <v>2</v>
      </c>
      <c r="D368" s="122">
        <v>0.003178950263789209</v>
      </c>
      <c r="E368" s="122">
        <v>1.3317332454463255</v>
      </c>
      <c r="F368" s="84" t="s">
        <v>1915</v>
      </c>
      <c r="G368" s="84" t="b">
        <v>0</v>
      </c>
      <c r="H368" s="84" t="b">
        <v>0</v>
      </c>
      <c r="I368" s="84" t="b">
        <v>0</v>
      </c>
      <c r="J368" s="84" t="b">
        <v>0</v>
      </c>
      <c r="K368" s="84" t="b">
        <v>0</v>
      </c>
      <c r="L368" s="84" t="b">
        <v>0</v>
      </c>
    </row>
    <row r="369" spans="1:12" ht="15">
      <c r="A369" s="84" t="s">
        <v>541</v>
      </c>
      <c r="B369" s="84" t="s">
        <v>2432</v>
      </c>
      <c r="C369" s="84">
        <v>2</v>
      </c>
      <c r="D369" s="122">
        <v>0.003178950263789209</v>
      </c>
      <c r="E369" s="122">
        <v>1.0307032497823443</v>
      </c>
      <c r="F369" s="84" t="s">
        <v>1915</v>
      </c>
      <c r="G369" s="84" t="b">
        <v>0</v>
      </c>
      <c r="H369" s="84" t="b">
        <v>0</v>
      </c>
      <c r="I369" s="84" t="b">
        <v>0</v>
      </c>
      <c r="J369" s="84" t="b">
        <v>0</v>
      </c>
      <c r="K369" s="84" t="b">
        <v>0</v>
      </c>
      <c r="L369" s="84" t="b">
        <v>0</v>
      </c>
    </row>
    <row r="370" spans="1:12" ht="15">
      <c r="A370" s="84" t="s">
        <v>2420</v>
      </c>
      <c r="B370" s="84" t="s">
        <v>2392</v>
      </c>
      <c r="C370" s="84">
        <v>2</v>
      </c>
      <c r="D370" s="122">
        <v>0.003178950263789209</v>
      </c>
      <c r="E370" s="122">
        <v>1.709929195922606</v>
      </c>
      <c r="F370" s="84" t="s">
        <v>1915</v>
      </c>
      <c r="G370" s="84" t="b">
        <v>0</v>
      </c>
      <c r="H370" s="84" t="b">
        <v>0</v>
      </c>
      <c r="I370" s="84" t="b">
        <v>0</v>
      </c>
      <c r="J370" s="84" t="b">
        <v>0</v>
      </c>
      <c r="K370" s="84" t="b">
        <v>0</v>
      </c>
      <c r="L370" s="84" t="b">
        <v>0</v>
      </c>
    </row>
    <row r="371" spans="1:12" ht="15">
      <c r="A371" s="84" t="s">
        <v>2392</v>
      </c>
      <c r="B371" s="84" t="s">
        <v>2008</v>
      </c>
      <c r="C371" s="84">
        <v>2</v>
      </c>
      <c r="D371" s="122">
        <v>0.003178950263789209</v>
      </c>
      <c r="E371" s="122">
        <v>1.3577466778112435</v>
      </c>
      <c r="F371" s="84" t="s">
        <v>1915</v>
      </c>
      <c r="G371" s="84" t="b">
        <v>0</v>
      </c>
      <c r="H371" s="84" t="b">
        <v>0</v>
      </c>
      <c r="I371" s="84" t="b">
        <v>0</v>
      </c>
      <c r="J371" s="84" t="b">
        <v>0</v>
      </c>
      <c r="K371" s="84" t="b">
        <v>0</v>
      </c>
      <c r="L371" s="84" t="b">
        <v>0</v>
      </c>
    </row>
    <row r="372" spans="1:12" ht="15">
      <c r="A372" s="84" t="s">
        <v>2008</v>
      </c>
      <c r="B372" s="84" t="s">
        <v>2554</v>
      </c>
      <c r="C372" s="84">
        <v>2</v>
      </c>
      <c r="D372" s="122">
        <v>0.003178950263789209</v>
      </c>
      <c r="E372" s="122">
        <v>2.010959191586587</v>
      </c>
      <c r="F372" s="84" t="s">
        <v>1915</v>
      </c>
      <c r="G372" s="84" t="b">
        <v>0</v>
      </c>
      <c r="H372" s="84" t="b">
        <v>0</v>
      </c>
      <c r="I372" s="84" t="b">
        <v>0</v>
      </c>
      <c r="J372" s="84" t="b">
        <v>1</v>
      </c>
      <c r="K372" s="84" t="b">
        <v>0</v>
      </c>
      <c r="L372" s="84" t="b">
        <v>0</v>
      </c>
    </row>
    <row r="373" spans="1:12" ht="15">
      <c r="A373" s="84" t="s">
        <v>2554</v>
      </c>
      <c r="B373" s="84" t="s">
        <v>296</v>
      </c>
      <c r="C373" s="84">
        <v>2</v>
      </c>
      <c r="D373" s="122">
        <v>0.003178950263789209</v>
      </c>
      <c r="E373" s="122">
        <v>2.6641717053619307</v>
      </c>
      <c r="F373" s="84" t="s">
        <v>1915</v>
      </c>
      <c r="G373" s="84" t="b">
        <v>1</v>
      </c>
      <c r="H373" s="84" t="b">
        <v>0</v>
      </c>
      <c r="I373" s="84" t="b">
        <v>0</v>
      </c>
      <c r="J373" s="84" t="b">
        <v>0</v>
      </c>
      <c r="K373" s="84" t="b">
        <v>0</v>
      </c>
      <c r="L373" s="84" t="b">
        <v>0</v>
      </c>
    </row>
    <row r="374" spans="1:12" ht="15">
      <c r="A374" s="84" t="s">
        <v>296</v>
      </c>
      <c r="B374" s="84" t="s">
        <v>2555</v>
      </c>
      <c r="C374" s="84">
        <v>2</v>
      </c>
      <c r="D374" s="122">
        <v>0.003178950263789209</v>
      </c>
      <c r="E374" s="122">
        <v>2.6641717053619307</v>
      </c>
      <c r="F374" s="84" t="s">
        <v>1915</v>
      </c>
      <c r="G374" s="84" t="b">
        <v>0</v>
      </c>
      <c r="H374" s="84" t="b">
        <v>0</v>
      </c>
      <c r="I374" s="84" t="b">
        <v>0</v>
      </c>
      <c r="J374" s="84" t="b">
        <v>0</v>
      </c>
      <c r="K374" s="84" t="b">
        <v>0</v>
      </c>
      <c r="L374" s="84" t="b">
        <v>0</v>
      </c>
    </row>
    <row r="375" spans="1:12" ht="15">
      <c r="A375" s="84" t="s">
        <v>2555</v>
      </c>
      <c r="B375" s="84" t="s">
        <v>541</v>
      </c>
      <c r="C375" s="84">
        <v>2</v>
      </c>
      <c r="D375" s="122">
        <v>0.003178950263789209</v>
      </c>
      <c r="E375" s="122">
        <v>1.3317332454463255</v>
      </c>
      <c r="F375" s="84" t="s">
        <v>1915</v>
      </c>
      <c r="G375" s="84" t="b">
        <v>0</v>
      </c>
      <c r="H375" s="84" t="b">
        <v>0</v>
      </c>
      <c r="I375" s="84" t="b">
        <v>0</v>
      </c>
      <c r="J375" s="84" t="b">
        <v>0</v>
      </c>
      <c r="K375" s="84" t="b">
        <v>0</v>
      </c>
      <c r="L375" s="84" t="b">
        <v>0</v>
      </c>
    </row>
    <row r="376" spans="1:12" ht="15">
      <c r="A376" s="84" t="s">
        <v>541</v>
      </c>
      <c r="B376" s="84" t="s">
        <v>2392</v>
      </c>
      <c r="C376" s="84">
        <v>2</v>
      </c>
      <c r="D376" s="122">
        <v>0.003178950263789209</v>
      </c>
      <c r="E376" s="122">
        <v>0.6785207316709818</v>
      </c>
      <c r="F376" s="84" t="s">
        <v>1915</v>
      </c>
      <c r="G376" s="84" t="b">
        <v>0</v>
      </c>
      <c r="H376" s="84" t="b">
        <v>0</v>
      </c>
      <c r="I376" s="84" t="b">
        <v>0</v>
      </c>
      <c r="J376" s="84" t="b">
        <v>0</v>
      </c>
      <c r="K376" s="84" t="b">
        <v>0</v>
      </c>
      <c r="L376" s="84" t="b">
        <v>0</v>
      </c>
    </row>
    <row r="377" spans="1:12" ht="15">
      <c r="A377" s="84" t="s">
        <v>2392</v>
      </c>
      <c r="B377" s="84" t="s">
        <v>2556</v>
      </c>
      <c r="C377" s="84">
        <v>2</v>
      </c>
      <c r="D377" s="122">
        <v>0.003178950263789209</v>
      </c>
      <c r="E377" s="122">
        <v>2.010959191586587</v>
      </c>
      <c r="F377" s="84" t="s">
        <v>1915</v>
      </c>
      <c r="G377" s="84" t="b">
        <v>0</v>
      </c>
      <c r="H377" s="84" t="b">
        <v>0</v>
      </c>
      <c r="I377" s="84" t="b">
        <v>0</v>
      </c>
      <c r="J377" s="84" t="b">
        <v>0</v>
      </c>
      <c r="K377" s="84" t="b">
        <v>0</v>
      </c>
      <c r="L377" s="84" t="b">
        <v>0</v>
      </c>
    </row>
    <row r="378" spans="1:12" ht="15">
      <c r="A378" s="84" t="s">
        <v>2431</v>
      </c>
      <c r="B378" s="84" t="s">
        <v>2388</v>
      </c>
      <c r="C378" s="84">
        <v>2</v>
      </c>
      <c r="D378" s="122">
        <v>0.003178950263789209</v>
      </c>
      <c r="E378" s="122">
        <v>1.965201701025912</v>
      </c>
      <c r="F378" s="84" t="s">
        <v>1915</v>
      </c>
      <c r="G378" s="84" t="b">
        <v>0</v>
      </c>
      <c r="H378" s="84" t="b">
        <v>0</v>
      </c>
      <c r="I378" s="84" t="b">
        <v>0</v>
      </c>
      <c r="J378" s="84" t="b">
        <v>0</v>
      </c>
      <c r="K378" s="84" t="b">
        <v>0</v>
      </c>
      <c r="L378" s="84" t="b">
        <v>0</v>
      </c>
    </row>
    <row r="379" spans="1:12" ht="15">
      <c r="A379" s="84" t="s">
        <v>2388</v>
      </c>
      <c r="B379" s="84" t="s">
        <v>2535</v>
      </c>
      <c r="C379" s="84">
        <v>2</v>
      </c>
      <c r="D379" s="122">
        <v>0.003178950263789209</v>
      </c>
      <c r="E379" s="122">
        <v>1.965201701025912</v>
      </c>
      <c r="F379" s="84" t="s">
        <v>1915</v>
      </c>
      <c r="G379" s="84" t="b">
        <v>0</v>
      </c>
      <c r="H379" s="84" t="b">
        <v>0</v>
      </c>
      <c r="I379" s="84" t="b">
        <v>0</v>
      </c>
      <c r="J379" s="84" t="b">
        <v>1</v>
      </c>
      <c r="K379" s="84" t="b">
        <v>0</v>
      </c>
      <c r="L379" s="84" t="b">
        <v>0</v>
      </c>
    </row>
    <row r="380" spans="1:12" ht="15">
      <c r="A380" s="84" t="s">
        <v>2535</v>
      </c>
      <c r="B380" s="84" t="s">
        <v>541</v>
      </c>
      <c r="C380" s="84">
        <v>2</v>
      </c>
      <c r="D380" s="122">
        <v>0.003178950263789209</v>
      </c>
      <c r="E380" s="122">
        <v>1.3317332454463255</v>
      </c>
      <c r="F380" s="84" t="s">
        <v>1915</v>
      </c>
      <c r="G380" s="84" t="b">
        <v>1</v>
      </c>
      <c r="H380" s="84" t="b">
        <v>0</v>
      </c>
      <c r="I380" s="84" t="b">
        <v>0</v>
      </c>
      <c r="J380" s="84" t="b">
        <v>0</v>
      </c>
      <c r="K380" s="84" t="b">
        <v>0</v>
      </c>
      <c r="L380" s="84" t="b">
        <v>0</v>
      </c>
    </row>
    <row r="381" spans="1:12" ht="15">
      <c r="A381" s="84" t="s">
        <v>541</v>
      </c>
      <c r="B381" s="84" t="s">
        <v>2536</v>
      </c>
      <c r="C381" s="84">
        <v>2</v>
      </c>
      <c r="D381" s="122">
        <v>0.003178950263789209</v>
      </c>
      <c r="E381" s="122">
        <v>1.3317332454463255</v>
      </c>
      <c r="F381" s="84" t="s">
        <v>1915</v>
      </c>
      <c r="G381" s="84" t="b">
        <v>0</v>
      </c>
      <c r="H381" s="84" t="b">
        <v>0</v>
      </c>
      <c r="I381" s="84" t="b">
        <v>0</v>
      </c>
      <c r="J381" s="84" t="b">
        <v>0</v>
      </c>
      <c r="K381" s="84" t="b">
        <v>0</v>
      </c>
      <c r="L381" s="84" t="b">
        <v>0</v>
      </c>
    </row>
    <row r="382" spans="1:12" ht="15">
      <c r="A382" s="84" t="s">
        <v>2536</v>
      </c>
      <c r="B382" s="84" t="s">
        <v>2537</v>
      </c>
      <c r="C382" s="84">
        <v>2</v>
      </c>
      <c r="D382" s="122">
        <v>0.003178950263789209</v>
      </c>
      <c r="E382" s="122">
        <v>2.6641717053619307</v>
      </c>
      <c r="F382" s="84" t="s">
        <v>1915</v>
      </c>
      <c r="G382" s="84" t="b">
        <v>0</v>
      </c>
      <c r="H382" s="84" t="b">
        <v>0</v>
      </c>
      <c r="I382" s="84" t="b">
        <v>0</v>
      </c>
      <c r="J382" s="84" t="b">
        <v>0</v>
      </c>
      <c r="K382" s="84" t="b">
        <v>0</v>
      </c>
      <c r="L382" s="84" t="b">
        <v>0</v>
      </c>
    </row>
    <row r="383" spans="1:12" ht="15">
      <c r="A383" s="84" t="s">
        <v>2537</v>
      </c>
      <c r="B383" s="84" t="s">
        <v>2538</v>
      </c>
      <c r="C383" s="84">
        <v>2</v>
      </c>
      <c r="D383" s="122">
        <v>0.003178950263789209</v>
      </c>
      <c r="E383" s="122">
        <v>2.6641717053619307</v>
      </c>
      <c r="F383" s="84" t="s">
        <v>1915</v>
      </c>
      <c r="G383" s="84" t="b">
        <v>0</v>
      </c>
      <c r="H383" s="84" t="b">
        <v>0</v>
      </c>
      <c r="I383" s="84" t="b">
        <v>0</v>
      </c>
      <c r="J383" s="84" t="b">
        <v>0</v>
      </c>
      <c r="K383" s="84" t="b">
        <v>0</v>
      </c>
      <c r="L383" s="84" t="b">
        <v>0</v>
      </c>
    </row>
    <row r="384" spans="1:12" ht="15">
      <c r="A384" s="84" t="s">
        <v>2538</v>
      </c>
      <c r="B384" s="84" t="s">
        <v>2539</v>
      </c>
      <c r="C384" s="84">
        <v>2</v>
      </c>
      <c r="D384" s="122">
        <v>0.003178950263789209</v>
      </c>
      <c r="E384" s="122">
        <v>2.6641717053619307</v>
      </c>
      <c r="F384" s="84" t="s">
        <v>1915</v>
      </c>
      <c r="G384" s="84" t="b">
        <v>0</v>
      </c>
      <c r="H384" s="84" t="b">
        <v>0</v>
      </c>
      <c r="I384" s="84" t="b">
        <v>0</v>
      </c>
      <c r="J384" s="84" t="b">
        <v>1</v>
      </c>
      <c r="K384" s="84" t="b">
        <v>0</v>
      </c>
      <c r="L384" s="84" t="b">
        <v>0</v>
      </c>
    </row>
    <row r="385" spans="1:12" ht="15">
      <c r="A385" s="84" t="s">
        <v>2539</v>
      </c>
      <c r="B385" s="84" t="s">
        <v>304</v>
      </c>
      <c r="C385" s="84">
        <v>2</v>
      </c>
      <c r="D385" s="122">
        <v>0.003178950263789209</v>
      </c>
      <c r="E385" s="122">
        <v>2.6641717053619307</v>
      </c>
      <c r="F385" s="84" t="s">
        <v>1915</v>
      </c>
      <c r="G385" s="84" t="b">
        <v>1</v>
      </c>
      <c r="H385" s="84" t="b">
        <v>0</v>
      </c>
      <c r="I385" s="84" t="b">
        <v>0</v>
      </c>
      <c r="J385" s="84" t="b">
        <v>0</v>
      </c>
      <c r="K385" s="84" t="b">
        <v>0</v>
      </c>
      <c r="L385" s="84" t="b">
        <v>0</v>
      </c>
    </row>
    <row r="386" spans="1:12" ht="15">
      <c r="A386" s="84" t="s">
        <v>304</v>
      </c>
      <c r="B386" s="84" t="s">
        <v>545</v>
      </c>
      <c r="C386" s="84">
        <v>2</v>
      </c>
      <c r="D386" s="122">
        <v>0.003178950263789209</v>
      </c>
      <c r="E386" s="122">
        <v>2.266231696689893</v>
      </c>
      <c r="F386" s="84" t="s">
        <v>1915</v>
      </c>
      <c r="G386" s="84" t="b">
        <v>0</v>
      </c>
      <c r="H386" s="84" t="b">
        <v>0</v>
      </c>
      <c r="I386" s="84" t="b">
        <v>0</v>
      </c>
      <c r="J386" s="84" t="b">
        <v>0</v>
      </c>
      <c r="K386" s="84" t="b">
        <v>0</v>
      </c>
      <c r="L386" s="84" t="b">
        <v>0</v>
      </c>
    </row>
    <row r="387" spans="1:12" ht="15">
      <c r="A387" s="84" t="s">
        <v>550</v>
      </c>
      <c r="B387" s="84" t="s">
        <v>2403</v>
      </c>
      <c r="C387" s="84">
        <v>2</v>
      </c>
      <c r="D387" s="122">
        <v>0.003178950263789209</v>
      </c>
      <c r="E387" s="122">
        <v>1.584990459314306</v>
      </c>
      <c r="F387" s="84" t="s">
        <v>1915</v>
      </c>
      <c r="G387" s="84" t="b">
        <v>0</v>
      </c>
      <c r="H387" s="84" t="b">
        <v>1</v>
      </c>
      <c r="I387" s="84" t="b">
        <v>0</v>
      </c>
      <c r="J387" s="84" t="b">
        <v>0</v>
      </c>
      <c r="K387" s="84" t="b">
        <v>0</v>
      </c>
      <c r="L387" s="84" t="b">
        <v>0</v>
      </c>
    </row>
    <row r="388" spans="1:12" ht="15">
      <c r="A388" s="84" t="s">
        <v>2403</v>
      </c>
      <c r="B388" s="84" t="s">
        <v>2520</v>
      </c>
      <c r="C388" s="84">
        <v>2</v>
      </c>
      <c r="D388" s="122">
        <v>0.003178950263789209</v>
      </c>
      <c r="E388" s="122">
        <v>2.1870504506422686</v>
      </c>
      <c r="F388" s="84" t="s">
        <v>1915</v>
      </c>
      <c r="G388" s="84" t="b">
        <v>0</v>
      </c>
      <c r="H388" s="84" t="b">
        <v>0</v>
      </c>
      <c r="I388" s="84" t="b">
        <v>0</v>
      </c>
      <c r="J388" s="84" t="b">
        <v>0</v>
      </c>
      <c r="K388" s="84" t="b">
        <v>0</v>
      </c>
      <c r="L388" s="84" t="b">
        <v>0</v>
      </c>
    </row>
    <row r="389" spans="1:12" ht="15">
      <c r="A389" s="84" t="s">
        <v>2520</v>
      </c>
      <c r="B389" s="84" t="s">
        <v>2521</v>
      </c>
      <c r="C389" s="84">
        <v>2</v>
      </c>
      <c r="D389" s="122">
        <v>0.003178950263789209</v>
      </c>
      <c r="E389" s="122">
        <v>2.6641717053619307</v>
      </c>
      <c r="F389" s="84" t="s">
        <v>1915</v>
      </c>
      <c r="G389" s="84" t="b">
        <v>0</v>
      </c>
      <c r="H389" s="84" t="b">
        <v>0</v>
      </c>
      <c r="I389" s="84" t="b">
        <v>0</v>
      </c>
      <c r="J389" s="84" t="b">
        <v>0</v>
      </c>
      <c r="K389" s="84" t="b">
        <v>0</v>
      </c>
      <c r="L389" s="84" t="b">
        <v>0</v>
      </c>
    </row>
    <row r="390" spans="1:12" ht="15">
      <c r="A390" s="84" t="s">
        <v>2521</v>
      </c>
      <c r="B390" s="84" t="s">
        <v>2522</v>
      </c>
      <c r="C390" s="84">
        <v>2</v>
      </c>
      <c r="D390" s="122">
        <v>0.003178950263789209</v>
      </c>
      <c r="E390" s="122">
        <v>2.6641717053619307</v>
      </c>
      <c r="F390" s="84" t="s">
        <v>1915</v>
      </c>
      <c r="G390" s="84" t="b">
        <v>0</v>
      </c>
      <c r="H390" s="84" t="b">
        <v>0</v>
      </c>
      <c r="I390" s="84" t="b">
        <v>0</v>
      </c>
      <c r="J390" s="84" t="b">
        <v>0</v>
      </c>
      <c r="K390" s="84" t="b">
        <v>0</v>
      </c>
      <c r="L390" s="84" t="b">
        <v>0</v>
      </c>
    </row>
    <row r="391" spans="1:12" ht="15">
      <c r="A391" s="84" t="s">
        <v>2522</v>
      </c>
      <c r="B391" s="84" t="s">
        <v>2523</v>
      </c>
      <c r="C391" s="84">
        <v>2</v>
      </c>
      <c r="D391" s="122">
        <v>0.003178950263789209</v>
      </c>
      <c r="E391" s="122">
        <v>2.6641717053619307</v>
      </c>
      <c r="F391" s="84" t="s">
        <v>1915</v>
      </c>
      <c r="G391" s="84" t="b">
        <v>0</v>
      </c>
      <c r="H391" s="84" t="b">
        <v>0</v>
      </c>
      <c r="I391" s="84" t="b">
        <v>0</v>
      </c>
      <c r="J391" s="84" t="b">
        <v>0</v>
      </c>
      <c r="K391" s="84" t="b">
        <v>1</v>
      </c>
      <c r="L391" s="84" t="b">
        <v>0</v>
      </c>
    </row>
    <row r="392" spans="1:12" ht="15">
      <c r="A392" s="84" t="s">
        <v>2506</v>
      </c>
      <c r="B392" s="84" t="s">
        <v>2507</v>
      </c>
      <c r="C392" s="84">
        <v>2</v>
      </c>
      <c r="D392" s="122">
        <v>0.003178950263789209</v>
      </c>
      <c r="E392" s="122">
        <v>2.6641717053619307</v>
      </c>
      <c r="F392" s="84" t="s">
        <v>1915</v>
      </c>
      <c r="G392" s="84" t="b">
        <v>0</v>
      </c>
      <c r="H392" s="84" t="b">
        <v>0</v>
      </c>
      <c r="I392" s="84" t="b">
        <v>0</v>
      </c>
      <c r="J392" s="84" t="b">
        <v>0</v>
      </c>
      <c r="K392" s="84" t="b">
        <v>0</v>
      </c>
      <c r="L392" s="84" t="b">
        <v>0</v>
      </c>
    </row>
    <row r="393" spans="1:12" ht="15">
      <c r="A393" s="84" t="s">
        <v>2507</v>
      </c>
      <c r="B393" s="84" t="s">
        <v>2508</v>
      </c>
      <c r="C393" s="84">
        <v>2</v>
      </c>
      <c r="D393" s="122">
        <v>0.003178950263789209</v>
      </c>
      <c r="E393" s="122">
        <v>2.6641717053619307</v>
      </c>
      <c r="F393" s="84" t="s">
        <v>1915</v>
      </c>
      <c r="G393" s="84" t="b">
        <v>0</v>
      </c>
      <c r="H393" s="84" t="b">
        <v>0</v>
      </c>
      <c r="I393" s="84" t="b">
        <v>0</v>
      </c>
      <c r="J393" s="84" t="b">
        <v>0</v>
      </c>
      <c r="K393" s="84" t="b">
        <v>0</v>
      </c>
      <c r="L393" s="84" t="b">
        <v>0</v>
      </c>
    </row>
    <row r="394" spans="1:12" ht="15">
      <c r="A394" s="84" t="s">
        <v>2508</v>
      </c>
      <c r="B394" s="84" t="s">
        <v>2433</v>
      </c>
      <c r="C394" s="84">
        <v>2</v>
      </c>
      <c r="D394" s="122">
        <v>0.003178950263789209</v>
      </c>
      <c r="E394" s="122">
        <v>2.6641717053619307</v>
      </c>
      <c r="F394" s="84" t="s">
        <v>1915</v>
      </c>
      <c r="G394" s="84" t="b">
        <v>0</v>
      </c>
      <c r="H394" s="84" t="b">
        <v>0</v>
      </c>
      <c r="I394" s="84" t="b">
        <v>0</v>
      </c>
      <c r="J394" s="84" t="b">
        <v>0</v>
      </c>
      <c r="K394" s="84" t="b">
        <v>0</v>
      </c>
      <c r="L394" s="84" t="b">
        <v>0</v>
      </c>
    </row>
    <row r="395" spans="1:12" ht="15">
      <c r="A395" s="84" t="s">
        <v>2433</v>
      </c>
      <c r="B395" s="84" t="s">
        <v>2509</v>
      </c>
      <c r="C395" s="84">
        <v>2</v>
      </c>
      <c r="D395" s="122">
        <v>0.003178950263789209</v>
      </c>
      <c r="E395" s="122">
        <v>2.6641717053619307</v>
      </c>
      <c r="F395" s="84" t="s">
        <v>1915</v>
      </c>
      <c r="G395" s="84" t="b">
        <v>0</v>
      </c>
      <c r="H395" s="84" t="b">
        <v>0</v>
      </c>
      <c r="I395" s="84" t="b">
        <v>0</v>
      </c>
      <c r="J395" s="84" t="b">
        <v>0</v>
      </c>
      <c r="K395" s="84" t="b">
        <v>0</v>
      </c>
      <c r="L395" s="84" t="b">
        <v>0</v>
      </c>
    </row>
    <row r="396" spans="1:12" ht="15">
      <c r="A396" s="84" t="s">
        <v>2509</v>
      </c>
      <c r="B396" s="84" t="s">
        <v>2391</v>
      </c>
      <c r="C396" s="84">
        <v>2</v>
      </c>
      <c r="D396" s="122">
        <v>0.003178950263789209</v>
      </c>
      <c r="E396" s="122">
        <v>2.0621117140339686</v>
      </c>
      <c r="F396" s="84" t="s">
        <v>1915</v>
      </c>
      <c r="G396" s="84" t="b">
        <v>0</v>
      </c>
      <c r="H396" s="84" t="b">
        <v>0</v>
      </c>
      <c r="I396" s="84" t="b">
        <v>0</v>
      </c>
      <c r="J396" s="84" t="b">
        <v>0</v>
      </c>
      <c r="K396" s="84" t="b">
        <v>0</v>
      </c>
      <c r="L396" s="84" t="b">
        <v>0</v>
      </c>
    </row>
    <row r="397" spans="1:12" ht="15">
      <c r="A397" s="84" t="s">
        <v>2391</v>
      </c>
      <c r="B397" s="84" t="s">
        <v>2388</v>
      </c>
      <c r="C397" s="84">
        <v>2</v>
      </c>
      <c r="D397" s="122">
        <v>0.003178950263789209</v>
      </c>
      <c r="E397" s="122">
        <v>1.3631417096979497</v>
      </c>
      <c r="F397" s="84" t="s">
        <v>1915</v>
      </c>
      <c r="G397" s="84" t="b">
        <v>0</v>
      </c>
      <c r="H397" s="84" t="b">
        <v>0</v>
      </c>
      <c r="I397" s="84" t="b">
        <v>0</v>
      </c>
      <c r="J397" s="84" t="b">
        <v>0</v>
      </c>
      <c r="K397" s="84" t="b">
        <v>0</v>
      </c>
      <c r="L397" s="84" t="b">
        <v>0</v>
      </c>
    </row>
    <row r="398" spans="1:12" ht="15">
      <c r="A398" s="84" t="s">
        <v>2388</v>
      </c>
      <c r="B398" s="84" t="s">
        <v>541</v>
      </c>
      <c r="C398" s="84">
        <v>2</v>
      </c>
      <c r="D398" s="122">
        <v>0.003178950263789209</v>
      </c>
      <c r="E398" s="122">
        <v>0.6327632411103068</v>
      </c>
      <c r="F398" s="84" t="s">
        <v>1915</v>
      </c>
      <c r="G398" s="84" t="b">
        <v>0</v>
      </c>
      <c r="H398" s="84" t="b">
        <v>0</v>
      </c>
      <c r="I398" s="84" t="b">
        <v>0</v>
      </c>
      <c r="J398" s="84" t="b">
        <v>0</v>
      </c>
      <c r="K398" s="84" t="b">
        <v>0</v>
      </c>
      <c r="L398" s="84" t="b">
        <v>0</v>
      </c>
    </row>
    <row r="399" spans="1:12" ht="15">
      <c r="A399" s="84" t="s">
        <v>541</v>
      </c>
      <c r="B399" s="84" t="s">
        <v>2510</v>
      </c>
      <c r="C399" s="84">
        <v>2</v>
      </c>
      <c r="D399" s="122">
        <v>0.003178950263789209</v>
      </c>
      <c r="E399" s="122">
        <v>1.3317332454463255</v>
      </c>
      <c r="F399" s="84" t="s">
        <v>1915</v>
      </c>
      <c r="G399" s="84" t="b">
        <v>0</v>
      </c>
      <c r="H399" s="84" t="b">
        <v>0</v>
      </c>
      <c r="I399" s="84" t="b">
        <v>0</v>
      </c>
      <c r="J399" s="84" t="b">
        <v>0</v>
      </c>
      <c r="K399" s="84" t="b">
        <v>0</v>
      </c>
      <c r="L399" s="84" t="b">
        <v>0</v>
      </c>
    </row>
    <row r="400" spans="1:12" ht="15">
      <c r="A400" s="84" t="s">
        <v>2510</v>
      </c>
      <c r="B400" s="84" t="s">
        <v>318</v>
      </c>
      <c r="C400" s="84">
        <v>2</v>
      </c>
      <c r="D400" s="122">
        <v>0.003178950263789209</v>
      </c>
      <c r="E400" s="122">
        <v>2.6641717053619307</v>
      </c>
      <c r="F400" s="84" t="s">
        <v>1915</v>
      </c>
      <c r="G400" s="84" t="b">
        <v>0</v>
      </c>
      <c r="H400" s="84" t="b">
        <v>0</v>
      </c>
      <c r="I400" s="84" t="b">
        <v>0</v>
      </c>
      <c r="J400" s="84" t="b">
        <v>0</v>
      </c>
      <c r="K400" s="84" t="b">
        <v>0</v>
      </c>
      <c r="L400" s="84" t="b">
        <v>0</v>
      </c>
    </row>
    <row r="401" spans="1:12" ht="15">
      <c r="A401" s="84" t="s">
        <v>2422</v>
      </c>
      <c r="B401" s="84" t="s">
        <v>2007</v>
      </c>
      <c r="C401" s="84">
        <v>2</v>
      </c>
      <c r="D401" s="122">
        <v>0.003178950263789209</v>
      </c>
      <c r="E401" s="122">
        <v>1.6227790202037058</v>
      </c>
      <c r="F401" s="84" t="s">
        <v>1915</v>
      </c>
      <c r="G401" s="84" t="b">
        <v>0</v>
      </c>
      <c r="H401" s="84" t="b">
        <v>0</v>
      </c>
      <c r="I401" s="84" t="b">
        <v>0</v>
      </c>
      <c r="J401" s="84" t="b">
        <v>0</v>
      </c>
      <c r="K401" s="84" t="b">
        <v>0</v>
      </c>
      <c r="L401" s="84" t="b">
        <v>0</v>
      </c>
    </row>
    <row r="402" spans="1:12" ht="15">
      <c r="A402" s="84" t="s">
        <v>267</v>
      </c>
      <c r="B402" s="84" t="s">
        <v>541</v>
      </c>
      <c r="C402" s="84">
        <v>2</v>
      </c>
      <c r="D402" s="122">
        <v>0.003178950263789209</v>
      </c>
      <c r="E402" s="122">
        <v>-0.029994590571267406</v>
      </c>
      <c r="F402" s="84" t="s">
        <v>1915</v>
      </c>
      <c r="G402" s="84" t="b">
        <v>0</v>
      </c>
      <c r="H402" s="84" t="b">
        <v>0</v>
      </c>
      <c r="I402" s="84" t="b">
        <v>0</v>
      </c>
      <c r="J402" s="84" t="b">
        <v>0</v>
      </c>
      <c r="K402" s="84" t="b">
        <v>0</v>
      </c>
      <c r="L402" s="84" t="b">
        <v>0</v>
      </c>
    </row>
    <row r="403" spans="1:12" ht="15">
      <c r="A403" s="84" t="s">
        <v>267</v>
      </c>
      <c r="B403" s="84" t="s">
        <v>2451</v>
      </c>
      <c r="C403" s="84">
        <v>2</v>
      </c>
      <c r="D403" s="122">
        <v>0.003178950263789209</v>
      </c>
      <c r="E403" s="122">
        <v>1.3024438693443379</v>
      </c>
      <c r="F403" s="84" t="s">
        <v>1915</v>
      </c>
      <c r="G403" s="84" t="b">
        <v>0</v>
      </c>
      <c r="H403" s="84" t="b">
        <v>0</v>
      </c>
      <c r="I403" s="84" t="b">
        <v>0</v>
      </c>
      <c r="J403" s="84" t="b">
        <v>0</v>
      </c>
      <c r="K403" s="84" t="b">
        <v>0</v>
      </c>
      <c r="L403" s="84" t="b">
        <v>0</v>
      </c>
    </row>
    <row r="404" spans="1:12" ht="15">
      <c r="A404" s="84" t="s">
        <v>544</v>
      </c>
      <c r="B404" s="84" t="s">
        <v>2534</v>
      </c>
      <c r="C404" s="84">
        <v>2</v>
      </c>
      <c r="D404" s="122">
        <v>0.003178950263789209</v>
      </c>
      <c r="E404" s="122">
        <v>2.4880804463062494</v>
      </c>
      <c r="F404" s="84" t="s">
        <v>1915</v>
      </c>
      <c r="G404" s="84" t="b">
        <v>0</v>
      </c>
      <c r="H404" s="84" t="b">
        <v>0</v>
      </c>
      <c r="I404" s="84" t="b">
        <v>0</v>
      </c>
      <c r="J404" s="84" t="b">
        <v>0</v>
      </c>
      <c r="K404" s="84" t="b">
        <v>0</v>
      </c>
      <c r="L404" s="84" t="b">
        <v>0</v>
      </c>
    </row>
    <row r="405" spans="1:12" ht="15">
      <c r="A405" s="84" t="s">
        <v>2540</v>
      </c>
      <c r="B405" s="84" t="s">
        <v>267</v>
      </c>
      <c r="C405" s="84">
        <v>2</v>
      </c>
      <c r="D405" s="122">
        <v>0.003178950263789209</v>
      </c>
      <c r="E405" s="122">
        <v>1.819073665347674</v>
      </c>
      <c r="F405" s="84" t="s">
        <v>1915</v>
      </c>
      <c r="G405" s="84" t="b">
        <v>0</v>
      </c>
      <c r="H405" s="84" t="b">
        <v>0</v>
      </c>
      <c r="I405" s="84" t="b">
        <v>0</v>
      </c>
      <c r="J405" s="84" t="b">
        <v>0</v>
      </c>
      <c r="K405" s="84" t="b">
        <v>0</v>
      </c>
      <c r="L405" s="84" t="b">
        <v>0</v>
      </c>
    </row>
    <row r="406" spans="1:12" ht="15">
      <c r="A406" s="84" t="s">
        <v>2552</v>
      </c>
      <c r="B406" s="84" t="s">
        <v>2412</v>
      </c>
      <c r="C406" s="84">
        <v>2</v>
      </c>
      <c r="D406" s="122">
        <v>0.0037804087965843764</v>
      </c>
      <c r="E406" s="122">
        <v>2.266231696689893</v>
      </c>
      <c r="F406" s="84" t="s">
        <v>1915</v>
      </c>
      <c r="G406" s="84" t="b">
        <v>1</v>
      </c>
      <c r="H406" s="84" t="b">
        <v>0</v>
      </c>
      <c r="I406" s="84" t="b">
        <v>0</v>
      </c>
      <c r="J406" s="84" t="b">
        <v>1</v>
      </c>
      <c r="K406" s="84" t="b">
        <v>0</v>
      </c>
      <c r="L406" s="84" t="b">
        <v>0</v>
      </c>
    </row>
    <row r="407" spans="1:12" ht="15">
      <c r="A407" s="84" t="s">
        <v>2401</v>
      </c>
      <c r="B407" s="84" t="s">
        <v>2553</v>
      </c>
      <c r="C407" s="84">
        <v>2</v>
      </c>
      <c r="D407" s="122">
        <v>0.003178950263789209</v>
      </c>
      <c r="E407" s="122">
        <v>2.36314170969795</v>
      </c>
      <c r="F407" s="84" t="s">
        <v>1915</v>
      </c>
      <c r="G407" s="84" t="b">
        <v>0</v>
      </c>
      <c r="H407" s="84" t="b">
        <v>0</v>
      </c>
      <c r="I407" s="84" t="b">
        <v>0</v>
      </c>
      <c r="J407" s="84" t="b">
        <v>0</v>
      </c>
      <c r="K407" s="84" t="b">
        <v>0</v>
      </c>
      <c r="L407" s="84" t="b">
        <v>0</v>
      </c>
    </row>
    <row r="408" spans="1:12" ht="15">
      <c r="A408" s="84" t="s">
        <v>2553</v>
      </c>
      <c r="B408" s="84" t="s">
        <v>225</v>
      </c>
      <c r="C408" s="84">
        <v>2</v>
      </c>
      <c r="D408" s="122">
        <v>0.003178950263789209</v>
      </c>
      <c r="E408" s="122">
        <v>2.6641717053619307</v>
      </c>
      <c r="F408" s="84" t="s">
        <v>1915</v>
      </c>
      <c r="G408" s="84" t="b">
        <v>0</v>
      </c>
      <c r="H408" s="84" t="b">
        <v>0</v>
      </c>
      <c r="I408" s="84" t="b">
        <v>0</v>
      </c>
      <c r="J408" s="84" t="b">
        <v>0</v>
      </c>
      <c r="K408" s="84" t="b">
        <v>0</v>
      </c>
      <c r="L408" s="84" t="b">
        <v>0</v>
      </c>
    </row>
    <row r="409" spans="1:12" ht="15">
      <c r="A409" s="84" t="s">
        <v>225</v>
      </c>
      <c r="B409" s="84" t="s">
        <v>2454</v>
      </c>
      <c r="C409" s="84">
        <v>2</v>
      </c>
      <c r="D409" s="122">
        <v>0.003178950263789209</v>
      </c>
      <c r="E409" s="122">
        <v>2.4880804463062494</v>
      </c>
      <c r="F409" s="84" t="s">
        <v>1915</v>
      </c>
      <c r="G409" s="84" t="b">
        <v>0</v>
      </c>
      <c r="H409" s="84" t="b">
        <v>0</v>
      </c>
      <c r="I409" s="84" t="b">
        <v>0</v>
      </c>
      <c r="J409" s="84" t="b">
        <v>0</v>
      </c>
      <c r="K409" s="84" t="b">
        <v>0</v>
      </c>
      <c r="L409" s="84" t="b">
        <v>0</v>
      </c>
    </row>
    <row r="410" spans="1:12" ht="15">
      <c r="A410" s="84" t="s">
        <v>2052</v>
      </c>
      <c r="B410" s="84" t="s">
        <v>2053</v>
      </c>
      <c r="C410" s="84">
        <v>9</v>
      </c>
      <c r="D410" s="122">
        <v>0.009385705087772927</v>
      </c>
      <c r="E410" s="122">
        <v>1.2762064119389491</v>
      </c>
      <c r="F410" s="84" t="s">
        <v>1916</v>
      </c>
      <c r="G410" s="84" t="b">
        <v>0</v>
      </c>
      <c r="H410" s="84" t="b">
        <v>0</v>
      </c>
      <c r="I410" s="84" t="b">
        <v>0</v>
      </c>
      <c r="J410" s="84" t="b">
        <v>0</v>
      </c>
      <c r="K410" s="84" t="b">
        <v>1</v>
      </c>
      <c r="L410" s="84" t="b">
        <v>0</v>
      </c>
    </row>
    <row r="411" spans="1:12" ht="15">
      <c r="A411" s="84" t="s">
        <v>2053</v>
      </c>
      <c r="B411" s="84" t="s">
        <v>2054</v>
      </c>
      <c r="C411" s="84">
        <v>9</v>
      </c>
      <c r="D411" s="122">
        <v>0.009385705087772927</v>
      </c>
      <c r="E411" s="122">
        <v>1.2762064119389491</v>
      </c>
      <c r="F411" s="84" t="s">
        <v>1916</v>
      </c>
      <c r="G411" s="84" t="b">
        <v>0</v>
      </c>
      <c r="H411" s="84" t="b">
        <v>1</v>
      </c>
      <c r="I411" s="84" t="b">
        <v>0</v>
      </c>
      <c r="J411" s="84" t="b">
        <v>0</v>
      </c>
      <c r="K411" s="84" t="b">
        <v>0</v>
      </c>
      <c r="L411" s="84" t="b">
        <v>0</v>
      </c>
    </row>
    <row r="412" spans="1:12" ht="15">
      <c r="A412" s="84" t="s">
        <v>2054</v>
      </c>
      <c r="B412" s="84" t="s">
        <v>2055</v>
      </c>
      <c r="C412" s="84">
        <v>9</v>
      </c>
      <c r="D412" s="122">
        <v>0.009385705087772927</v>
      </c>
      <c r="E412" s="122">
        <v>1.2762064119389491</v>
      </c>
      <c r="F412" s="84" t="s">
        <v>1916</v>
      </c>
      <c r="G412" s="84" t="b">
        <v>0</v>
      </c>
      <c r="H412" s="84" t="b">
        <v>0</v>
      </c>
      <c r="I412" s="84" t="b">
        <v>0</v>
      </c>
      <c r="J412" s="84" t="b">
        <v>0</v>
      </c>
      <c r="K412" s="84" t="b">
        <v>0</v>
      </c>
      <c r="L412" s="84" t="b">
        <v>0</v>
      </c>
    </row>
    <row r="413" spans="1:12" ht="15">
      <c r="A413" s="84" t="s">
        <v>2055</v>
      </c>
      <c r="B413" s="84" t="s">
        <v>2056</v>
      </c>
      <c r="C413" s="84">
        <v>9</v>
      </c>
      <c r="D413" s="122">
        <v>0.009385705087772927</v>
      </c>
      <c r="E413" s="122">
        <v>1.2762064119389491</v>
      </c>
      <c r="F413" s="84" t="s">
        <v>1916</v>
      </c>
      <c r="G413" s="84" t="b">
        <v>0</v>
      </c>
      <c r="H413" s="84" t="b">
        <v>0</v>
      </c>
      <c r="I413" s="84" t="b">
        <v>0</v>
      </c>
      <c r="J413" s="84" t="b">
        <v>0</v>
      </c>
      <c r="K413" s="84" t="b">
        <v>0</v>
      </c>
      <c r="L413" s="84" t="b">
        <v>0</v>
      </c>
    </row>
    <row r="414" spans="1:12" ht="15">
      <c r="A414" s="84" t="s">
        <v>2056</v>
      </c>
      <c r="B414" s="84" t="s">
        <v>2057</v>
      </c>
      <c r="C414" s="84">
        <v>9</v>
      </c>
      <c r="D414" s="122">
        <v>0.009385705087772927</v>
      </c>
      <c r="E414" s="122">
        <v>1.2762064119389491</v>
      </c>
      <c r="F414" s="84" t="s">
        <v>1916</v>
      </c>
      <c r="G414" s="84" t="b">
        <v>0</v>
      </c>
      <c r="H414" s="84" t="b">
        <v>0</v>
      </c>
      <c r="I414" s="84" t="b">
        <v>0</v>
      </c>
      <c r="J414" s="84" t="b">
        <v>0</v>
      </c>
      <c r="K414" s="84" t="b">
        <v>0</v>
      </c>
      <c r="L414" s="84" t="b">
        <v>0</v>
      </c>
    </row>
    <row r="415" spans="1:12" ht="15">
      <c r="A415" s="84" t="s">
        <v>2057</v>
      </c>
      <c r="B415" s="84" t="s">
        <v>2058</v>
      </c>
      <c r="C415" s="84">
        <v>9</v>
      </c>
      <c r="D415" s="122">
        <v>0.009385705087772927</v>
      </c>
      <c r="E415" s="122">
        <v>1.2762064119389491</v>
      </c>
      <c r="F415" s="84" t="s">
        <v>1916</v>
      </c>
      <c r="G415" s="84" t="b">
        <v>0</v>
      </c>
      <c r="H415" s="84" t="b">
        <v>0</v>
      </c>
      <c r="I415" s="84" t="b">
        <v>0</v>
      </c>
      <c r="J415" s="84" t="b">
        <v>0</v>
      </c>
      <c r="K415" s="84" t="b">
        <v>1</v>
      </c>
      <c r="L415" s="84" t="b">
        <v>0</v>
      </c>
    </row>
    <row r="416" spans="1:12" ht="15">
      <c r="A416" s="84" t="s">
        <v>2058</v>
      </c>
      <c r="B416" s="84" t="s">
        <v>2059</v>
      </c>
      <c r="C416" s="84">
        <v>9</v>
      </c>
      <c r="D416" s="122">
        <v>0.009385705087772927</v>
      </c>
      <c r="E416" s="122">
        <v>1.2762064119389491</v>
      </c>
      <c r="F416" s="84" t="s">
        <v>1916</v>
      </c>
      <c r="G416" s="84" t="b">
        <v>0</v>
      </c>
      <c r="H416" s="84" t="b">
        <v>1</v>
      </c>
      <c r="I416" s="84" t="b">
        <v>0</v>
      </c>
      <c r="J416" s="84" t="b">
        <v>0</v>
      </c>
      <c r="K416" s="84" t="b">
        <v>0</v>
      </c>
      <c r="L416" s="84" t="b">
        <v>0</v>
      </c>
    </row>
    <row r="417" spans="1:12" ht="15">
      <c r="A417" s="84" t="s">
        <v>2059</v>
      </c>
      <c r="B417" s="84" t="s">
        <v>2060</v>
      </c>
      <c r="C417" s="84">
        <v>9</v>
      </c>
      <c r="D417" s="122">
        <v>0.009385705087772927</v>
      </c>
      <c r="E417" s="122">
        <v>1.2762064119389491</v>
      </c>
      <c r="F417" s="84" t="s">
        <v>1916</v>
      </c>
      <c r="G417" s="84" t="b">
        <v>0</v>
      </c>
      <c r="H417" s="84" t="b">
        <v>0</v>
      </c>
      <c r="I417" s="84" t="b">
        <v>0</v>
      </c>
      <c r="J417" s="84" t="b">
        <v>0</v>
      </c>
      <c r="K417" s="84" t="b">
        <v>0</v>
      </c>
      <c r="L417" s="84" t="b">
        <v>0</v>
      </c>
    </row>
    <row r="418" spans="1:12" ht="15">
      <c r="A418" s="84" t="s">
        <v>2060</v>
      </c>
      <c r="B418" s="84" t="s">
        <v>2381</v>
      </c>
      <c r="C418" s="84">
        <v>9</v>
      </c>
      <c r="D418" s="122">
        <v>0.009385705087772927</v>
      </c>
      <c r="E418" s="122">
        <v>1.2762064119389491</v>
      </c>
      <c r="F418" s="84" t="s">
        <v>1916</v>
      </c>
      <c r="G418" s="84" t="b">
        <v>0</v>
      </c>
      <c r="H418" s="84" t="b">
        <v>0</v>
      </c>
      <c r="I418" s="84" t="b">
        <v>0</v>
      </c>
      <c r="J418" s="84" t="b">
        <v>0</v>
      </c>
      <c r="K418" s="84" t="b">
        <v>0</v>
      </c>
      <c r="L418" s="84" t="b">
        <v>0</v>
      </c>
    </row>
    <row r="419" spans="1:12" ht="15">
      <c r="A419" s="84" t="s">
        <v>2381</v>
      </c>
      <c r="B419" s="84" t="s">
        <v>2393</v>
      </c>
      <c r="C419" s="84">
        <v>9</v>
      </c>
      <c r="D419" s="122">
        <v>0.009385705087772927</v>
      </c>
      <c r="E419" s="122">
        <v>1.2762064119389491</v>
      </c>
      <c r="F419" s="84" t="s">
        <v>1916</v>
      </c>
      <c r="G419" s="84" t="b">
        <v>0</v>
      </c>
      <c r="H419" s="84" t="b">
        <v>0</v>
      </c>
      <c r="I419" s="84" t="b">
        <v>0</v>
      </c>
      <c r="J419" s="84" t="b">
        <v>0</v>
      </c>
      <c r="K419" s="84" t="b">
        <v>0</v>
      </c>
      <c r="L419" s="84" t="b">
        <v>0</v>
      </c>
    </row>
    <row r="420" spans="1:12" ht="15">
      <c r="A420" s="84" t="s">
        <v>2393</v>
      </c>
      <c r="B420" s="84" t="s">
        <v>2394</v>
      </c>
      <c r="C420" s="84">
        <v>9</v>
      </c>
      <c r="D420" s="122">
        <v>0.009385705087772927</v>
      </c>
      <c r="E420" s="122">
        <v>1.2762064119389491</v>
      </c>
      <c r="F420" s="84" t="s">
        <v>1916</v>
      </c>
      <c r="G420" s="84" t="b">
        <v>0</v>
      </c>
      <c r="H420" s="84" t="b">
        <v>0</v>
      </c>
      <c r="I420" s="84" t="b">
        <v>0</v>
      </c>
      <c r="J420" s="84" t="b">
        <v>0</v>
      </c>
      <c r="K420" s="84" t="b">
        <v>0</v>
      </c>
      <c r="L420" s="84" t="b">
        <v>0</v>
      </c>
    </row>
    <row r="421" spans="1:12" ht="15">
      <c r="A421" s="84" t="s">
        <v>256</v>
      </c>
      <c r="B421" s="84" t="s">
        <v>2052</v>
      </c>
      <c r="C421" s="84">
        <v>8</v>
      </c>
      <c r="D421" s="122">
        <v>0.010566871682012802</v>
      </c>
      <c r="E421" s="122">
        <v>1.1165055690714372</v>
      </c>
      <c r="F421" s="84" t="s">
        <v>1916</v>
      </c>
      <c r="G421" s="84" t="b">
        <v>0</v>
      </c>
      <c r="H421" s="84" t="b">
        <v>0</v>
      </c>
      <c r="I421" s="84" t="b">
        <v>0</v>
      </c>
      <c r="J421" s="84" t="b">
        <v>0</v>
      </c>
      <c r="K421" s="84" t="b">
        <v>0</v>
      </c>
      <c r="L421" s="84" t="b">
        <v>0</v>
      </c>
    </row>
    <row r="422" spans="1:12" ht="15">
      <c r="A422" s="84" t="s">
        <v>2394</v>
      </c>
      <c r="B422" s="84" t="s">
        <v>2010</v>
      </c>
      <c r="C422" s="84">
        <v>8</v>
      </c>
      <c r="D422" s="122">
        <v>0.010566871682012802</v>
      </c>
      <c r="E422" s="122">
        <v>1.2762064119389491</v>
      </c>
      <c r="F422" s="84" t="s">
        <v>1916</v>
      </c>
      <c r="G422" s="84" t="b">
        <v>0</v>
      </c>
      <c r="H422" s="84" t="b">
        <v>0</v>
      </c>
      <c r="I422" s="84" t="b">
        <v>0</v>
      </c>
      <c r="J422" s="84" t="b">
        <v>0</v>
      </c>
      <c r="K422" s="84" t="b">
        <v>0</v>
      </c>
      <c r="L422" s="84" t="b">
        <v>0</v>
      </c>
    </row>
    <row r="423" spans="1:12" ht="15">
      <c r="A423" s="84" t="s">
        <v>2010</v>
      </c>
      <c r="B423" s="84" t="s">
        <v>2397</v>
      </c>
      <c r="C423" s="84">
        <v>8</v>
      </c>
      <c r="D423" s="122">
        <v>0.010566871682012802</v>
      </c>
      <c r="E423" s="122">
        <v>1.3273589343863303</v>
      </c>
      <c r="F423" s="84" t="s">
        <v>1916</v>
      </c>
      <c r="G423" s="84" t="b">
        <v>0</v>
      </c>
      <c r="H423" s="84" t="b">
        <v>0</v>
      </c>
      <c r="I423" s="84" t="b">
        <v>0</v>
      </c>
      <c r="J423" s="84" t="b">
        <v>0</v>
      </c>
      <c r="K423" s="84" t="b">
        <v>0</v>
      </c>
      <c r="L423" s="84" t="b">
        <v>0</v>
      </c>
    </row>
    <row r="424" spans="1:12" ht="15">
      <c r="A424" s="84" t="s">
        <v>293</v>
      </c>
      <c r="B424" s="84" t="s">
        <v>256</v>
      </c>
      <c r="C424" s="84">
        <v>3</v>
      </c>
      <c r="D424" s="122">
        <v>0.010907719254759383</v>
      </c>
      <c r="E424" s="122">
        <v>1.7533276666586115</v>
      </c>
      <c r="F424" s="84" t="s">
        <v>1916</v>
      </c>
      <c r="G424" s="84" t="b">
        <v>0</v>
      </c>
      <c r="H424" s="84" t="b">
        <v>0</v>
      </c>
      <c r="I424" s="84" t="b">
        <v>0</v>
      </c>
      <c r="J424" s="84" t="b">
        <v>0</v>
      </c>
      <c r="K424" s="84" t="b">
        <v>0</v>
      </c>
      <c r="L424" s="84" t="b">
        <v>0</v>
      </c>
    </row>
    <row r="425" spans="1:12" ht="15">
      <c r="A425" s="84" t="s">
        <v>256</v>
      </c>
      <c r="B425" s="84" t="s">
        <v>292</v>
      </c>
      <c r="C425" s="84">
        <v>3</v>
      </c>
      <c r="D425" s="122">
        <v>0.010907719254759383</v>
      </c>
      <c r="E425" s="122">
        <v>1.1165055690714372</v>
      </c>
      <c r="F425" s="84" t="s">
        <v>1916</v>
      </c>
      <c r="G425" s="84" t="b">
        <v>0</v>
      </c>
      <c r="H425" s="84" t="b">
        <v>0</v>
      </c>
      <c r="I425" s="84" t="b">
        <v>0</v>
      </c>
      <c r="J425" s="84" t="b">
        <v>0</v>
      </c>
      <c r="K425" s="84" t="b">
        <v>0</v>
      </c>
      <c r="L425" s="84" t="b">
        <v>0</v>
      </c>
    </row>
    <row r="426" spans="1:12" ht="15">
      <c r="A426" s="84" t="s">
        <v>292</v>
      </c>
      <c r="B426" s="84" t="s">
        <v>267</v>
      </c>
      <c r="C426" s="84">
        <v>3</v>
      </c>
      <c r="D426" s="122">
        <v>0.010907719254759383</v>
      </c>
      <c r="E426" s="122">
        <v>1.5314789170422551</v>
      </c>
      <c r="F426" s="84" t="s">
        <v>1916</v>
      </c>
      <c r="G426" s="84" t="b">
        <v>0</v>
      </c>
      <c r="H426" s="84" t="b">
        <v>0</v>
      </c>
      <c r="I426" s="84" t="b">
        <v>0</v>
      </c>
      <c r="J426" s="84" t="b">
        <v>0</v>
      </c>
      <c r="K426" s="84" t="b">
        <v>0</v>
      </c>
      <c r="L426" s="84" t="b">
        <v>0</v>
      </c>
    </row>
    <row r="427" spans="1:12" ht="15">
      <c r="A427" s="84" t="s">
        <v>267</v>
      </c>
      <c r="B427" s="84" t="s">
        <v>2455</v>
      </c>
      <c r="C427" s="84">
        <v>3</v>
      </c>
      <c r="D427" s="122">
        <v>0.010907719254759383</v>
      </c>
      <c r="E427" s="122">
        <v>1.5314789170422551</v>
      </c>
      <c r="F427" s="84" t="s">
        <v>1916</v>
      </c>
      <c r="G427" s="84" t="b">
        <v>0</v>
      </c>
      <c r="H427" s="84" t="b">
        <v>0</v>
      </c>
      <c r="I427" s="84" t="b">
        <v>0</v>
      </c>
      <c r="J427" s="84" t="b">
        <v>0</v>
      </c>
      <c r="K427" s="84" t="b">
        <v>0</v>
      </c>
      <c r="L427" s="84" t="b">
        <v>0</v>
      </c>
    </row>
    <row r="428" spans="1:12" ht="15">
      <c r="A428" s="84" t="s">
        <v>2455</v>
      </c>
      <c r="B428" s="84" t="s">
        <v>219</v>
      </c>
      <c r="C428" s="84">
        <v>3</v>
      </c>
      <c r="D428" s="122">
        <v>0.010907719254759383</v>
      </c>
      <c r="E428" s="122">
        <v>1.7533276666586115</v>
      </c>
      <c r="F428" s="84" t="s">
        <v>1916</v>
      </c>
      <c r="G428" s="84" t="b">
        <v>0</v>
      </c>
      <c r="H428" s="84" t="b">
        <v>0</v>
      </c>
      <c r="I428" s="84" t="b">
        <v>0</v>
      </c>
      <c r="J428" s="84" t="b">
        <v>0</v>
      </c>
      <c r="K428" s="84" t="b">
        <v>0</v>
      </c>
      <c r="L428" s="84" t="b">
        <v>0</v>
      </c>
    </row>
    <row r="429" spans="1:12" ht="15">
      <c r="A429" s="84" t="s">
        <v>219</v>
      </c>
      <c r="B429" s="84" t="s">
        <v>2389</v>
      </c>
      <c r="C429" s="84">
        <v>3</v>
      </c>
      <c r="D429" s="122">
        <v>0.010907719254759383</v>
      </c>
      <c r="E429" s="122">
        <v>1.7533276666586115</v>
      </c>
      <c r="F429" s="84" t="s">
        <v>1916</v>
      </c>
      <c r="G429" s="84" t="b">
        <v>0</v>
      </c>
      <c r="H429" s="84" t="b">
        <v>0</v>
      </c>
      <c r="I429" s="84" t="b">
        <v>0</v>
      </c>
      <c r="J429" s="84" t="b">
        <v>0</v>
      </c>
      <c r="K429" s="84" t="b">
        <v>0</v>
      </c>
      <c r="L429" s="84" t="b">
        <v>0</v>
      </c>
    </row>
    <row r="430" spans="1:12" ht="15">
      <c r="A430" s="84" t="s">
        <v>2389</v>
      </c>
      <c r="B430" s="84" t="s">
        <v>2087</v>
      </c>
      <c r="C430" s="84">
        <v>3</v>
      </c>
      <c r="D430" s="122">
        <v>0.010907719254759383</v>
      </c>
      <c r="E430" s="122">
        <v>1.7533276666586115</v>
      </c>
      <c r="F430" s="84" t="s">
        <v>1916</v>
      </c>
      <c r="G430" s="84" t="b">
        <v>0</v>
      </c>
      <c r="H430" s="84" t="b">
        <v>0</v>
      </c>
      <c r="I430" s="84" t="b">
        <v>0</v>
      </c>
      <c r="J430" s="84" t="b">
        <v>0</v>
      </c>
      <c r="K430" s="84" t="b">
        <v>0</v>
      </c>
      <c r="L430" s="84" t="b">
        <v>0</v>
      </c>
    </row>
    <row r="431" spans="1:12" ht="15">
      <c r="A431" s="84" t="s">
        <v>2087</v>
      </c>
      <c r="B431" s="84" t="s">
        <v>2456</v>
      </c>
      <c r="C431" s="84">
        <v>3</v>
      </c>
      <c r="D431" s="122">
        <v>0.010907719254759383</v>
      </c>
      <c r="E431" s="122">
        <v>1.7533276666586115</v>
      </c>
      <c r="F431" s="84" t="s">
        <v>1916</v>
      </c>
      <c r="G431" s="84" t="b">
        <v>0</v>
      </c>
      <c r="H431" s="84" t="b">
        <v>0</v>
      </c>
      <c r="I431" s="84" t="b">
        <v>0</v>
      </c>
      <c r="J431" s="84" t="b">
        <v>0</v>
      </c>
      <c r="K431" s="84" t="b">
        <v>0</v>
      </c>
      <c r="L431" s="84" t="b">
        <v>0</v>
      </c>
    </row>
    <row r="432" spans="1:12" ht="15">
      <c r="A432" s="84" t="s">
        <v>256</v>
      </c>
      <c r="B432" s="84" t="s">
        <v>267</v>
      </c>
      <c r="C432" s="84">
        <v>2</v>
      </c>
      <c r="D432" s="122">
        <v>0.00918584826102453</v>
      </c>
      <c r="E432" s="122">
        <v>0.7185655603993995</v>
      </c>
      <c r="F432" s="84" t="s">
        <v>1916</v>
      </c>
      <c r="G432" s="84" t="b">
        <v>0</v>
      </c>
      <c r="H432" s="84" t="b">
        <v>0</v>
      </c>
      <c r="I432" s="84" t="b">
        <v>0</v>
      </c>
      <c r="J432" s="84" t="b">
        <v>0</v>
      </c>
      <c r="K432" s="84" t="b">
        <v>0</v>
      </c>
      <c r="L432" s="84" t="b">
        <v>0</v>
      </c>
    </row>
    <row r="433" spans="1:12" ht="15">
      <c r="A433" s="84" t="s">
        <v>218</v>
      </c>
      <c r="B433" s="84" t="s">
        <v>293</v>
      </c>
      <c r="C433" s="84">
        <v>2</v>
      </c>
      <c r="D433" s="122">
        <v>0.00918584826102453</v>
      </c>
      <c r="E433" s="122">
        <v>1.9294189257142929</v>
      </c>
      <c r="F433" s="84" t="s">
        <v>1916</v>
      </c>
      <c r="G433" s="84" t="b">
        <v>0</v>
      </c>
      <c r="H433" s="84" t="b">
        <v>0</v>
      </c>
      <c r="I433" s="84" t="b">
        <v>0</v>
      </c>
      <c r="J433" s="84" t="b">
        <v>0</v>
      </c>
      <c r="K433" s="84" t="b">
        <v>0</v>
      </c>
      <c r="L433" s="84" t="b">
        <v>0</v>
      </c>
    </row>
    <row r="434" spans="1:12" ht="15">
      <c r="A434" s="84" t="s">
        <v>2456</v>
      </c>
      <c r="B434" s="84" t="s">
        <v>2557</v>
      </c>
      <c r="C434" s="84">
        <v>2</v>
      </c>
      <c r="D434" s="122">
        <v>0.00918584826102453</v>
      </c>
      <c r="E434" s="122">
        <v>1.7533276666586115</v>
      </c>
      <c r="F434" s="84" t="s">
        <v>1916</v>
      </c>
      <c r="G434" s="84" t="b">
        <v>0</v>
      </c>
      <c r="H434" s="84" t="b">
        <v>0</v>
      </c>
      <c r="I434" s="84" t="b">
        <v>0</v>
      </c>
      <c r="J434" s="84" t="b">
        <v>0</v>
      </c>
      <c r="K434" s="84" t="b">
        <v>0</v>
      </c>
      <c r="L434" s="84" t="b">
        <v>0</v>
      </c>
    </row>
    <row r="435" spans="1:12" ht="15">
      <c r="A435" s="84" t="s">
        <v>2063</v>
      </c>
      <c r="B435" s="84" t="s">
        <v>295</v>
      </c>
      <c r="C435" s="84">
        <v>3</v>
      </c>
      <c r="D435" s="122">
        <v>0.01499264839299599</v>
      </c>
      <c r="E435" s="122">
        <v>0.7201593034059569</v>
      </c>
      <c r="F435" s="84" t="s">
        <v>1918</v>
      </c>
      <c r="G435" s="84" t="b">
        <v>1</v>
      </c>
      <c r="H435" s="84" t="b">
        <v>0</v>
      </c>
      <c r="I435" s="84" t="b">
        <v>0</v>
      </c>
      <c r="J435" s="84" t="b">
        <v>0</v>
      </c>
      <c r="K435" s="84" t="b">
        <v>0</v>
      </c>
      <c r="L435" s="84" t="b">
        <v>0</v>
      </c>
    </row>
    <row r="436" spans="1:12" ht="15">
      <c r="A436" s="84" t="s">
        <v>295</v>
      </c>
      <c r="B436" s="84" t="s">
        <v>267</v>
      </c>
      <c r="C436" s="84">
        <v>3</v>
      </c>
      <c r="D436" s="122">
        <v>0.01499264839299599</v>
      </c>
      <c r="E436" s="122">
        <v>0.595220566797657</v>
      </c>
      <c r="F436" s="84" t="s">
        <v>1918</v>
      </c>
      <c r="G436" s="84" t="b">
        <v>0</v>
      </c>
      <c r="H436" s="84" t="b">
        <v>0</v>
      </c>
      <c r="I436" s="84" t="b">
        <v>0</v>
      </c>
      <c r="J436" s="84" t="b">
        <v>0</v>
      </c>
      <c r="K436" s="84" t="b">
        <v>0</v>
      </c>
      <c r="L436" s="84" t="b">
        <v>0</v>
      </c>
    </row>
    <row r="437" spans="1:12" ht="15">
      <c r="A437" s="84" t="s">
        <v>267</v>
      </c>
      <c r="B437" s="84" t="s">
        <v>2064</v>
      </c>
      <c r="C437" s="84">
        <v>3</v>
      </c>
      <c r="D437" s="122">
        <v>0.01499264839299599</v>
      </c>
      <c r="E437" s="122">
        <v>0.7201593034059569</v>
      </c>
      <c r="F437" s="84" t="s">
        <v>1918</v>
      </c>
      <c r="G437" s="84" t="b">
        <v>0</v>
      </c>
      <c r="H437" s="84" t="b">
        <v>0</v>
      </c>
      <c r="I437" s="84" t="b">
        <v>0</v>
      </c>
      <c r="J437" s="84" t="b">
        <v>0</v>
      </c>
      <c r="K437" s="84" t="b">
        <v>0</v>
      </c>
      <c r="L437" s="84" t="b">
        <v>0</v>
      </c>
    </row>
    <row r="438" spans="1:12" ht="15">
      <c r="A438" s="84" t="s">
        <v>2064</v>
      </c>
      <c r="B438" s="84" t="s">
        <v>294</v>
      </c>
      <c r="C438" s="84">
        <v>3</v>
      </c>
      <c r="D438" s="122">
        <v>0.01499264839299599</v>
      </c>
      <c r="E438" s="122">
        <v>0.8450980400142568</v>
      </c>
      <c r="F438" s="84" t="s">
        <v>1918</v>
      </c>
      <c r="G438" s="84" t="b">
        <v>0</v>
      </c>
      <c r="H438" s="84" t="b">
        <v>0</v>
      </c>
      <c r="I438" s="84" t="b">
        <v>0</v>
      </c>
      <c r="J438" s="84" t="b">
        <v>0</v>
      </c>
      <c r="K438" s="84" t="b">
        <v>0</v>
      </c>
      <c r="L438" s="84" t="b">
        <v>0</v>
      </c>
    </row>
    <row r="439" spans="1:12" ht="15">
      <c r="A439" s="84" t="s">
        <v>222</v>
      </c>
      <c r="B439" s="84" t="s">
        <v>2063</v>
      </c>
      <c r="C439" s="84">
        <v>2</v>
      </c>
      <c r="D439" s="122">
        <v>0.024082399653118498</v>
      </c>
      <c r="E439" s="122">
        <v>1.021189299069938</v>
      </c>
      <c r="F439" s="84" t="s">
        <v>1918</v>
      </c>
      <c r="G439" s="84" t="b">
        <v>0</v>
      </c>
      <c r="H439" s="84" t="b">
        <v>0</v>
      </c>
      <c r="I439" s="84" t="b">
        <v>0</v>
      </c>
      <c r="J439" s="84" t="b">
        <v>1</v>
      </c>
      <c r="K439" s="84" t="b">
        <v>0</v>
      </c>
      <c r="L439" s="84" t="b">
        <v>0</v>
      </c>
    </row>
    <row r="440" spans="1:12" ht="15">
      <c r="A440" s="84" t="s">
        <v>2066</v>
      </c>
      <c r="B440" s="84" t="s">
        <v>312</v>
      </c>
      <c r="C440" s="84">
        <v>2</v>
      </c>
      <c r="D440" s="122">
        <v>0.010672197518526137</v>
      </c>
      <c r="E440" s="122">
        <v>1.1760912590556813</v>
      </c>
      <c r="F440" s="84" t="s">
        <v>1919</v>
      </c>
      <c r="G440" s="84" t="b">
        <v>0</v>
      </c>
      <c r="H440" s="84" t="b">
        <v>0</v>
      </c>
      <c r="I440" s="84" t="b">
        <v>0</v>
      </c>
      <c r="J440" s="84" t="b">
        <v>0</v>
      </c>
      <c r="K440" s="84" t="b">
        <v>0</v>
      </c>
      <c r="L440" s="84" t="b">
        <v>0</v>
      </c>
    </row>
    <row r="441" spans="1:12" ht="15">
      <c r="A441" s="84" t="s">
        <v>312</v>
      </c>
      <c r="B441" s="84" t="s">
        <v>2067</v>
      </c>
      <c r="C441" s="84">
        <v>2</v>
      </c>
      <c r="D441" s="122">
        <v>0.010672197518526137</v>
      </c>
      <c r="E441" s="122">
        <v>1.1760912590556813</v>
      </c>
      <c r="F441" s="84" t="s">
        <v>1919</v>
      </c>
      <c r="G441" s="84" t="b">
        <v>0</v>
      </c>
      <c r="H441" s="84" t="b">
        <v>0</v>
      </c>
      <c r="I441" s="84" t="b">
        <v>0</v>
      </c>
      <c r="J441" s="84" t="b">
        <v>1</v>
      </c>
      <c r="K441" s="84" t="b">
        <v>0</v>
      </c>
      <c r="L441" s="84" t="b">
        <v>0</v>
      </c>
    </row>
    <row r="442" spans="1:12" ht="15">
      <c r="A442" s="84" t="s">
        <v>2067</v>
      </c>
      <c r="B442" s="84" t="s">
        <v>311</v>
      </c>
      <c r="C442" s="84">
        <v>2</v>
      </c>
      <c r="D442" s="122">
        <v>0.010672197518526137</v>
      </c>
      <c r="E442" s="122">
        <v>1.1760912590556813</v>
      </c>
      <c r="F442" s="84" t="s">
        <v>1919</v>
      </c>
      <c r="G442" s="84" t="b">
        <v>1</v>
      </c>
      <c r="H442" s="84" t="b">
        <v>0</v>
      </c>
      <c r="I442" s="84" t="b">
        <v>0</v>
      </c>
      <c r="J442" s="84" t="b">
        <v>0</v>
      </c>
      <c r="K442" s="84" t="b">
        <v>0</v>
      </c>
      <c r="L442" s="84" t="b">
        <v>0</v>
      </c>
    </row>
    <row r="443" spans="1:12" ht="15">
      <c r="A443" s="84" t="s">
        <v>311</v>
      </c>
      <c r="B443" s="84" t="s">
        <v>310</v>
      </c>
      <c r="C443" s="84">
        <v>2</v>
      </c>
      <c r="D443" s="122">
        <v>0.010672197518526137</v>
      </c>
      <c r="E443" s="122">
        <v>1.1760912590556813</v>
      </c>
      <c r="F443" s="84" t="s">
        <v>1919</v>
      </c>
      <c r="G443" s="84" t="b">
        <v>0</v>
      </c>
      <c r="H443" s="84" t="b">
        <v>0</v>
      </c>
      <c r="I443" s="84" t="b">
        <v>0</v>
      </c>
      <c r="J443" s="84" t="b">
        <v>0</v>
      </c>
      <c r="K443" s="84" t="b">
        <v>0</v>
      </c>
      <c r="L443" s="84" t="b">
        <v>0</v>
      </c>
    </row>
    <row r="444" spans="1:12" ht="15">
      <c r="A444" s="84" t="s">
        <v>310</v>
      </c>
      <c r="B444" s="84" t="s">
        <v>309</v>
      </c>
      <c r="C444" s="84">
        <v>2</v>
      </c>
      <c r="D444" s="122">
        <v>0.010672197518526137</v>
      </c>
      <c r="E444" s="122">
        <v>1.1760912590556813</v>
      </c>
      <c r="F444" s="84" t="s">
        <v>1919</v>
      </c>
      <c r="G444" s="84" t="b">
        <v>0</v>
      </c>
      <c r="H444" s="84" t="b">
        <v>0</v>
      </c>
      <c r="I444" s="84" t="b">
        <v>0</v>
      </c>
      <c r="J444" s="84" t="b">
        <v>0</v>
      </c>
      <c r="K444" s="84" t="b">
        <v>0</v>
      </c>
      <c r="L444" s="84" t="b">
        <v>0</v>
      </c>
    </row>
    <row r="445" spans="1:12" ht="15">
      <c r="A445" s="84" t="s">
        <v>309</v>
      </c>
      <c r="B445" s="84" t="s">
        <v>260</v>
      </c>
      <c r="C445" s="84">
        <v>2</v>
      </c>
      <c r="D445" s="122">
        <v>0.010672197518526137</v>
      </c>
      <c r="E445" s="122">
        <v>1.1760912590556813</v>
      </c>
      <c r="F445" s="84" t="s">
        <v>1919</v>
      </c>
      <c r="G445" s="84" t="b">
        <v>0</v>
      </c>
      <c r="H445" s="84" t="b">
        <v>0</v>
      </c>
      <c r="I445" s="84" t="b">
        <v>0</v>
      </c>
      <c r="J445" s="84" t="b">
        <v>0</v>
      </c>
      <c r="K445" s="84" t="b">
        <v>0</v>
      </c>
      <c r="L445" s="84" t="b">
        <v>0</v>
      </c>
    </row>
    <row r="446" spans="1:12" ht="15">
      <c r="A446" s="84" t="s">
        <v>260</v>
      </c>
      <c r="B446" s="84" t="s">
        <v>308</v>
      </c>
      <c r="C446" s="84">
        <v>2</v>
      </c>
      <c r="D446" s="122">
        <v>0.010672197518526137</v>
      </c>
      <c r="E446" s="122">
        <v>1.1760912590556813</v>
      </c>
      <c r="F446" s="84" t="s">
        <v>1919</v>
      </c>
      <c r="G446" s="84" t="b">
        <v>0</v>
      </c>
      <c r="H446" s="84" t="b">
        <v>0</v>
      </c>
      <c r="I446" s="84" t="b">
        <v>0</v>
      </c>
      <c r="J446" s="84" t="b">
        <v>0</v>
      </c>
      <c r="K446" s="84" t="b">
        <v>0</v>
      </c>
      <c r="L446" s="84" t="b">
        <v>0</v>
      </c>
    </row>
    <row r="447" spans="1:12" ht="15">
      <c r="A447" s="84" t="s">
        <v>308</v>
      </c>
      <c r="B447" s="84" t="s">
        <v>307</v>
      </c>
      <c r="C447" s="84">
        <v>2</v>
      </c>
      <c r="D447" s="122">
        <v>0.010672197518526137</v>
      </c>
      <c r="E447" s="122">
        <v>1.1760912590556813</v>
      </c>
      <c r="F447" s="84" t="s">
        <v>1919</v>
      </c>
      <c r="G447" s="84" t="b">
        <v>0</v>
      </c>
      <c r="H447" s="84" t="b">
        <v>0</v>
      </c>
      <c r="I447" s="84" t="b">
        <v>0</v>
      </c>
      <c r="J447" s="84" t="b">
        <v>0</v>
      </c>
      <c r="K447" s="84" t="b">
        <v>0</v>
      </c>
      <c r="L447" s="84" t="b">
        <v>0</v>
      </c>
    </row>
    <row r="448" spans="1:12" ht="15">
      <c r="A448" s="84" t="s">
        <v>307</v>
      </c>
      <c r="B448" s="84" t="s">
        <v>306</v>
      </c>
      <c r="C448" s="84">
        <v>2</v>
      </c>
      <c r="D448" s="122">
        <v>0.010672197518526137</v>
      </c>
      <c r="E448" s="122">
        <v>1.1760912590556813</v>
      </c>
      <c r="F448" s="84" t="s">
        <v>1919</v>
      </c>
      <c r="G448" s="84" t="b">
        <v>0</v>
      </c>
      <c r="H448" s="84" t="b">
        <v>0</v>
      </c>
      <c r="I448" s="84" t="b">
        <v>0</v>
      </c>
      <c r="J448" s="84" t="b">
        <v>0</v>
      </c>
      <c r="K448" s="84" t="b">
        <v>0</v>
      </c>
      <c r="L448" s="84" t="b">
        <v>0</v>
      </c>
    </row>
    <row r="449" spans="1:12" ht="15">
      <c r="A449" s="84" t="s">
        <v>2072</v>
      </c>
      <c r="B449" s="84" t="s">
        <v>2073</v>
      </c>
      <c r="C449" s="84">
        <v>2</v>
      </c>
      <c r="D449" s="122">
        <v>0.014200272038594428</v>
      </c>
      <c r="E449" s="122">
        <v>1.6232492903979006</v>
      </c>
      <c r="F449" s="84" t="s">
        <v>1920</v>
      </c>
      <c r="G449" s="84" t="b">
        <v>0</v>
      </c>
      <c r="H449" s="84" t="b">
        <v>1</v>
      </c>
      <c r="I449" s="84" t="b">
        <v>0</v>
      </c>
      <c r="J449" s="84" t="b">
        <v>0</v>
      </c>
      <c r="K449" s="84" t="b">
        <v>0</v>
      </c>
      <c r="L449" s="84" t="b">
        <v>0</v>
      </c>
    </row>
    <row r="450" spans="1:12" ht="15">
      <c r="A450" s="84" t="s">
        <v>302</v>
      </c>
      <c r="B450" s="84" t="s">
        <v>2075</v>
      </c>
      <c r="C450" s="84">
        <v>2</v>
      </c>
      <c r="D450" s="122">
        <v>0</v>
      </c>
      <c r="E450" s="122">
        <v>1.0791812460476249</v>
      </c>
      <c r="F450" s="84" t="s">
        <v>1921</v>
      </c>
      <c r="G450" s="84" t="b">
        <v>0</v>
      </c>
      <c r="H450" s="84" t="b">
        <v>0</v>
      </c>
      <c r="I450" s="84" t="b">
        <v>0</v>
      </c>
      <c r="J450" s="84" t="b">
        <v>0</v>
      </c>
      <c r="K450" s="84" t="b">
        <v>0</v>
      </c>
      <c r="L450" s="84" t="b">
        <v>0</v>
      </c>
    </row>
    <row r="451" spans="1:12" ht="15">
      <c r="A451" s="84" t="s">
        <v>2075</v>
      </c>
      <c r="B451" s="84" t="s">
        <v>2076</v>
      </c>
      <c r="C451" s="84">
        <v>2</v>
      </c>
      <c r="D451" s="122">
        <v>0</v>
      </c>
      <c r="E451" s="122">
        <v>1.0791812460476249</v>
      </c>
      <c r="F451" s="84" t="s">
        <v>1921</v>
      </c>
      <c r="G451" s="84" t="b">
        <v>0</v>
      </c>
      <c r="H451" s="84" t="b">
        <v>0</v>
      </c>
      <c r="I451" s="84" t="b">
        <v>0</v>
      </c>
      <c r="J451" s="84" t="b">
        <v>1</v>
      </c>
      <c r="K451" s="84" t="b">
        <v>0</v>
      </c>
      <c r="L451" s="84" t="b">
        <v>0</v>
      </c>
    </row>
    <row r="452" spans="1:12" ht="15">
      <c r="A452" s="84" t="s">
        <v>2076</v>
      </c>
      <c r="B452" s="84" t="s">
        <v>2077</v>
      </c>
      <c r="C452" s="84">
        <v>2</v>
      </c>
      <c r="D452" s="122">
        <v>0</v>
      </c>
      <c r="E452" s="122">
        <v>1.0791812460476249</v>
      </c>
      <c r="F452" s="84" t="s">
        <v>1921</v>
      </c>
      <c r="G452" s="84" t="b">
        <v>1</v>
      </c>
      <c r="H452" s="84" t="b">
        <v>0</v>
      </c>
      <c r="I452" s="84" t="b">
        <v>0</v>
      </c>
      <c r="J452" s="84" t="b">
        <v>0</v>
      </c>
      <c r="K452" s="84" t="b">
        <v>0</v>
      </c>
      <c r="L452" s="84" t="b">
        <v>0</v>
      </c>
    </row>
    <row r="453" spans="1:12" ht="15">
      <c r="A453" s="84" t="s">
        <v>2077</v>
      </c>
      <c r="B453" s="84" t="s">
        <v>2078</v>
      </c>
      <c r="C453" s="84">
        <v>2</v>
      </c>
      <c r="D453" s="122">
        <v>0</v>
      </c>
      <c r="E453" s="122">
        <v>1.0791812460476249</v>
      </c>
      <c r="F453" s="84" t="s">
        <v>1921</v>
      </c>
      <c r="G453" s="84" t="b">
        <v>0</v>
      </c>
      <c r="H453" s="84" t="b">
        <v>0</v>
      </c>
      <c r="I453" s="84" t="b">
        <v>0</v>
      </c>
      <c r="J453" s="84" t="b">
        <v>0</v>
      </c>
      <c r="K453" s="84" t="b">
        <v>0</v>
      </c>
      <c r="L453" s="84" t="b">
        <v>0</v>
      </c>
    </row>
    <row r="454" spans="1:12" ht="15">
      <c r="A454" s="84" t="s">
        <v>2078</v>
      </c>
      <c r="B454" s="84" t="s">
        <v>2079</v>
      </c>
      <c r="C454" s="84">
        <v>2</v>
      </c>
      <c r="D454" s="122">
        <v>0</v>
      </c>
      <c r="E454" s="122">
        <v>1.0791812460476249</v>
      </c>
      <c r="F454" s="84" t="s">
        <v>1921</v>
      </c>
      <c r="G454" s="84" t="b">
        <v>0</v>
      </c>
      <c r="H454" s="84" t="b">
        <v>0</v>
      </c>
      <c r="I454" s="84" t="b">
        <v>0</v>
      </c>
      <c r="J454" s="84" t="b">
        <v>0</v>
      </c>
      <c r="K454" s="84" t="b">
        <v>0</v>
      </c>
      <c r="L454" s="84" t="b">
        <v>0</v>
      </c>
    </row>
    <row r="455" spans="1:12" ht="15">
      <c r="A455" s="84" t="s">
        <v>2079</v>
      </c>
      <c r="B455" s="84" t="s">
        <v>541</v>
      </c>
      <c r="C455" s="84">
        <v>2</v>
      </c>
      <c r="D455" s="122">
        <v>0</v>
      </c>
      <c r="E455" s="122">
        <v>1.0791812460476249</v>
      </c>
      <c r="F455" s="84" t="s">
        <v>1921</v>
      </c>
      <c r="G455" s="84" t="b">
        <v>0</v>
      </c>
      <c r="H455" s="84" t="b">
        <v>0</v>
      </c>
      <c r="I455" s="84" t="b">
        <v>0</v>
      </c>
      <c r="J455" s="84" t="b">
        <v>0</v>
      </c>
      <c r="K455" s="84" t="b">
        <v>0</v>
      </c>
      <c r="L455" s="84" t="b">
        <v>0</v>
      </c>
    </row>
    <row r="456" spans="1:12" ht="15">
      <c r="A456" s="84" t="s">
        <v>541</v>
      </c>
      <c r="B456" s="84" t="s">
        <v>2080</v>
      </c>
      <c r="C456" s="84">
        <v>2</v>
      </c>
      <c r="D456" s="122">
        <v>0</v>
      </c>
      <c r="E456" s="122">
        <v>1.0791812460476249</v>
      </c>
      <c r="F456" s="84" t="s">
        <v>1921</v>
      </c>
      <c r="G456" s="84" t="b">
        <v>0</v>
      </c>
      <c r="H456" s="84" t="b">
        <v>0</v>
      </c>
      <c r="I456" s="84" t="b">
        <v>0</v>
      </c>
      <c r="J456" s="84" t="b">
        <v>0</v>
      </c>
      <c r="K456" s="84" t="b">
        <v>0</v>
      </c>
      <c r="L456" s="84" t="b">
        <v>0</v>
      </c>
    </row>
    <row r="457" spans="1:12" ht="15">
      <c r="A457" s="84" t="s">
        <v>2080</v>
      </c>
      <c r="B457" s="84" t="s">
        <v>301</v>
      </c>
      <c r="C457" s="84">
        <v>2</v>
      </c>
      <c r="D457" s="122">
        <v>0</v>
      </c>
      <c r="E457" s="122">
        <v>1.0791812460476249</v>
      </c>
      <c r="F457" s="84" t="s">
        <v>1921</v>
      </c>
      <c r="G457" s="84" t="b">
        <v>0</v>
      </c>
      <c r="H457" s="84" t="b">
        <v>0</v>
      </c>
      <c r="I457" s="84" t="b">
        <v>0</v>
      </c>
      <c r="J457" s="84" t="b">
        <v>0</v>
      </c>
      <c r="K457" s="84" t="b">
        <v>0</v>
      </c>
      <c r="L457" s="84" t="b">
        <v>0</v>
      </c>
    </row>
    <row r="458" spans="1:12" ht="15">
      <c r="A458" s="84" t="s">
        <v>301</v>
      </c>
      <c r="B458" s="84" t="s">
        <v>300</v>
      </c>
      <c r="C458" s="84">
        <v>2</v>
      </c>
      <c r="D458" s="122">
        <v>0</v>
      </c>
      <c r="E458" s="122">
        <v>1.0791812460476249</v>
      </c>
      <c r="F458" s="84" t="s">
        <v>1921</v>
      </c>
      <c r="G458" s="84" t="b">
        <v>0</v>
      </c>
      <c r="H458" s="84" t="b">
        <v>0</v>
      </c>
      <c r="I458" s="84" t="b">
        <v>0</v>
      </c>
      <c r="J458" s="84" t="b">
        <v>0</v>
      </c>
      <c r="K458" s="84" t="b">
        <v>0</v>
      </c>
      <c r="L458" s="84" t="b">
        <v>0</v>
      </c>
    </row>
    <row r="459" spans="1:12" ht="15">
      <c r="A459" s="84" t="s">
        <v>300</v>
      </c>
      <c r="B459" s="84" t="s">
        <v>267</v>
      </c>
      <c r="C459" s="84">
        <v>2</v>
      </c>
      <c r="D459" s="122">
        <v>0</v>
      </c>
      <c r="E459" s="122">
        <v>1.0791812460476249</v>
      </c>
      <c r="F459" s="84" t="s">
        <v>1921</v>
      </c>
      <c r="G459" s="84" t="b">
        <v>0</v>
      </c>
      <c r="H459" s="84" t="b">
        <v>0</v>
      </c>
      <c r="I459" s="84" t="b">
        <v>0</v>
      </c>
      <c r="J459" s="84" t="b">
        <v>0</v>
      </c>
      <c r="K459" s="84" t="b">
        <v>0</v>
      </c>
      <c r="L459" s="84" t="b">
        <v>0</v>
      </c>
    </row>
    <row r="460" spans="1:12" ht="15">
      <c r="A460" s="84" t="s">
        <v>267</v>
      </c>
      <c r="B460" s="84" t="s">
        <v>299</v>
      </c>
      <c r="C460" s="84">
        <v>2</v>
      </c>
      <c r="D460" s="122">
        <v>0</v>
      </c>
      <c r="E460" s="122">
        <v>1.0791812460476249</v>
      </c>
      <c r="F460" s="84" t="s">
        <v>1921</v>
      </c>
      <c r="G460" s="84" t="b">
        <v>0</v>
      </c>
      <c r="H460" s="84" t="b">
        <v>0</v>
      </c>
      <c r="I460" s="84" t="b">
        <v>0</v>
      </c>
      <c r="J460" s="84" t="b">
        <v>0</v>
      </c>
      <c r="K460" s="84" t="b">
        <v>0</v>
      </c>
      <c r="L460" s="84" t="b">
        <v>0</v>
      </c>
    </row>
    <row r="461" spans="1:12" ht="15">
      <c r="A461" s="84" t="s">
        <v>299</v>
      </c>
      <c r="B461" s="84" t="s">
        <v>298</v>
      </c>
      <c r="C461" s="84">
        <v>2</v>
      </c>
      <c r="D461" s="122">
        <v>0</v>
      </c>
      <c r="E461" s="122">
        <v>1.0791812460476249</v>
      </c>
      <c r="F461" s="84" t="s">
        <v>1921</v>
      </c>
      <c r="G461" s="84" t="b">
        <v>0</v>
      </c>
      <c r="H461" s="84" t="b">
        <v>0</v>
      </c>
      <c r="I461" s="84" t="b">
        <v>0</v>
      </c>
      <c r="J461" s="84" t="b">
        <v>0</v>
      </c>
      <c r="K461" s="84" t="b">
        <v>0</v>
      </c>
      <c r="L461" s="84" t="b">
        <v>0</v>
      </c>
    </row>
    <row r="462" spans="1:12" ht="15">
      <c r="A462" s="84" t="s">
        <v>329</v>
      </c>
      <c r="B462" s="84" t="s">
        <v>267</v>
      </c>
      <c r="C462" s="84">
        <v>2</v>
      </c>
      <c r="D462" s="122">
        <v>0</v>
      </c>
      <c r="E462" s="122">
        <v>0.9542425094393249</v>
      </c>
      <c r="F462" s="84" t="s">
        <v>1924</v>
      </c>
      <c r="G462" s="84" t="b">
        <v>0</v>
      </c>
      <c r="H462" s="84" t="b">
        <v>0</v>
      </c>
      <c r="I462" s="84" t="b">
        <v>0</v>
      </c>
      <c r="J462" s="84" t="b">
        <v>0</v>
      </c>
      <c r="K462" s="84" t="b">
        <v>0</v>
      </c>
      <c r="L462" s="84" t="b">
        <v>0</v>
      </c>
    </row>
    <row r="463" spans="1:12" ht="15">
      <c r="A463" s="84" t="s">
        <v>267</v>
      </c>
      <c r="B463" s="84" t="s">
        <v>2086</v>
      </c>
      <c r="C463" s="84">
        <v>2</v>
      </c>
      <c r="D463" s="122">
        <v>0</v>
      </c>
      <c r="E463" s="122">
        <v>0.9542425094393249</v>
      </c>
      <c r="F463" s="84" t="s">
        <v>1924</v>
      </c>
      <c r="G463" s="84" t="b">
        <v>0</v>
      </c>
      <c r="H463" s="84" t="b">
        <v>0</v>
      </c>
      <c r="I463" s="84" t="b">
        <v>0</v>
      </c>
      <c r="J463" s="84" t="b">
        <v>0</v>
      </c>
      <c r="K463" s="84" t="b">
        <v>0</v>
      </c>
      <c r="L463" s="84" t="b">
        <v>0</v>
      </c>
    </row>
    <row r="464" spans="1:12" ht="15">
      <c r="A464" s="84" t="s">
        <v>2086</v>
      </c>
      <c r="B464" s="84" t="s">
        <v>2087</v>
      </c>
      <c r="C464" s="84">
        <v>2</v>
      </c>
      <c r="D464" s="122">
        <v>0</v>
      </c>
      <c r="E464" s="122">
        <v>0.9542425094393249</v>
      </c>
      <c r="F464" s="84" t="s">
        <v>1924</v>
      </c>
      <c r="G464" s="84" t="b">
        <v>0</v>
      </c>
      <c r="H464" s="84" t="b">
        <v>0</v>
      </c>
      <c r="I464" s="84" t="b">
        <v>0</v>
      </c>
      <c r="J464" s="84" t="b">
        <v>0</v>
      </c>
      <c r="K464" s="84" t="b">
        <v>0</v>
      </c>
      <c r="L464" s="84" t="b">
        <v>0</v>
      </c>
    </row>
    <row r="465" spans="1:12" ht="15">
      <c r="A465" s="84" t="s">
        <v>2087</v>
      </c>
      <c r="B465" s="84" t="s">
        <v>2006</v>
      </c>
      <c r="C465" s="84">
        <v>2</v>
      </c>
      <c r="D465" s="122">
        <v>0</v>
      </c>
      <c r="E465" s="122">
        <v>0.9542425094393249</v>
      </c>
      <c r="F465" s="84" t="s">
        <v>1924</v>
      </c>
      <c r="G465" s="84" t="b">
        <v>0</v>
      </c>
      <c r="H465" s="84" t="b">
        <v>0</v>
      </c>
      <c r="I465" s="84" t="b">
        <v>0</v>
      </c>
      <c r="J465" s="84" t="b">
        <v>0</v>
      </c>
      <c r="K465" s="84" t="b">
        <v>0</v>
      </c>
      <c r="L465" s="84" t="b">
        <v>0</v>
      </c>
    </row>
    <row r="466" spans="1:12" ht="15">
      <c r="A466" s="84" t="s">
        <v>2006</v>
      </c>
      <c r="B466" s="84" t="s">
        <v>541</v>
      </c>
      <c r="C466" s="84">
        <v>2</v>
      </c>
      <c r="D466" s="122">
        <v>0</v>
      </c>
      <c r="E466" s="122">
        <v>0.9542425094393249</v>
      </c>
      <c r="F466" s="84" t="s">
        <v>1924</v>
      </c>
      <c r="G466" s="84" t="b">
        <v>0</v>
      </c>
      <c r="H466" s="84" t="b">
        <v>0</v>
      </c>
      <c r="I466" s="84" t="b">
        <v>0</v>
      </c>
      <c r="J466" s="84" t="b">
        <v>0</v>
      </c>
      <c r="K466" s="84" t="b">
        <v>0</v>
      </c>
      <c r="L466" s="84" t="b">
        <v>0</v>
      </c>
    </row>
    <row r="467" spans="1:12" ht="15">
      <c r="A467" s="84" t="s">
        <v>541</v>
      </c>
      <c r="B467" s="84" t="s">
        <v>2008</v>
      </c>
      <c r="C467" s="84">
        <v>2</v>
      </c>
      <c r="D467" s="122">
        <v>0</v>
      </c>
      <c r="E467" s="122">
        <v>0.9542425094393249</v>
      </c>
      <c r="F467" s="84" t="s">
        <v>1924</v>
      </c>
      <c r="G467" s="84" t="b">
        <v>0</v>
      </c>
      <c r="H467" s="84" t="b">
        <v>0</v>
      </c>
      <c r="I467" s="84" t="b">
        <v>0</v>
      </c>
      <c r="J467" s="84" t="b">
        <v>0</v>
      </c>
      <c r="K467" s="84" t="b">
        <v>0</v>
      </c>
      <c r="L467" s="84" t="b">
        <v>0</v>
      </c>
    </row>
    <row r="468" spans="1:12" ht="15">
      <c r="A468" s="84" t="s">
        <v>2008</v>
      </c>
      <c r="B468" s="84" t="s">
        <v>2010</v>
      </c>
      <c r="C468" s="84">
        <v>2</v>
      </c>
      <c r="D468" s="122">
        <v>0</v>
      </c>
      <c r="E468" s="122">
        <v>0.9542425094393249</v>
      </c>
      <c r="F468" s="84" t="s">
        <v>1924</v>
      </c>
      <c r="G468" s="84" t="b">
        <v>0</v>
      </c>
      <c r="H468" s="84" t="b">
        <v>0</v>
      </c>
      <c r="I468" s="84" t="b">
        <v>0</v>
      </c>
      <c r="J468" s="84" t="b">
        <v>0</v>
      </c>
      <c r="K468" s="84" t="b">
        <v>0</v>
      </c>
      <c r="L468" s="84" t="b">
        <v>0</v>
      </c>
    </row>
    <row r="469" spans="1:12" ht="15">
      <c r="A469" s="84" t="s">
        <v>2010</v>
      </c>
      <c r="B469" s="84" t="s">
        <v>550</v>
      </c>
      <c r="C469" s="84">
        <v>2</v>
      </c>
      <c r="D469" s="122">
        <v>0</v>
      </c>
      <c r="E469" s="122">
        <v>0.9542425094393249</v>
      </c>
      <c r="F469" s="84" t="s">
        <v>1924</v>
      </c>
      <c r="G469" s="84" t="b">
        <v>0</v>
      </c>
      <c r="H469" s="84" t="b">
        <v>0</v>
      </c>
      <c r="I469" s="84" t="b">
        <v>0</v>
      </c>
      <c r="J469" s="84" t="b">
        <v>0</v>
      </c>
      <c r="K469" s="84" t="b">
        <v>1</v>
      </c>
      <c r="L469" s="84" t="b">
        <v>0</v>
      </c>
    </row>
    <row r="470" spans="1:12" ht="15">
      <c r="A470" s="84" t="s">
        <v>541</v>
      </c>
      <c r="B470" s="84" t="s">
        <v>2398</v>
      </c>
      <c r="C470" s="84">
        <v>3</v>
      </c>
      <c r="D470" s="122">
        <v>0.013142028046235515</v>
      </c>
      <c r="E470" s="122">
        <v>0.9834007381805382</v>
      </c>
      <c r="F470" s="84" t="s">
        <v>1925</v>
      </c>
      <c r="G470" s="84" t="b">
        <v>0</v>
      </c>
      <c r="H470" s="84" t="b">
        <v>0</v>
      </c>
      <c r="I470" s="84" t="b">
        <v>0</v>
      </c>
      <c r="J470" s="84" t="b">
        <v>0</v>
      </c>
      <c r="K470" s="84" t="b">
        <v>0</v>
      </c>
      <c r="L470" s="84" t="b">
        <v>0</v>
      </c>
    </row>
    <row r="471" spans="1:12" ht="15">
      <c r="A471" s="84" t="s">
        <v>2478</v>
      </c>
      <c r="B471" s="84" t="s">
        <v>2479</v>
      </c>
      <c r="C471" s="84">
        <v>2</v>
      </c>
      <c r="D471" s="122">
        <v>0.012954001055958944</v>
      </c>
      <c r="E471" s="122">
        <v>1.5854607295085006</v>
      </c>
      <c r="F471" s="84" t="s">
        <v>1925</v>
      </c>
      <c r="G471" s="84" t="b">
        <v>0</v>
      </c>
      <c r="H471" s="84" t="b">
        <v>0</v>
      </c>
      <c r="I471" s="84" t="b">
        <v>0</v>
      </c>
      <c r="J471" s="84" t="b">
        <v>1</v>
      </c>
      <c r="K471" s="84" t="b">
        <v>0</v>
      </c>
      <c r="L471" s="84" t="b">
        <v>0</v>
      </c>
    </row>
    <row r="472" spans="1:12" ht="15">
      <c r="A472" s="84" t="s">
        <v>2479</v>
      </c>
      <c r="B472" s="84" t="s">
        <v>2480</v>
      </c>
      <c r="C472" s="84">
        <v>2</v>
      </c>
      <c r="D472" s="122">
        <v>0.012954001055958944</v>
      </c>
      <c r="E472" s="122">
        <v>1.5854607295085006</v>
      </c>
      <c r="F472" s="84" t="s">
        <v>1925</v>
      </c>
      <c r="G472" s="84" t="b">
        <v>1</v>
      </c>
      <c r="H472" s="84" t="b">
        <v>0</v>
      </c>
      <c r="I472" s="84" t="b">
        <v>0</v>
      </c>
      <c r="J472" s="84" t="b">
        <v>0</v>
      </c>
      <c r="K472" s="84" t="b">
        <v>0</v>
      </c>
      <c r="L472" s="84" t="b">
        <v>0</v>
      </c>
    </row>
    <row r="473" spans="1:12" ht="15">
      <c r="A473" s="84" t="s">
        <v>2480</v>
      </c>
      <c r="B473" s="84" t="s">
        <v>2481</v>
      </c>
      <c r="C473" s="84">
        <v>2</v>
      </c>
      <c r="D473" s="122">
        <v>0.012954001055958944</v>
      </c>
      <c r="E473" s="122">
        <v>1.5854607295085006</v>
      </c>
      <c r="F473" s="84" t="s">
        <v>1925</v>
      </c>
      <c r="G473" s="84" t="b">
        <v>0</v>
      </c>
      <c r="H473" s="84" t="b">
        <v>0</v>
      </c>
      <c r="I473" s="84" t="b">
        <v>0</v>
      </c>
      <c r="J473" s="84" t="b">
        <v>0</v>
      </c>
      <c r="K473" s="84" t="b">
        <v>0</v>
      </c>
      <c r="L473" s="84" t="b">
        <v>0</v>
      </c>
    </row>
    <row r="474" spans="1:12" ht="15">
      <c r="A474" s="84" t="s">
        <v>2481</v>
      </c>
      <c r="B474" s="84" t="s">
        <v>2482</v>
      </c>
      <c r="C474" s="84">
        <v>2</v>
      </c>
      <c r="D474" s="122">
        <v>0.012954001055958944</v>
      </c>
      <c r="E474" s="122">
        <v>1.5854607295085006</v>
      </c>
      <c r="F474" s="84" t="s">
        <v>1925</v>
      </c>
      <c r="G474" s="84" t="b">
        <v>0</v>
      </c>
      <c r="H474" s="84" t="b">
        <v>0</v>
      </c>
      <c r="I474" s="84" t="b">
        <v>0</v>
      </c>
      <c r="J474" s="84" t="b">
        <v>0</v>
      </c>
      <c r="K474" s="84" t="b">
        <v>0</v>
      </c>
      <c r="L474" s="84" t="b">
        <v>0</v>
      </c>
    </row>
    <row r="475" spans="1:12" ht="15">
      <c r="A475" s="84" t="s">
        <v>2482</v>
      </c>
      <c r="B475" s="84" t="s">
        <v>2483</v>
      </c>
      <c r="C475" s="84">
        <v>2</v>
      </c>
      <c r="D475" s="122">
        <v>0.012954001055958944</v>
      </c>
      <c r="E475" s="122">
        <v>1.5854607295085006</v>
      </c>
      <c r="F475" s="84" t="s">
        <v>1925</v>
      </c>
      <c r="G475" s="84" t="b">
        <v>0</v>
      </c>
      <c r="H475" s="84" t="b">
        <v>0</v>
      </c>
      <c r="I475" s="84" t="b">
        <v>0</v>
      </c>
      <c r="J475" s="84" t="b">
        <v>0</v>
      </c>
      <c r="K475" s="84" t="b">
        <v>0</v>
      </c>
      <c r="L475" s="84" t="b">
        <v>0</v>
      </c>
    </row>
    <row r="476" spans="1:12" ht="15">
      <c r="A476" s="84" t="s">
        <v>2483</v>
      </c>
      <c r="B476" s="84" t="s">
        <v>2484</v>
      </c>
      <c r="C476" s="84">
        <v>2</v>
      </c>
      <c r="D476" s="122">
        <v>0.012954001055958944</v>
      </c>
      <c r="E476" s="122">
        <v>1.5854607295085006</v>
      </c>
      <c r="F476" s="84" t="s">
        <v>1925</v>
      </c>
      <c r="G476" s="84" t="b">
        <v>0</v>
      </c>
      <c r="H476" s="84" t="b">
        <v>0</v>
      </c>
      <c r="I476" s="84" t="b">
        <v>0</v>
      </c>
      <c r="J476" s="84" t="b">
        <v>0</v>
      </c>
      <c r="K476" s="84" t="b">
        <v>0</v>
      </c>
      <c r="L476" s="84" t="b">
        <v>0</v>
      </c>
    </row>
    <row r="477" spans="1:12" ht="15">
      <c r="A477" s="84" t="s">
        <v>2484</v>
      </c>
      <c r="B477" s="84" t="s">
        <v>321</v>
      </c>
      <c r="C477" s="84">
        <v>2</v>
      </c>
      <c r="D477" s="122">
        <v>0.012954001055958944</v>
      </c>
      <c r="E477" s="122">
        <v>1.5854607295085006</v>
      </c>
      <c r="F477" s="84" t="s">
        <v>1925</v>
      </c>
      <c r="G477" s="84" t="b">
        <v>0</v>
      </c>
      <c r="H477" s="84" t="b">
        <v>0</v>
      </c>
      <c r="I477" s="84" t="b">
        <v>0</v>
      </c>
      <c r="J477" s="84" t="b">
        <v>0</v>
      </c>
      <c r="K477" s="84" t="b">
        <v>0</v>
      </c>
      <c r="L477" s="84" t="b">
        <v>0</v>
      </c>
    </row>
    <row r="478" spans="1:12" ht="15">
      <c r="A478" s="84" t="s">
        <v>321</v>
      </c>
      <c r="B478" s="84" t="s">
        <v>541</v>
      </c>
      <c r="C478" s="84">
        <v>2</v>
      </c>
      <c r="D478" s="122">
        <v>0.012954001055958944</v>
      </c>
      <c r="E478" s="122">
        <v>1.1083394747888382</v>
      </c>
      <c r="F478" s="84" t="s">
        <v>1925</v>
      </c>
      <c r="G478" s="84" t="b">
        <v>0</v>
      </c>
      <c r="H478" s="84" t="b">
        <v>0</v>
      </c>
      <c r="I478" s="84" t="b">
        <v>0</v>
      </c>
      <c r="J478" s="84" t="b">
        <v>0</v>
      </c>
      <c r="K478" s="84" t="b">
        <v>0</v>
      </c>
      <c r="L478" s="84" t="b">
        <v>0</v>
      </c>
    </row>
    <row r="479" spans="1:12" ht="15">
      <c r="A479" s="84" t="s">
        <v>541</v>
      </c>
      <c r="B479" s="84" t="s">
        <v>2439</v>
      </c>
      <c r="C479" s="84">
        <v>2</v>
      </c>
      <c r="D479" s="122">
        <v>0.012954001055958944</v>
      </c>
      <c r="E479" s="122">
        <v>0.932248215733157</v>
      </c>
      <c r="F479" s="84" t="s">
        <v>1925</v>
      </c>
      <c r="G479" s="84" t="b">
        <v>0</v>
      </c>
      <c r="H479" s="84" t="b">
        <v>0</v>
      </c>
      <c r="I479" s="84" t="b">
        <v>0</v>
      </c>
      <c r="J479" s="84" t="b">
        <v>0</v>
      </c>
      <c r="K479" s="84" t="b">
        <v>0</v>
      </c>
      <c r="L479" s="84" t="b">
        <v>0</v>
      </c>
    </row>
    <row r="480" spans="1:12" ht="15">
      <c r="A480" s="84" t="s">
        <v>2439</v>
      </c>
      <c r="B480" s="84" t="s">
        <v>543</v>
      </c>
      <c r="C480" s="84">
        <v>2</v>
      </c>
      <c r="D480" s="122">
        <v>0.012954001055958944</v>
      </c>
      <c r="E480" s="122">
        <v>1.4093694704528195</v>
      </c>
      <c r="F480" s="84" t="s">
        <v>1925</v>
      </c>
      <c r="G480" s="84" t="b">
        <v>0</v>
      </c>
      <c r="H480" s="84" t="b">
        <v>0</v>
      </c>
      <c r="I480" s="84" t="b">
        <v>0</v>
      </c>
      <c r="J480" s="84" t="b">
        <v>0</v>
      </c>
      <c r="K480" s="84" t="b">
        <v>0</v>
      </c>
      <c r="L480" s="84" t="b">
        <v>0</v>
      </c>
    </row>
    <row r="481" spans="1:12" ht="15">
      <c r="A481" s="84" t="s">
        <v>2485</v>
      </c>
      <c r="B481" s="84" t="s">
        <v>2072</v>
      </c>
      <c r="C481" s="84">
        <v>2</v>
      </c>
      <c r="D481" s="122">
        <v>0.012954001055958944</v>
      </c>
      <c r="E481" s="122">
        <v>1.5854607295085006</v>
      </c>
      <c r="F481" s="84" t="s">
        <v>1925</v>
      </c>
      <c r="G481" s="84" t="b">
        <v>0</v>
      </c>
      <c r="H481" s="84" t="b">
        <v>0</v>
      </c>
      <c r="I481" s="84" t="b">
        <v>0</v>
      </c>
      <c r="J481" s="84" t="b">
        <v>0</v>
      </c>
      <c r="K481" s="84" t="b">
        <v>1</v>
      </c>
      <c r="L481" s="84" t="b">
        <v>0</v>
      </c>
    </row>
    <row r="482" spans="1:12" ht="15">
      <c r="A482" s="84" t="s">
        <v>2072</v>
      </c>
      <c r="B482" s="84" t="s">
        <v>2073</v>
      </c>
      <c r="C482" s="84">
        <v>2</v>
      </c>
      <c r="D482" s="122">
        <v>0.012954001055958944</v>
      </c>
      <c r="E482" s="122">
        <v>1.5854607295085006</v>
      </c>
      <c r="F482" s="84" t="s">
        <v>1925</v>
      </c>
      <c r="G482" s="84" t="b">
        <v>0</v>
      </c>
      <c r="H482" s="84" t="b">
        <v>1</v>
      </c>
      <c r="I482" s="84" t="b">
        <v>0</v>
      </c>
      <c r="J482" s="84" t="b">
        <v>0</v>
      </c>
      <c r="K482" s="84" t="b">
        <v>0</v>
      </c>
      <c r="L482" s="84" t="b">
        <v>0</v>
      </c>
    </row>
    <row r="483" spans="1:12" ht="15">
      <c r="A483" s="84" t="s">
        <v>2073</v>
      </c>
      <c r="B483" s="84" t="s">
        <v>2486</v>
      </c>
      <c r="C483" s="84">
        <v>2</v>
      </c>
      <c r="D483" s="122">
        <v>0.012954001055958944</v>
      </c>
      <c r="E483" s="122">
        <v>1.5854607295085006</v>
      </c>
      <c r="F483" s="84" t="s">
        <v>1925</v>
      </c>
      <c r="G483" s="84" t="b">
        <v>0</v>
      </c>
      <c r="H483" s="84" t="b">
        <v>0</v>
      </c>
      <c r="I483" s="84" t="b">
        <v>0</v>
      </c>
      <c r="J483" s="84" t="b">
        <v>0</v>
      </c>
      <c r="K483" s="84" t="b">
        <v>0</v>
      </c>
      <c r="L483" s="84" t="b">
        <v>0</v>
      </c>
    </row>
    <row r="484" spans="1:12" ht="15">
      <c r="A484" s="84" t="s">
        <v>2486</v>
      </c>
      <c r="B484" s="84" t="s">
        <v>2487</v>
      </c>
      <c r="C484" s="84">
        <v>2</v>
      </c>
      <c r="D484" s="122">
        <v>0.012954001055958944</v>
      </c>
      <c r="E484" s="122">
        <v>1.5854607295085006</v>
      </c>
      <c r="F484" s="84" t="s">
        <v>1925</v>
      </c>
      <c r="G484" s="84" t="b">
        <v>0</v>
      </c>
      <c r="H484" s="84" t="b">
        <v>0</v>
      </c>
      <c r="I484" s="84" t="b">
        <v>0</v>
      </c>
      <c r="J484" s="84" t="b">
        <v>0</v>
      </c>
      <c r="K484" s="84" t="b">
        <v>0</v>
      </c>
      <c r="L484" s="84" t="b">
        <v>0</v>
      </c>
    </row>
    <row r="485" spans="1:12" ht="15">
      <c r="A485" s="84" t="s">
        <v>2487</v>
      </c>
      <c r="B485" s="84" t="s">
        <v>2488</v>
      </c>
      <c r="C485" s="84">
        <v>2</v>
      </c>
      <c r="D485" s="122">
        <v>0.012954001055958944</v>
      </c>
      <c r="E485" s="122">
        <v>1.5854607295085006</v>
      </c>
      <c r="F485" s="84" t="s">
        <v>1925</v>
      </c>
      <c r="G485" s="84" t="b">
        <v>0</v>
      </c>
      <c r="H485" s="84" t="b">
        <v>0</v>
      </c>
      <c r="I485" s="84" t="b">
        <v>0</v>
      </c>
      <c r="J485" s="84" t="b">
        <v>0</v>
      </c>
      <c r="K485" s="84" t="b">
        <v>0</v>
      </c>
      <c r="L485" s="84" t="b">
        <v>0</v>
      </c>
    </row>
    <row r="486" spans="1:12" ht="15">
      <c r="A486" s="84" t="s">
        <v>2488</v>
      </c>
      <c r="B486" s="84" t="s">
        <v>2010</v>
      </c>
      <c r="C486" s="84">
        <v>2</v>
      </c>
      <c r="D486" s="122">
        <v>0.012954001055958944</v>
      </c>
      <c r="E486" s="122">
        <v>1.5854607295085006</v>
      </c>
      <c r="F486" s="84" t="s">
        <v>1925</v>
      </c>
      <c r="G486" s="84" t="b">
        <v>0</v>
      </c>
      <c r="H486" s="84" t="b">
        <v>0</v>
      </c>
      <c r="I486" s="84" t="b">
        <v>0</v>
      </c>
      <c r="J486" s="84" t="b">
        <v>0</v>
      </c>
      <c r="K486" s="84" t="b">
        <v>0</v>
      </c>
      <c r="L486" s="84" t="b">
        <v>0</v>
      </c>
    </row>
    <row r="487" spans="1:12" ht="15">
      <c r="A487" s="84" t="s">
        <v>2010</v>
      </c>
      <c r="B487" s="84" t="s">
        <v>2489</v>
      </c>
      <c r="C487" s="84">
        <v>2</v>
      </c>
      <c r="D487" s="122">
        <v>0.012954001055958944</v>
      </c>
      <c r="E487" s="122">
        <v>1.5854607295085006</v>
      </c>
      <c r="F487" s="84" t="s">
        <v>1925</v>
      </c>
      <c r="G487" s="84" t="b">
        <v>0</v>
      </c>
      <c r="H487" s="84" t="b">
        <v>0</v>
      </c>
      <c r="I487" s="84" t="b">
        <v>0</v>
      </c>
      <c r="J487" s="84" t="b">
        <v>0</v>
      </c>
      <c r="K487" s="84" t="b">
        <v>0</v>
      </c>
      <c r="L487" s="84" t="b">
        <v>0</v>
      </c>
    </row>
    <row r="488" spans="1:12" ht="15">
      <c r="A488" s="84" t="s">
        <v>2489</v>
      </c>
      <c r="B488" s="84" t="s">
        <v>541</v>
      </c>
      <c r="C488" s="84">
        <v>2</v>
      </c>
      <c r="D488" s="122">
        <v>0.012954001055958944</v>
      </c>
      <c r="E488" s="122">
        <v>1.1083394747888382</v>
      </c>
      <c r="F488" s="84" t="s">
        <v>1925</v>
      </c>
      <c r="G488" s="84" t="b">
        <v>0</v>
      </c>
      <c r="H488" s="84" t="b">
        <v>0</v>
      </c>
      <c r="I488" s="84" t="b">
        <v>0</v>
      </c>
      <c r="J488" s="84" t="b">
        <v>0</v>
      </c>
      <c r="K488" s="84" t="b">
        <v>0</v>
      </c>
      <c r="L488" s="84" t="b">
        <v>0</v>
      </c>
    </row>
    <row r="489" spans="1:12" ht="15">
      <c r="A489" s="84" t="s">
        <v>2464</v>
      </c>
      <c r="B489" s="84" t="s">
        <v>2405</v>
      </c>
      <c r="C489" s="84">
        <v>2</v>
      </c>
      <c r="D489" s="122">
        <v>0</v>
      </c>
      <c r="E489" s="122">
        <v>1.0606978403536116</v>
      </c>
      <c r="F489" s="84" t="s">
        <v>1927</v>
      </c>
      <c r="G489" s="84" t="b">
        <v>0</v>
      </c>
      <c r="H489" s="84" t="b">
        <v>0</v>
      </c>
      <c r="I489" s="84" t="b">
        <v>0</v>
      </c>
      <c r="J489" s="84" t="b">
        <v>0</v>
      </c>
      <c r="K489" s="84" t="b">
        <v>0</v>
      </c>
      <c r="L489" s="84" t="b">
        <v>0</v>
      </c>
    </row>
    <row r="490" spans="1:12" ht="15">
      <c r="A490" s="84" t="s">
        <v>2405</v>
      </c>
      <c r="B490" s="84" t="s">
        <v>2401</v>
      </c>
      <c r="C490" s="84">
        <v>2</v>
      </c>
      <c r="D490" s="122">
        <v>0</v>
      </c>
      <c r="E490" s="122">
        <v>1.0606978403536116</v>
      </c>
      <c r="F490" s="84" t="s">
        <v>1927</v>
      </c>
      <c r="G490" s="84" t="b">
        <v>0</v>
      </c>
      <c r="H490" s="84" t="b">
        <v>0</v>
      </c>
      <c r="I490" s="84" t="b">
        <v>0</v>
      </c>
      <c r="J490" s="84" t="b">
        <v>0</v>
      </c>
      <c r="K490" s="84" t="b">
        <v>0</v>
      </c>
      <c r="L490" s="84" t="b">
        <v>0</v>
      </c>
    </row>
    <row r="491" spans="1:12" ht="15">
      <c r="A491" s="84" t="s">
        <v>2401</v>
      </c>
      <c r="B491" s="84" t="s">
        <v>2465</v>
      </c>
      <c r="C491" s="84">
        <v>2</v>
      </c>
      <c r="D491" s="122">
        <v>0</v>
      </c>
      <c r="E491" s="122">
        <v>1.0606978403536116</v>
      </c>
      <c r="F491" s="84" t="s">
        <v>1927</v>
      </c>
      <c r="G491" s="84" t="b">
        <v>0</v>
      </c>
      <c r="H491" s="84" t="b">
        <v>0</v>
      </c>
      <c r="I491" s="84" t="b">
        <v>0</v>
      </c>
      <c r="J491" s="84" t="b">
        <v>0</v>
      </c>
      <c r="K491" s="84" t="b">
        <v>0</v>
      </c>
      <c r="L491" s="84" t="b">
        <v>0</v>
      </c>
    </row>
    <row r="492" spans="1:12" ht="15">
      <c r="A492" s="84" t="s">
        <v>2465</v>
      </c>
      <c r="B492" s="84" t="s">
        <v>2466</v>
      </c>
      <c r="C492" s="84">
        <v>2</v>
      </c>
      <c r="D492" s="122">
        <v>0</v>
      </c>
      <c r="E492" s="122">
        <v>1.0606978403536116</v>
      </c>
      <c r="F492" s="84" t="s">
        <v>1927</v>
      </c>
      <c r="G492" s="84" t="b">
        <v>0</v>
      </c>
      <c r="H492" s="84" t="b">
        <v>0</v>
      </c>
      <c r="I492" s="84" t="b">
        <v>0</v>
      </c>
      <c r="J492" s="84" t="b">
        <v>0</v>
      </c>
      <c r="K492" s="84" t="b">
        <v>0</v>
      </c>
      <c r="L492" s="84" t="b">
        <v>0</v>
      </c>
    </row>
    <row r="493" spans="1:12" ht="15">
      <c r="A493" s="84" t="s">
        <v>2466</v>
      </c>
      <c r="B493" s="84" t="s">
        <v>2467</v>
      </c>
      <c r="C493" s="84">
        <v>2</v>
      </c>
      <c r="D493" s="122">
        <v>0</v>
      </c>
      <c r="E493" s="122">
        <v>1.0606978403536116</v>
      </c>
      <c r="F493" s="84" t="s">
        <v>1927</v>
      </c>
      <c r="G493" s="84" t="b">
        <v>0</v>
      </c>
      <c r="H493" s="84" t="b">
        <v>0</v>
      </c>
      <c r="I493" s="84" t="b">
        <v>0</v>
      </c>
      <c r="J493" s="84" t="b">
        <v>0</v>
      </c>
      <c r="K493" s="84" t="b">
        <v>0</v>
      </c>
      <c r="L493" s="84" t="b">
        <v>0</v>
      </c>
    </row>
    <row r="494" spans="1:12" ht="15">
      <c r="A494" s="84" t="s">
        <v>2467</v>
      </c>
      <c r="B494" s="84" t="s">
        <v>2468</v>
      </c>
      <c r="C494" s="84">
        <v>2</v>
      </c>
      <c r="D494" s="122">
        <v>0</v>
      </c>
      <c r="E494" s="122">
        <v>1.0606978403536116</v>
      </c>
      <c r="F494" s="84" t="s">
        <v>1927</v>
      </c>
      <c r="G494" s="84" t="b">
        <v>0</v>
      </c>
      <c r="H494" s="84" t="b">
        <v>0</v>
      </c>
      <c r="I494" s="84" t="b">
        <v>0</v>
      </c>
      <c r="J494" s="84" t="b">
        <v>1</v>
      </c>
      <c r="K494" s="84" t="b">
        <v>0</v>
      </c>
      <c r="L494" s="84" t="b">
        <v>0</v>
      </c>
    </row>
    <row r="495" spans="1:12" ht="15">
      <c r="A495" s="84" t="s">
        <v>2468</v>
      </c>
      <c r="B495" s="84" t="s">
        <v>2469</v>
      </c>
      <c r="C495" s="84">
        <v>2</v>
      </c>
      <c r="D495" s="122">
        <v>0</v>
      </c>
      <c r="E495" s="122">
        <v>1.0606978403536116</v>
      </c>
      <c r="F495" s="84" t="s">
        <v>1927</v>
      </c>
      <c r="G495" s="84" t="b">
        <v>1</v>
      </c>
      <c r="H495" s="84" t="b">
        <v>0</v>
      </c>
      <c r="I495" s="84" t="b">
        <v>0</v>
      </c>
      <c r="J495" s="84" t="b">
        <v>0</v>
      </c>
      <c r="K495" s="84" t="b">
        <v>0</v>
      </c>
      <c r="L495" s="84" t="b">
        <v>0</v>
      </c>
    </row>
    <row r="496" spans="1:12" ht="15">
      <c r="A496" s="84" t="s">
        <v>2469</v>
      </c>
      <c r="B496" s="84" t="s">
        <v>2470</v>
      </c>
      <c r="C496" s="84">
        <v>2</v>
      </c>
      <c r="D496" s="122">
        <v>0</v>
      </c>
      <c r="E496" s="122">
        <v>1.0606978403536116</v>
      </c>
      <c r="F496" s="84" t="s">
        <v>1927</v>
      </c>
      <c r="G496" s="84" t="b">
        <v>0</v>
      </c>
      <c r="H496" s="84" t="b">
        <v>0</v>
      </c>
      <c r="I496" s="84" t="b">
        <v>0</v>
      </c>
      <c r="J496" s="84" t="b">
        <v>0</v>
      </c>
      <c r="K496" s="84" t="b">
        <v>0</v>
      </c>
      <c r="L496" s="84" t="b">
        <v>0</v>
      </c>
    </row>
    <row r="497" spans="1:12" ht="15">
      <c r="A497" s="84" t="s">
        <v>2470</v>
      </c>
      <c r="B497" s="84" t="s">
        <v>2471</v>
      </c>
      <c r="C497" s="84">
        <v>2</v>
      </c>
      <c r="D497" s="122">
        <v>0</v>
      </c>
      <c r="E497" s="122">
        <v>1.0606978403536116</v>
      </c>
      <c r="F497" s="84" t="s">
        <v>1927</v>
      </c>
      <c r="G497" s="84" t="b">
        <v>0</v>
      </c>
      <c r="H497" s="84" t="b">
        <v>0</v>
      </c>
      <c r="I497" s="84" t="b">
        <v>0</v>
      </c>
      <c r="J497" s="84" t="b">
        <v>0</v>
      </c>
      <c r="K497" s="84" t="b">
        <v>0</v>
      </c>
      <c r="L497" s="84" t="b">
        <v>0</v>
      </c>
    </row>
    <row r="498" spans="1:12" ht="15">
      <c r="A498" s="84" t="s">
        <v>2471</v>
      </c>
      <c r="B498" s="84" t="s">
        <v>2472</v>
      </c>
      <c r="C498" s="84">
        <v>2</v>
      </c>
      <c r="D498" s="122">
        <v>0</v>
      </c>
      <c r="E498" s="122">
        <v>1.0606978403536116</v>
      </c>
      <c r="F498" s="84" t="s">
        <v>1927</v>
      </c>
      <c r="G498" s="84" t="b">
        <v>0</v>
      </c>
      <c r="H498" s="84" t="b">
        <v>0</v>
      </c>
      <c r="I498" s="84" t="b">
        <v>0</v>
      </c>
      <c r="J498" s="84" t="b">
        <v>0</v>
      </c>
      <c r="K498" s="84" t="b">
        <v>0</v>
      </c>
      <c r="L49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1914</v>
      </c>
      <c r="BB2" s="13" t="s">
        <v>1942</v>
      </c>
      <c r="BC2" s="13" t="s">
        <v>1943</v>
      </c>
      <c r="BD2" s="117" t="s">
        <v>2581</v>
      </c>
      <c r="BE2" s="117" t="s">
        <v>2582</v>
      </c>
      <c r="BF2" s="117" t="s">
        <v>2583</v>
      </c>
      <c r="BG2" s="117" t="s">
        <v>2584</v>
      </c>
      <c r="BH2" s="117" t="s">
        <v>2585</v>
      </c>
      <c r="BI2" s="117" t="s">
        <v>2586</v>
      </c>
      <c r="BJ2" s="117" t="s">
        <v>2587</v>
      </c>
      <c r="BK2" s="117" t="s">
        <v>2588</v>
      </c>
      <c r="BL2" s="117" t="s">
        <v>2589</v>
      </c>
    </row>
    <row r="3" spans="1:64" ht="15" customHeight="1">
      <c r="A3" s="64" t="s">
        <v>212</v>
      </c>
      <c r="B3" s="64" t="s">
        <v>267</v>
      </c>
      <c r="C3" s="65"/>
      <c r="D3" s="66"/>
      <c r="E3" s="67"/>
      <c r="F3" s="68"/>
      <c r="G3" s="65"/>
      <c r="H3" s="69"/>
      <c r="I3" s="70"/>
      <c r="J3" s="70"/>
      <c r="K3" s="34" t="s">
        <v>65</v>
      </c>
      <c r="L3" s="71">
        <v>3</v>
      </c>
      <c r="M3" s="71"/>
      <c r="N3" s="72"/>
      <c r="O3" s="78" t="s">
        <v>345</v>
      </c>
      <c r="P3" s="80">
        <v>43406.85524305556</v>
      </c>
      <c r="Q3" s="78" t="s">
        <v>347</v>
      </c>
      <c r="R3" s="82" t="s">
        <v>442</v>
      </c>
      <c r="S3" s="78" t="s">
        <v>501</v>
      </c>
      <c r="T3" s="78" t="s">
        <v>534</v>
      </c>
      <c r="U3" s="78"/>
      <c r="V3" s="82" t="s">
        <v>591</v>
      </c>
      <c r="W3" s="80">
        <v>43406.85524305556</v>
      </c>
      <c r="X3" s="82" t="s">
        <v>661</v>
      </c>
      <c r="Y3" s="78"/>
      <c r="Z3" s="78"/>
      <c r="AA3" s="84" t="s">
        <v>789</v>
      </c>
      <c r="AB3" s="78"/>
      <c r="AC3" s="78" t="b">
        <v>0</v>
      </c>
      <c r="AD3" s="78">
        <v>0</v>
      </c>
      <c r="AE3" s="84" t="s">
        <v>922</v>
      </c>
      <c r="AF3" s="78" t="b">
        <v>0</v>
      </c>
      <c r="AG3" s="78" t="s">
        <v>931</v>
      </c>
      <c r="AH3" s="78"/>
      <c r="AI3" s="84" t="s">
        <v>922</v>
      </c>
      <c r="AJ3" s="78" t="b">
        <v>0</v>
      </c>
      <c r="AK3" s="78">
        <v>0</v>
      </c>
      <c r="AL3" s="84" t="s">
        <v>899</v>
      </c>
      <c r="AM3" s="78" t="s">
        <v>937</v>
      </c>
      <c r="AN3" s="78" t="b">
        <v>0</v>
      </c>
      <c r="AO3" s="84" t="s">
        <v>899</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2</v>
      </c>
      <c r="BG3" s="49">
        <v>13.333333333333334</v>
      </c>
      <c r="BH3" s="48">
        <v>0</v>
      </c>
      <c r="BI3" s="49">
        <v>0</v>
      </c>
      <c r="BJ3" s="48">
        <v>13</v>
      </c>
      <c r="BK3" s="49">
        <v>86.66666666666667</v>
      </c>
      <c r="BL3" s="48">
        <v>15</v>
      </c>
    </row>
    <row r="4" spans="1:64" ht="15" customHeight="1">
      <c r="A4" s="64" t="s">
        <v>213</v>
      </c>
      <c r="B4" s="64" t="s">
        <v>213</v>
      </c>
      <c r="C4" s="65"/>
      <c r="D4" s="66"/>
      <c r="E4" s="67"/>
      <c r="F4" s="68"/>
      <c r="G4" s="65"/>
      <c r="H4" s="69"/>
      <c r="I4" s="70"/>
      <c r="J4" s="70"/>
      <c r="K4" s="34" t="s">
        <v>65</v>
      </c>
      <c r="L4" s="77">
        <v>4</v>
      </c>
      <c r="M4" s="77"/>
      <c r="N4" s="72"/>
      <c r="O4" s="79" t="s">
        <v>176</v>
      </c>
      <c r="P4" s="81">
        <v>43406.34278935185</v>
      </c>
      <c r="Q4" s="79" t="s">
        <v>348</v>
      </c>
      <c r="R4" s="83" t="s">
        <v>443</v>
      </c>
      <c r="S4" s="79" t="s">
        <v>502</v>
      </c>
      <c r="T4" s="79"/>
      <c r="U4" s="79"/>
      <c r="V4" s="83" t="s">
        <v>592</v>
      </c>
      <c r="W4" s="81">
        <v>43406.34278935185</v>
      </c>
      <c r="X4" s="83" t="s">
        <v>662</v>
      </c>
      <c r="Y4" s="79"/>
      <c r="Z4" s="79"/>
      <c r="AA4" s="85" t="s">
        <v>790</v>
      </c>
      <c r="AB4" s="79"/>
      <c r="AC4" s="79" t="b">
        <v>0</v>
      </c>
      <c r="AD4" s="79">
        <v>1</v>
      </c>
      <c r="AE4" s="85" t="s">
        <v>922</v>
      </c>
      <c r="AF4" s="79" t="b">
        <v>1</v>
      </c>
      <c r="AG4" s="79" t="s">
        <v>932</v>
      </c>
      <c r="AH4" s="79"/>
      <c r="AI4" s="85" t="s">
        <v>856</v>
      </c>
      <c r="AJ4" s="79" t="b">
        <v>0</v>
      </c>
      <c r="AK4" s="79">
        <v>0</v>
      </c>
      <c r="AL4" s="85" t="s">
        <v>922</v>
      </c>
      <c r="AM4" s="79" t="s">
        <v>938</v>
      </c>
      <c r="AN4" s="79" t="b">
        <v>0</v>
      </c>
      <c r="AO4" s="85" t="s">
        <v>790</v>
      </c>
      <c r="AP4" s="79" t="s">
        <v>176</v>
      </c>
      <c r="AQ4" s="79">
        <v>0</v>
      </c>
      <c r="AR4" s="79">
        <v>0</v>
      </c>
      <c r="AS4" s="79"/>
      <c r="AT4" s="79"/>
      <c r="AU4" s="79"/>
      <c r="AV4" s="79"/>
      <c r="AW4" s="79"/>
      <c r="AX4" s="79"/>
      <c r="AY4" s="79"/>
      <c r="AZ4" s="79"/>
      <c r="BA4">
        <v>2</v>
      </c>
      <c r="BB4" s="78" t="str">
        <f>REPLACE(INDEX(GroupVertices[Group],MATCH(Edges24[[#This Row],[Vertex 1]],GroupVertices[Vertex],0)),1,1,"")</f>
        <v>6</v>
      </c>
      <c r="BC4" s="78" t="str">
        <f>REPLACE(INDEX(GroupVertices[Group],MATCH(Edges24[[#This Row],[Vertex 2]],GroupVertices[Vertex],0)),1,1,"")</f>
        <v>6</v>
      </c>
      <c r="BD4" s="48">
        <v>1</v>
      </c>
      <c r="BE4" s="49">
        <v>33.333333333333336</v>
      </c>
      <c r="BF4" s="48">
        <v>0</v>
      </c>
      <c r="BG4" s="49">
        <v>0</v>
      </c>
      <c r="BH4" s="48">
        <v>0</v>
      </c>
      <c r="BI4" s="49">
        <v>0</v>
      </c>
      <c r="BJ4" s="48">
        <v>2</v>
      </c>
      <c r="BK4" s="49">
        <v>66.66666666666667</v>
      </c>
      <c r="BL4" s="48">
        <v>3</v>
      </c>
    </row>
    <row r="5" spans="1:64" ht="15">
      <c r="A5" s="64" t="s">
        <v>213</v>
      </c>
      <c r="B5" s="64" t="s">
        <v>213</v>
      </c>
      <c r="C5" s="65"/>
      <c r="D5" s="66"/>
      <c r="E5" s="67"/>
      <c r="F5" s="68"/>
      <c r="G5" s="65"/>
      <c r="H5" s="69"/>
      <c r="I5" s="70"/>
      <c r="J5" s="70"/>
      <c r="K5" s="34" t="s">
        <v>65</v>
      </c>
      <c r="L5" s="77">
        <v>5</v>
      </c>
      <c r="M5" s="77"/>
      <c r="N5" s="72"/>
      <c r="O5" s="79" t="s">
        <v>176</v>
      </c>
      <c r="P5" s="81">
        <v>43407.3940162037</v>
      </c>
      <c r="Q5" s="79" t="s">
        <v>349</v>
      </c>
      <c r="R5" s="83" t="s">
        <v>444</v>
      </c>
      <c r="S5" s="79" t="s">
        <v>502</v>
      </c>
      <c r="T5" s="79"/>
      <c r="U5" s="79"/>
      <c r="V5" s="83" t="s">
        <v>592</v>
      </c>
      <c r="W5" s="81">
        <v>43407.3940162037</v>
      </c>
      <c r="X5" s="83" t="s">
        <v>663</v>
      </c>
      <c r="Y5" s="79"/>
      <c r="Z5" s="79"/>
      <c r="AA5" s="85" t="s">
        <v>791</v>
      </c>
      <c r="AB5" s="79"/>
      <c r="AC5" s="79" t="b">
        <v>0</v>
      </c>
      <c r="AD5" s="79">
        <v>0</v>
      </c>
      <c r="AE5" s="85" t="s">
        <v>922</v>
      </c>
      <c r="AF5" s="79" t="b">
        <v>1</v>
      </c>
      <c r="AG5" s="79" t="s">
        <v>933</v>
      </c>
      <c r="AH5" s="79"/>
      <c r="AI5" s="85" t="s">
        <v>899</v>
      </c>
      <c r="AJ5" s="79" t="b">
        <v>0</v>
      </c>
      <c r="AK5" s="79">
        <v>0</v>
      </c>
      <c r="AL5" s="85" t="s">
        <v>922</v>
      </c>
      <c r="AM5" s="79" t="s">
        <v>938</v>
      </c>
      <c r="AN5" s="79" t="b">
        <v>0</v>
      </c>
      <c r="AO5" s="85" t="s">
        <v>791</v>
      </c>
      <c r="AP5" s="79" t="s">
        <v>176</v>
      </c>
      <c r="AQ5" s="79">
        <v>0</v>
      </c>
      <c r="AR5" s="79">
        <v>0</v>
      </c>
      <c r="AS5" s="79"/>
      <c r="AT5" s="79"/>
      <c r="AU5" s="79"/>
      <c r="AV5" s="79"/>
      <c r="AW5" s="79"/>
      <c r="AX5" s="79"/>
      <c r="AY5" s="79"/>
      <c r="AZ5" s="79"/>
      <c r="BA5">
        <v>2</v>
      </c>
      <c r="BB5" s="78" t="str">
        <f>REPLACE(INDEX(GroupVertices[Group],MATCH(Edges24[[#This Row],[Vertex 1]],GroupVertices[Vertex],0)),1,1,"")</f>
        <v>6</v>
      </c>
      <c r="BC5" s="78" t="str">
        <f>REPLACE(INDEX(GroupVertices[Group],MATCH(Edges24[[#This Row],[Vertex 2]],GroupVertices[Vertex],0)),1,1,"")</f>
        <v>6</v>
      </c>
      <c r="BD5" s="48">
        <v>0</v>
      </c>
      <c r="BE5" s="49">
        <v>0</v>
      </c>
      <c r="BF5" s="48">
        <v>0</v>
      </c>
      <c r="BG5" s="49">
        <v>0</v>
      </c>
      <c r="BH5" s="48">
        <v>0</v>
      </c>
      <c r="BI5" s="49">
        <v>0</v>
      </c>
      <c r="BJ5" s="48">
        <v>0</v>
      </c>
      <c r="BK5" s="49">
        <v>0</v>
      </c>
      <c r="BL5" s="48">
        <v>0</v>
      </c>
    </row>
    <row r="6" spans="1:64" ht="15">
      <c r="A6" s="64" t="s">
        <v>214</v>
      </c>
      <c r="B6" s="64" t="s">
        <v>289</v>
      </c>
      <c r="C6" s="65"/>
      <c r="D6" s="66"/>
      <c r="E6" s="67"/>
      <c r="F6" s="68"/>
      <c r="G6" s="65"/>
      <c r="H6" s="69"/>
      <c r="I6" s="70"/>
      <c r="J6" s="70"/>
      <c r="K6" s="34" t="s">
        <v>65</v>
      </c>
      <c r="L6" s="77">
        <v>6</v>
      </c>
      <c r="M6" s="77"/>
      <c r="N6" s="72"/>
      <c r="O6" s="79" t="s">
        <v>345</v>
      </c>
      <c r="P6" s="81">
        <v>43408.814259259256</v>
      </c>
      <c r="Q6" s="79" t="s">
        <v>350</v>
      </c>
      <c r="R6" s="83" t="s">
        <v>445</v>
      </c>
      <c r="S6" s="79" t="s">
        <v>503</v>
      </c>
      <c r="T6" s="79" t="s">
        <v>535</v>
      </c>
      <c r="U6" s="79"/>
      <c r="V6" s="83" t="s">
        <v>593</v>
      </c>
      <c r="W6" s="81">
        <v>43408.814259259256</v>
      </c>
      <c r="X6" s="83" t="s">
        <v>664</v>
      </c>
      <c r="Y6" s="79"/>
      <c r="Z6" s="79"/>
      <c r="AA6" s="85" t="s">
        <v>792</v>
      </c>
      <c r="AB6" s="79"/>
      <c r="AC6" s="79" t="b">
        <v>0</v>
      </c>
      <c r="AD6" s="79">
        <v>0</v>
      </c>
      <c r="AE6" s="85" t="s">
        <v>922</v>
      </c>
      <c r="AF6" s="79" t="b">
        <v>0</v>
      </c>
      <c r="AG6" s="79" t="s">
        <v>931</v>
      </c>
      <c r="AH6" s="79"/>
      <c r="AI6" s="85" t="s">
        <v>922</v>
      </c>
      <c r="AJ6" s="79" t="b">
        <v>0</v>
      </c>
      <c r="AK6" s="79">
        <v>0</v>
      </c>
      <c r="AL6" s="85" t="s">
        <v>859</v>
      </c>
      <c r="AM6" s="79" t="s">
        <v>937</v>
      </c>
      <c r="AN6" s="79" t="b">
        <v>0</v>
      </c>
      <c r="AO6" s="85" t="s">
        <v>859</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16</v>
      </c>
      <c r="BK6" s="49">
        <v>100</v>
      </c>
      <c r="BL6" s="48">
        <v>16</v>
      </c>
    </row>
    <row r="7" spans="1:64" ht="15">
      <c r="A7" s="64" t="s">
        <v>215</v>
      </c>
      <c r="B7" s="64" t="s">
        <v>290</v>
      </c>
      <c r="C7" s="65"/>
      <c r="D7" s="66"/>
      <c r="E7" s="67"/>
      <c r="F7" s="68"/>
      <c r="G7" s="65"/>
      <c r="H7" s="69"/>
      <c r="I7" s="70"/>
      <c r="J7" s="70"/>
      <c r="K7" s="34" t="s">
        <v>65</v>
      </c>
      <c r="L7" s="77">
        <v>8</v>
      </c>
      <c r="M7" s="77"/>
      <c r="N7" s="72"/>
      <c r="O7" s="79" t="s">
        <v>345</v>
      </c>
      <c r="P7" s="81">
        <v>43410.1094212963</v>
      </c>
      <c r="Q7" s="79" t="s">
        <v>351</v>
      </c>
      <c r="R7" s="83" t="s">
        <v>446</v>
      </c>
      <c r="S7" s="79" t="s">
        <v>504</v>
      </c>
      <c r="T7" s="79" t="s">
        <v>536</v>
      </c>
      <c r="U7" s="79"/>
      <c r="V7" s="83" t="s">
        <v>594</v>
      </c>
      <c r="W7" s="81">
        <v>43410.1094212963</v>
      </c>
      <c r="X7" s="83" t="s">
        <v>665</v>
      </c>
      <c r="Y7" s="79"/>
      <c r="Z7" s="79"/>
      <c r="AA7" s="85" t="s">
        <v>793</v>
      </c>
      <c r="AB7" s="79"/>
      <c r="AC7" s="79" t="b">
        <v>0</v>
      </c>
      <c r="AD7" s="79">
        <v>0</v>
      </c>
      <c r="AE7" s="85" t="s">
        <v>922</v>
      </c>
      <c r="AF7" s="79" t="b">
        <v>0</v>
      </c>
      <c r="AG7" s="79" t="s">
        <v>931</v>
      </c>
      <c r="AH7" s="79"/>
      <c r="AI7" s="85" t="s">
        <v>922</v>
      </c>
      <c r="AJ7" s="79" t="b">
        <v>0</v>
      </c>
      <c r="AK7" s="79">
        <v>0</v>
      </c>
      <c r="AL7" s="85" t="s">
        <v>922</v>
      </c>
      <c r="AM7" s="79" t="s">
        <v>939</v>
      </c>
      <c r="AN7" s="79" t="b">
        <v>0</v>
      </c>
      <c r="AO7" s="85" t="s">
        <v>793</v>
      </c>
      <c r="AP7" s="79" t="s">
        <v>176</v>
      </c>
      <c r="AQ7" s="79">
        <v>0</v>
      </c>
      <c r="AR7" s="79">
        <v>0</v>
      </c>
      <c r="AS7" s="79"/>
      <c r="AT7" s="79"/>
      <c r="AU7" s="79"/>
      <c r="AV7" s="79"/>
      <c r="AW7" s="79"/>
      <c r="AX7" s="79"/>
      <c r="AY7" s="79"/>
      <c r="AZ7" s="79"/>
      <c r="BA7">
        <v>1</v>
      </c>
      <c r="BB7" s="78" t="str">
        <f>REPLACE(INDEX(GroupVertices[Group],MATCH(Edges24[[#This Row],[Vertex 1]],GroupVertices[Vertex],0)),1,1,"")</f>
        <v>12</v>
      </c>
      <c r="BC7" s="78" t="str">
        <f>REPLACE(INDEX(GroupVertices[Group],MATCH(Edges24[[#This Row],[Vertex 2]],GroupVertices[Vertex],0)),1,1,"")</f>
        <v>12</v>
      </c>
      <c r="BD7" s="48"/>
      <c r="BE7" s="49"/>
      <c r="BF7" s="48"/>
      <c r="BG7" s="49"/>
      <c r="BH7" s="48"/>
      <c r="BI7" s="49"/>
      <c r="BJ7" s="48"/>
      <c r="BK7" s="49"/>
      <c r="BL7" s="48"/>
    </row>
    <row r="8" spans="1:64" ht="15">
      <c r="A8" s="64" t="s">
        <v>216</v>
      </c>
      <c r="B8" s="64" t="s">
        <v>267</v>
      </c>
      <c r="C8" s="65"/>
      <c r="D8" s="66"/>
      <c r="E8" s="67"/>
      <c r="F8" s="68"/>
      <c r="G8" s="65"/>
      <c r="H8" s="69"/>
      <c r="I8" s="70"/>
      <c r="J8" s="70"/>
      <c r="K8" s="34" t="s">
        <v>65</v>
      </c>
      <c r="L8" s="77">
        <v>11</v>
      </c>
      <c r="M8" s="77"/>
      <c r="N8" s="72"/>
      <c r="O8" s="79" t="s">
        <v>345</v>
      </c>
      <c r="P8" s="81">
        <v>43412.0268287037</v>
      </c>
      <c r="Q8" s="79" t="s">
        <v>352</v>
      </c>
      <c r="R8" s="79"/>
      <c r="S8" s="79"/>
      <c r="T8" s="79" t="s">
        <v>537</v>
      </c>
      <c r="U8" s="79"/>
      <c r="V8" s="83" t="s">
        <v>595</v>
      </c>
      <c r="W8" s="81">
        <v>43412.0268287037</v>
      </c>
      <c r="X8" s="83" t="s">
        <v>666</v>
      </c>
      <c r="Y8" s="79"/>
      <c r="Z8" s="79"/>
      <c r="AA8" s="85" t="s">
        <v>794</v>
      </c>
      <c r="AB8" s="79"/>
      <c r="AC8" s="79" t="b">
        <v>0</v>
      </c>
      <c r="AD8" s="79">
        <v>0</v>
      </c>
      <c r="AE8" s="85" t="s">
        <v>922</v>
      </c>
      <c r="AF8" s="79" t="b">
        <v>0</v>
      </c>
      <c r="AG8" s="79" t="s">
        <v>931</v>
      </c>
      <c r="AH8" s="79"/>
      <c r="AI8" s="85" t="s">
        <v>922</v>
      </c>
      <c r="AJ8" s="79" t="b">
        <v>0</v>
      </c>
      <c r="AK8" s="79">
        <v>0</v>
      </c>
      <c r="AL8" s="85" t="s">
        <v>904</v>
      </c>
      <c r="AM8" s="79" t="s">
        <v>940</v>
      </c>
      <c r="AN8" s="79" t="b">
        <v>0</v>
      </c>
      <c r="AO8" s="85" t="s">
        <v>904</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1</v>
      </c>
      <c r="BE8" s="49">
        <v>6.666666666666667</v>
      </c>
      <c r="BF8" s="48">
        <v>0</v>
      </c>
      <c r="BG8" s="49">
        <v>0</v>
      </c>
      <c r="BH8" s="48">
        <v>0</v>
      </c>
      <c r="BI8" s="49">
        <v>0</v>
      </c>
      <c r="BJ8" s="48">
        <v>14</v>
      </c>
      <c r="BK8" s="49">
        <v>93.33333333333333</v>
      </c>
      <c r="BL8" s="48">
        <v>15</v>
      </c>
    </row>
    <row r="9" spans="1:64" ht="15">
      <c r="A9" s="64" t="s">
        <v>217</v>
      </c>
      <c r="B9" s="64" t="s">
        <v>267</v>
      </c>
      <c r="C9" s="65"/>
      <c r="D9" s="66"/>
      <c r="E9" s="67"/>
      <c r="F9" s="68"/>
      <c r="G9" s="65"/>
      <c r="H9" s="69"/>
      <c r="I9" s="70"/>
      <c r="J9" s="70"/>
      <c r="K9" s="34" t="s">
        <v>65</v>
      </c>
      <c r="L9" s="77">
        <v>12</v>
      </c>
      <c r="M9" s="77"/>
      <c r="N9" s="72"/>
      <c r="O9" s="79" t="s">
        <v>345</v>
      </c>
      <c r="P9" s="81">
        <v>43412.040601851855</v>
      </c>
      <c r="Q9" s="79" t="s">
        <v>352</v>
      </c>
      <c r="R9" s="79"/>
      <c r="S9" s="79"/>
      <c r="T9" s="79" t="s">
        <v>537</v>
      </c>
      <c r="U9" s="79"/>
      <c r="V9" s="83" t="s">
        <v>596</v>
      </c>
      <c r="W9" s="81">
        <v>43412.040601851855</v>
      </c>
      <c r="X9" s="83" t="s">
        <v>667</v>
      </c>
      <c r="Y9" s="79"/>
      <c r="Z9" s="79"/>
      <c r="AA9" s="85" t="s">
        <v>795</v>
      </c>
      <c r="AB9" s="79"/>
      <c r="AC9" s="79" t="b">
        <v>0</v>
      </c>
      <c r="AD9" s="79">
        <v>0</v>
      </c>
      <c r="AE9" s="85" t="s">
        <v>922</v>
      </c>
      <c r="AF9" s="79" t="b">
        <v>0</v>
      </c>
      <c r="AG9" s="79" t="s">
        <v>931</v>
      </c>
      <c r="AH9" s="79"/>
      <c r="AI9" s="85" t="s">
        <v>922</v>
      </c>
      <c r="AJ9" s="79" t="b">
        <v>0</v>
      </c>
      <c r="AK9" s="79">
        <v>0</v>
      </c>
      <c r="AL9" s="85" t="s">
        <v>904</v>
      </c>
      <c r="AM9" s="79" t="s">
        <v>941</v>
      </c>
      <c r="AN9" s="79" t="b">
        <v>0</v>
      </c>
      <c r="AO9" s="85" t="s">
        <v>904</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1</v>
      </c>
      <c r="BE9" s="49">
        <v>6.666666666666667</v>
      </c>
      <c r="BF9" s="48">
        <v>0</v>
      </c>
      <c r="BG9" s="49">
        <v>0</v>
      </c>
      <c r="BH9" s="48">
        <v>0</v>
      </c>
      <c r="BI9" s="49">
        <v>0</v>
      </c>
      <c r="BJ9" s="48">
        <v>14</v>
      </c>
      <c r="BK9" s="49">
        <v>93.33333333333333</v>
      </c>
      <c r="BL9" s="48">
        <v>15</v>
      </c>
    </row>
    <row r="10" spans="1:64" ht="15">
      <c r="A10" s="64" t="s">
        <v>218</v>
      </c>
      <c r="B10" s="64" t="s">
        <v>219</v>
      </c>
      <c r="C10" s="65"/>
      <c r="D10" s="66"/>
      <c r="E10" s="67"/>
      <c r="F10" s="68"/>
      <c r="G10" s="65"/>
      <c r="H10" s="69"/>
      <c r="I10" s="70"/>
      <c r="J10" s="70"/>
      <c r="K10" s="34" t="s">
        <v>66</v>
      </c>
      <c r="L10" s="77">
        <v>13</v>
      </c>
      <c r="M10" s="77"/>
      <c r="N10" s="72"/>
      <c r="O10" s="79" t="s">
        <v>345</v>
      </c>
      <c r="P10" s="81">
        <v>43387.28494212963</v>
      </c>
      <c r="Q10" s="79" t="s">
        <v>353</v>
      </c>
      <c r="R10" s="79"/>
      <c r="S10" s="79"/>
      <c r="T10" s="79"/>
      <c r="U10" s="79"/>
      <c r="V10" s="83" t="s">
        <v>597</v>
      </c>
      <c r="W10" s="81">
        <v>43387.28494212963</v>
      </c>
      <c r="X10" s="83" t="s">
        <v>668</v>
      </c>
      <c r="Y10" s="79"/>
      <c r="Z10" s="79"/>
      <c r="AA10" s="85" t="s">
        <v>796</v>
      </c>
      <c r="AB10" s="85" t="s">
        <v>917</v>
      </c>
      <c r="AC10" s="79" t="b">
        <v>0</v>
      </c>
      <c r="AD10" s="79">
        <v>1</v>
      </c>
      <c r="AE10" s="85" t="s">
        <v>923</v>
      </c>
      <c r="AF10" s="79" t="b">
        <v>0</v>
      </c>
      <c r="AG10" s="79" t="s">
        <v>931</v>
      </c>
      <c r="AH10" s="79"/>
      <c r="AI10" s="85" t="s">
        <v>922</v>
      </c>
      <c r="AJ10" s="79" t="b">
        <v>0</v>
      </c>
      <c r="AK10" s="79">
        <v>2</v>
      </c>
      <c r="AL10" s="85" t="s">
        <v>922</v>
      </c>
      <c r="AM10" s="79" t="s">
        <v>937</v>
      </c>
      <c r="AN10" s="79" t="b">
        <v>0</v>
      </c>
      <c r="AO10" s="85" t="s">
        <v>917</v>
      </c>
      <c r="AP10" s="79" t="s">
        <v>951</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219</v>
      </c>
      <c r="B11" s="64" t="s">
        <v>267</v>
      </c>
      <c r="C11" s="65"/>
      <c r="D11" s="66"/>
      <c r="E11" s="67"/>
      <c r="F11" s="68"/>
      <c r="G11" s="65"/>
      <c r="H11" s="69"/>
      <c r="I11" s="70"/>
      <c r="J11" s="70"/>
      <c r="K11" s="34" t="s">
        <v>65</v>
      </c>
      <c r="L11" s="77">
        <v>14</v>
      </c>
      <c r="M11" s="77"/>
      <c r="N11" s="72"/>
      <c r="O11" s="79" t="s">
        <v>345</v>
      </c>
      <c r="P11" s="81">
        <v>43412.36320601852</v>
      </c>
      <c r="Q11" s="79" t="s">
        <v>354</v>
      </c>
      <c r="R11" s="79"/>
      <c r="S11" s="79"/>
      <c r="T11" s="79"/>
      <c r="U11" s="79"/>
      <c r="V11" s="83" t="s">
        <v>598</v>
      </c>
      <c r="W11" s="81">
        <v>43412.36320601852</v>
      </c>
      <c r="X11" s="83" t="s">
        <v>669</v>
      </c>
      <c r="Y11" s="79"/>
      <c r="Z11" s="79"/>
      <c r="AA11" s="85" t="s">
        <v>797</v>
      </c>
      <c r="AB11" s="79"/>
      <c r="AC11" s="79" t="b">
        <v>0</v>
      </c>
      <c r="AD11" s="79">
        <v>0</v>
      </c>
      <c r="AE11" s="85" t="s">
        <v>922</v>
      </c>
      <c r="AF11" s="79" t="b">
        <v>0</v>
      </c>
      <c r="AG11" s="79" t="s">
        <v>931</v>
      </c>
      <c r="AH11" s="79"/>
      <c r="AI11" s="85" t="s">
        <v>922</v>
      </c>
      <c r="AJ11" s="79" t="b">
        <v>0</v>
      </c>
      <c r="AK11" s="79">
        <v>0</v>
      </c>
      <c r="AL11" s="85" t="s">
        <v>796</v>
      </c>
      <c r="AM11" s="79" t="s">
        <v>942</v>
      </c>
      <c r="AN11" s="79" t="b">
        <v>0</v>
      </c>
      <c r="AO11" s="85" t="s">
        <v>796</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1</v>
      </c>
      <c r="BD11" s="48"/>
      <c r="BE11" s="49"/>
      <c r="BF11" s="48"/>
      <c r="BG11" s="49"/>
      <c r="BH11" s="48"/>
      <c r="BI11" s="49"/>
      <c r="BJ11" s="48"/>
      <c r="BK11" s="49"/>
      <c r="BL11" s="48"/>
    </row>
    <row r="12" spans="1:64" ht="15">
      <c r="A12" s="64" t="s">
        <v>220</v>
      </c>
      <c r="B12" s="64" t="s">
        <v>219</v>
      </c>
      <c r="C12" s="65"/>
      <c r="D12" s="66"/>
      <c r="E12" s="67"/>
      <c r="F12" s="68"/>
      <c r="G12" s="65"/>
      <c r="H12" s="69"/>
      <c r="I12" s="70"/>
      <c r="J12" s="70"/>
      <c r="K12" s="34" t="s">
        <v>65</v>
      </c>
      <c r="L12" s="77">
        <v>19</v>
      </c>
      <c r="M12" s="77"/>
      <c r="N12" s="72"/>
      <c r="O12" s="79" t="s">
        <v>345</v>
      </c>
      <c r="P12" s="81">
        <v>43412.36550925926</v>
      </c>
      <c r="Q12" s="79" t="s">
        <v>354</v>
      </c>
      <c r="R12" s="79"/>
      <c r="S12" s="79"/>
      <c r="T12" s="79"/>
      <c r="U12" s="79"/>
      <c r="V12" s="83" t="s">
        <v>599</v>
      </c>
      <c r="W12" s="81">
        <v>43412.36550925926</v>
      </c>
      <c r="X12" s="83" t="s">
        <v>670</v>
      </c>
      <c r="Y12" s="79"/>
      <c r="Z12" s="79"/>
      <c r="AA12" s="85" t="s">
        <v>798</v>
      </c>
      <c r="AB12" s="79"/>
      <c r="AC12" s="79" t="b">
        <v>0</v>
      </c>
      <c r="AD12" s="79">
        <v>0</v>
      </c>
      <c r="AE12" s="85" t="s">
        <v>922</v>
      </c>
      <c r="AF12" s="79" t="b">
        <v>0</v>
      </c>
      <c r="AG12" s="79" t="s">
        <v>931</v>
      </c>
      <c r="AH12" s="79"/>
      <c r="AI12" s="85" t="s">
        <v>922</v>
      </c>
      <c r="AJ12" s="79" t="b">
        <v>0</v>
      </c>
      <c r="AK12" s="79">
        <v>0</v>
      </c>
      <c r="AL12" s="85" t="s">
        <v>796</v>
      </c>
      <c r="AM12" s="79" t="s">
        <v>942</v>
      </c>
      <c r="AN12" s="79" t="b">
        <v>0</v>
      </c>
      <c r="AO12" s="85" t="s">
        <v>796</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221</v>
      </c>
      <c r="B13" s="64" t="s">
        <v>294</v>
      </c>
      <c r="C13" s="65"/>
      <c r="D13" s="66"/>
      <c r="E13" s="67"/>
      <c r="F13" s="68"/>
      <c r="G13" s="65"/>
      <c r="H13" s="69"/>
      <c r="I13" s="70"/>
      <c r="J13" s="70"/>
      <c r="K13" s="34" t="s">
        <v>65</v>
      </c>
      <c r="L13" s="77">
        <v>29</v>
      </c>
      <c r="M13" s="77"/>
      <c r="N13" s="72"/>
      <c r="O13" s="79" t="s">
        <v>345</v>
      </c>
      <c r="P13" s="81">
        <v>43413.80810185185</v>
      </c>
      <c r="Q13" s="79" t="s">
        <v>355</v>
      </c>
      <c r="R13" s="83" t="s">
        <v>447</v>
      </c>
      <c r="S13" s="79" t="s">
        <v>505</v>
      </c>
      <c r="T13" s="79"/>
      <c r="U13" s="79"/>
      <c r="V13" s="83" t="s">
        <v>600</v>
      </c>
      <c r="W13" s="81">
        <v>43413.80810185185</v>
      </c>
      <c r="X13" s="83" t="s">
        <v>671</v>
      </c>
      <c r="Y13" s="79"/>
      <c r="Z13" s="79"/>
      <c r="AA13" s="85" t="s">
        <v>799</v>
      </c>
      <c r="AB13" s="79"/>
      <c r="AC13" s="79" t="b">
        <v>0</v>
      </c>
      <c r="AD13" s="79">
        <v>0</v>
      </c>
      <c r="AE13" s="85" t="s">
        <v>922</v>
      </c>
      <c r="AF13" s="79" t="b">
        <v>0</v>
      </c>
      <c r="AG13" s="79" t="s">
        <v>931</v>
      </c>
      <c r="AH13" s="79"/>
      <c r="AI13" s="85" t="s">
        <v>922</v>
      </c>
      <c r="AJ13" s="79" t="b">
        <v>0</v>
      </c>
      <c r="AK13" s="79">
        <v>0</v>
      </c>
      <c r="AL13" s="85" t="s">
        <v>800</v>
      </c>
      <c r="AM13" s="79" t="s">
        <v>942</v>
      </c>
      <c r="AN13" s="79" t="b">
        <v>0</v>
      </c>
      <c r="AO13" s="85" t="s">
        <v>800</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222</v>
      </c>
      <c r="B14" s="64" t="s">
        <v>294</v>
      </c>
      <c r="C14" s="65"/>
      <c r="D14" s="66"/>
      <c r="E14" s="67"/>
      <c r="F14" s="68"/>
      <c r="G14" s="65"/>
      <c r="H14" s="69"/>
      <c r="I14" s="70"/>
      <c r="J14" s="70"/>
      <c r="K14" s="34" t="s">
        <v>65</v>
      </c>
      <c r="L14" s="77">
        <v>33</v>
      </c>
      <c r="M14" s="77"/>
      <c r="N14" s="72"/>
      <c r="O14" s="79" t="s">
        <v>345</v>
      </c>
      <c r="P14" s="81">
        <v>43413.41105324074</v>
      </c>
      <c r="Q14" s="79" t="s">
        <v>356</v>
      </c>
      <c r="R14" s="83" t="s">
        <v>447</v>
      </c>
      <c r="S14" s="79" t="s">
        <v>505</v>
      </c>
      <c r="T14" s="79"/>
      <c r="U14" s="79"/>
      <c r="V14" s="83" t="s">
        <v>601</v>
      </c>
      <c r="W14" s="81">
        <v>43413.41105324074</v>
      </c>
      <c r="X14" s="83" t="s">
        <v>672</v>
      </c>
      <c r="Y14" s="79"/>
      <c r="Z14" s="79"/>
      <c r="AA14" s="85" t="s">
        <v>800</v>
      </c>
      <c r="AB14" s="79"/>
      <c r="AC14" s="79" t="b">
        <v>0</v>
      </c>
      <c r="AD14" s="79">
        <v>0</v>
      </c>
      <c r="AE14" s="85" t="s">
        <v>922</v>
      </c>
      <c r="AF14" s="79" t="b">
        <v>0</v>
      </c>
      <c r="AG14" s="79" t="s">
        <v>931</v>
      </c>
      <c r="AH14" s="79"/>
      <c r="AI14" s="85" t="s">
        <v>922</v>
      </c>
      <c r="AJ14" s="79" t="b">
        <v>0</v>
      </c>
      <c r="AK14" s="79">
        <v>0</v>
      </c>
      <c r="AL14" s="85" t="s">
        <v>922</v>
      </c>
      <c r="AM14" s="79" t="s">
        <v>942</v>
      </c>
      <c r="AN14" s="79" t="b">
        <v>0</v>
      </c>
      <c r="AO14" s="85" t="s">
        <v>800</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c r="BE14" s="49"/>
      <c r="BF14" s="48"/>
      <c r="BG14" s="49"/>
      <c r="BH14" s="48"/>
      <c r="BI14" s="49"/>
      <c r="BJ14" s="48"/>
      <c r="BK14" s="49"/>
      <c r="BL14" s="48"/>
    </row>
    <row r="15" spans="1:64" ht="15">
      <c r="A15" s="64" t="s">
        <v>223</v>
      </c>
      <c r="B15" s="64" t="s">
        <v>294</v>
      </c>
      <c r="C15" s="65"/>
      <c r="D15" s="66"/>
      <c r="E15" s="67"/>
      <c r="F15" s="68"/>
      <c r="G15" s="65"/>
      <c r="H15" s="69"/>
      <c r="I15" s="70"/>
      <c r="J15" s="70"/>
      <c r="K15" s="34" t="s">
        <v>65</v>
      </c>
      <c r="L15" s="77">
        <v>34</v>
      </c>
      <c r="M15" s="77"/>
      <c r="N15" s="72"/>
      <c r="O15" s="79" t="s">
        <v>345</v>
      </c>
      <c r="P15" s="81">
        <v>43413.92545138889</v>
      </c>
      <c r="Q15" s="79" t="s">
        <v>355</v>
      </c>
      <c r="R15" s="83" t="s">
        <v>447</v>
      </c>
      <c r="S15" s="79" t="s">
        <v>505</v>
      </c>
      <c r="T15" s="79"/>
      <c r="U15" s="79"/>
      <c r="V15" s="83" t="s">
        <v>602</v>
      </c>
      <c r="W15" s="81">
        <v>43413.92545138889</v>
      </c>
      <c r="X15" s="83" t="s">
        <v>673</v>
      </c>
      <c r="Y15" s="79"/>
      <c r="Z15" s="79"/>
      <c r="AA15" s="85" t="s">
        <v>801</v>
      </c>
      <c r="AB15" s="79"/>
      <c r="AC15" s="79" t="b">
        <v>0</v>
      </c>
      <c r="AD15" s="79">
        <v>0</v>
      </c>
      <c r="AE15" s="85" t="s">
        <v>922</v>
      </c>
      <c r="AF15" s="79" t="b">
        <v>0</v>
      </c>
      <c r="AG15" s="79" t="s">
        <v>931</v>
      </c>
      <c r="AH15" s="79"/>
      <c r="AI15" s="85" t="s">
        <v>922</v>
      </c>
      <c r="AJ15" s="79" t="b">
        <v>0</v>
      </c>
      <c r="AK15" s="79">
        <v>0</v>
      </c>
      <c r="AL15" s="85" t="s">
        <v>800</v>
      </c>
      <c r="AM15" s="79" t="s">
        <v>937</v>
      </c>
      <c r="AN15" s="79" t="b">
        <v>0</v>
      </c>
      <c r="AO15" s="85" t="s">
        <v>800</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224</v>
      </c>
      <c r="B16" s="64" t="s">
        <v>296</v>
      </c>
      <c r="C16" s="65"/>
      <c r="D16" s="66"/>
      <c r="E16" s="67"/>
      <c r="F16" s="68"/>
      <c r="G16" s="65"/>
      <c r="H16" s="69"/>
      <c r="I16" s="70"/>
      <c r="J16" s="70"/>
      <c r="K16" s="34" t="s">
        <v>65</v>
      </c>
      <c r="L16" s="77">
        <v>40</v>
      </c>
      <c r="M16" s="77"/>
      <c r="N16" s="72"/>
      <c r="O16" s="79" t="s">
        <v>345</v>
      </c>
      <c r="P16" s="81">
        <v>43414.30394675926</v>
      </c>
      <c r="Q16" s="79" t="s">
        <v>357</v>
      </c>
      <c r="R16" s="83" t="s">
        <v>448</v>
      </c>
      <c r="S16" s="79" t="s">
        <v>506</v>
      </c>
      <c r="T16" s="79" t="s">
        <v>538</v>
      </c>
      <c r="U16" s="79"/>
      <c r="V16" s="83" t="s">
        <v>603</v>
      </c>
      <c r="W16" s="81">
        <v>43414.30394675926</v>
      </c>
      <c r="X16" s="83" t="s">
        <v>674</v>
      </c>
      <c r="Y16" s="79"/>
      <c r="Z16" s="79"/>
      <c r="AA16" s="85" t="s">
        <v>802</v>
      </c>
      <c r="AB16" s="79"/>
      <c r="AC16" s="79" t="b">
        <v>0</v>
      </c>
      <c r="AD16" s="79">
        <v>0</v>
      </c>
      <c r="AE16" s="85" t="s">
        <v>922</v>
      </c>
      <c r="AF16" s="79" t="b">
        <v>0</v>
      </c>
      <c r="AG16" s="79" t="s">
        <v>934</v>
      </c>
      <c r="AH16" s="79"/>
      <c r="AI16" s="85" t="s">
        <v>922</v>
      </c>
      <c r="AJ16" s="79" t="b">
        <v>0</v>
      </c>
      <c r="AK16" s="79">
        <v>0</v>
      </c>
      <c r="AL16" s="85" t="s">
        <v>860</v>
      </c>
      <c r="AM16" s="79" t="s">
        <v>942</v>
      </c>
      <c r="AN16" s="79" t="b">
        <v>0</v>
      </c>
      <c r="AO16" s="85" t="s">
        <v>860</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225</v>
      </c>
      <c r="B17" s="64" t="s">
        <v>267</v>
      </c>
      <c r="C17" s="65"/>
      <c r="D17" s="66"/>
      <c r="E17" s="67"/>
      <c r="F17" s="68"/>
      <c r="G17" s="65"/>
      <c r="H17" s="69"/>
      <c r="I17" s="70"/>
      <c r="J17" s="70"/>
      <c r="K17" s="34" t="s">
        <v>65</v>
      </c>
      <c r="L17" s="77">
        <v>42</v>
      </c>
      <c r="M17" s="77"/>
      <c r="N17" s="72"/>
      <c r="O17" s="79" t="s">
        <v>345</v>
      </c>
      <c r="P17" s="81">
        <v>43409.89178240741</v>
      </c>
      <c r="Q17" s="79" t="s">
        <v>358</v>
      </c>
      <c r="R17" s="83" t="s">
        <v>449</v>
      </c>
      <c r="S17" s="79" t="s">
        <v>502</v>
      </c>
      <c r="T17" s="79"/>
      <c r="U17" s="79"/>
      <c r="V17" s="83" t="s">
        <v>604</v>
      </c>
      <c r="W17" s="81">
        <v>43409.89178240741</v>
      </c>
      <c r="X17" s="83" t="s">
        <v>675</v>
      </c>
      <c r="Y17" s="79"/>
      <c r="Z17" s="79"/>
      <c r="AA17" s="85" t="s">
        <v>803</v>
      </c>
      <c r="AB17" s="79"/>
      <c r="AC17" s="79" t="b">
        <v>0</v>
      </c>
      <c r="AD17" s="79">
        <v>0</v>
      </c>
      <c r="AE17" s="85" t="s">
        <v>922</v>
      </c>
      <c r="AF17" s="79" t="b">
        <v>0</v>
      </c>
      <c r="AG17" s="79" t="s">
        <v>931</v>
      </c>
      <c r="AH17" s="79"/>
      <c r="AI17" s="85" t="s">
        <v>922</v>
      </c>
      <c r="AJ17" s="79" t="b">
        <v>0</v>
      </c>
      <c r="AK17" s="79">
        <v>0</v>
      </c>
      <c r="AL17" s="85" t="s">
        <v>922</v>
      </c>
      <c r="AM17" s="79" t="s">
        <v>943</v>
      </c>
      <c r="AN17" s="79" t="b">
        <v>1</v>
      </c>
      <c r="AO17" s="85" t="s">
        <v>803</v>
      </c>
      <c r="AP17" s="79" t="s">
        <v>176</v>
      </c>
      <c r="AQ17" s="79">
        <v>0</v>
      </c>
      <c r="AR17" s="79">
        <v>0</v>
      </c>
      <c r="AS17" s="79"/>
      <c r="AT17" s="79"/>
      <c r="AU17" s="79"/>
      <c r="AV17" s="79"/>
      <c r="AW17" s="79"/>
      <c r="AX17" s="79"/>
      <c r="AY17" s="79"/>
      <c r="AZ17" s="79"/>
      <c r="BA17">
        <v>3</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15</v>
      </c>
      <c r="BK17" s="49">
        <v>100</v>
      </c>
      <c r="BL17" s="48">
        <v>15</v>
      </c>
    </row>
    <row r="18" spans="1:64" ht="15">
      <c r="A18" s="64" t="s">
        <v>225</v>
      </c>
      <c r="B18" s="64" t="s">
        <v>267</v>
      </c>
      <c r="C18" s="65"/>
      <c r="D18" s="66"/>
      <c r="E18" s="67"/>
      <c r="F18" s="68"/>
      <c r="G18" s="65"/>
      <c r="H18" s="69"/>
      <c r="I18" s="70"/>
      <c r="J18" s="70"/>
      <c r="K18" s="34" t="s">
        <v>65</v>
      </c>
      <c r="L18" s="77">
        <v>43</v>
      </c>
      <c r="M18" s="77"/>
      <c r="N18" s="72"/>
      <c r="O18" s="79" t="s">
        <v>345</v>
      </c>
      <c r="P18" s="81">
        <v>43411.854166666664</v>
      </c>
      <c r="Q18" s="79" t="s">
        <v>359</v>
      </c>
      <c r="R18" s="83" t="s">
        <v>450</v>
      </c>
      <c r="S18" s="79" t="s">
        <v>502</v>
      </c>
      <c r="T18" s="79"/>
      <c r="U18" s="79"/>
      <c r="V18" s="83" t="s">
        <v>604</v>
      </c>
      <c r="W18" s="81">
        <v>43411.854166666664</v>
      </c>
      <c r="X18" s="83" t="s">
        <v>676</v>
      </c>
      <c r="Y18" s="79"/>
      <c r="Z18" s="79"/>
      <c r="AA18" s="85" t="s">
        <v>804</v>
      </c>
      <c r="AB18" s="79"/>
      <c r="AC18" s="79" t="b">
        <v>0</v>
      </c>
      <c r="AD18" s="79">
        <v>0</v>
      </c>
      <c r="AE18" s="85" t="s">
        <v>922</v>
      </c>
      <c r="AF18" s="79" t="b">
        <v>0</v>
      </c>
      <c r="AG18" s="79" t="s">
        <v>931</v>
      </c>
      <c r="AH18" s="79"/>
      <c r="AI18" s="85" t="s">
        <v>922</v>
      </c>
      <c r="AJ18" s="79" t="b">
        <v>0</v>
      </c>
      <c r="AK18" s="79">
        <v>0</v>
      </c>
      <c r="AL18" s="85" t="s">
        <v>922</v>
      </c>
      <c r="AM18" s="79" t="s">
        <v>943</v>
      </c>
      <c r="AN18" s="79" t="b">
        <v>1</v>
      </c>
      <c r="AO18" s="85" t="s">
        <v>804</v>
      </c>
      <c r="AP18" s="79" t="s">
        <v>176</v>
      </c>
      <c r="AQ18" s="79">
        <v>0</v>
      </c>
      <c r="AR18" s="79">
        <v>0</v>
      </c>
      <c r="AS18" s="79"/>
      <c r="AT18" s="79"/>
      <c r="AU18" s="79"/>
      <c r="AV18" s="79"/>
      <c r="AW18" s="79"/>
      <c r="AX18" s="79"/>
      <c r="AY18" s="79"/>
      <c r="AZ18" s="79"/>
      <c r="BA18">
        <v>3</v>
      </c>
      <c r="BB18" s="78" t="str">
        <f>REPLACE(INDEX(GroupVertices[Group],MATCH(Edges24[[#This Row],[Vertex 1]],GroupVertices[Vertex],0)),1,1,"")</f>
        <v>1</v>
      </c>
      <c r="BC18" s="78" t="str">
        <f>REPLACE(INDEX(GroupVertices[Group],MATCH(Edges24[[#This Row],[Vertex 2]],GroupVertices[Vertex],0)),1,1,"")</f>
        <v>1</v>
      </c>
      <c r="BD18" s="48">
        <v>1</v>
      </c>
      <c r="BE18" s="49">
        <v>6.25</v>
      </c>
      <c r="BF18" s="48">
        <v>0</v>
      </c>
      <c r="BG18" s="49">
        <v>0</v>
      </c>
      <c r="BH18" s="48">
        <v>0</v>
      </c>
      <c r="BI18" s="49">
        <v>0</v>
      </c>
      <c r="BJ18" s="48">
        <v>15</v>
      </c>
      <c r="BK18" s="49">
        <v>93.75</v>
      </c>
      <c r="BL18" s="48">
        <v>16</v>
      </c>
    </row>
    <row r="19" spans="1:64" ht="15">
      <c r="A19" s="64" t="s">
        <v>225</v>
      </c>
      <c r="B19" s="64" t="s">
        <v>267</v>
      </c>
      <c r="C19" s="65"/>
      <c r="D19" s="66"/>
      <c r="E19" s="67"/>
      <c r="F19" s="68"/>
      <c r="G19" s="65"/>
      <c r="H19" s="69"/>
      <c r="I19" s="70"/>
      <c r="J19" s="70"/>
      <c r="K19" s="34" t="s">
        <v>65</v>
      </c>
      <c r="L19" s="77">
        <v>44</v>
      </c>
      <c r="M19" s="77"/>
      <c r="N19" s="72"/>
      <c r="O19" s="79" t="s">
        <v>345</v>
      </c>
      <c r="P19" s="81">
        <v>43416.89016203704</v>
      </c>
      <c r="Q19" s="79" t="s">
        <v>360</v>
      </c>
      <c r="R19" s="83" t="s">
        <v>451</v>
      </c>
      <c r="S19" s="79" t="s">
        <v>502</v>
      </c>
      <c r="T19" s="79"/>
      <c r="U19" s="79"/>
      <c r="V19" s="83" t="s">
        <v>604</v>
      </c>
      <c r="W19" s="81">
        <v>43416.89016203704</v>
      </c>
      <c r="X19" s="83" t="s">
        <v>677</v>
      </c>
      <c r="Y19" s="79"/>
      <c r="Z19" s="79"/>
      <c r="AA19" s="85" t="s">
        <v>805</v>
      </c>
      <c r="AB19" s="79"/>
      <c r="AC19" s="79" t="b">
        <v>0</v>
      </c>
      <c r="AD19" s="79">
        <v>0</v>
      </c>
      <c r="AE19" s="85" t="s">
        <v>922</v>
      </c>
      <c r="AF19" s="79" t="b">
        <v>0</v>
      </c>
      <c r="AG19" s="79" t="s">
        <v>931</v>
      </c>
      <c r="AH19" s="79"/>
      <c r="AI19" s="85" t="s">
        <v>922</v>
      </c>
      <c r="AJ19" s="79" t="b">
        <v>0</v>
      </c>
      <c r="AK19" s="79">
        <v>0</v>
      </c>
      <c r="AL19" s="85" t="s">
        <v>922</v>
      </c>
      <c r="AM19" s="79" t="s">
        <v>943</v>
      </c>
      <c r="AN19" s="79" t="b">
        <v>1</v>
      </c>
      <c r="AO19" s="85" t="s">
        <v>805</v>
      </c>
      <c r="AP19" s="79" t="s">
        <v>176</v>
      </c>
      <c r="AQ19" s="79">
        <v>0</v>
      </c>
      <c r="AR19" s="79">
        <v>0</v>
      </c>
      <c r="AS19" s="79"/>
      <c r="AT19" s="79"/>
      <c r="AU19" s="79"/>
      <c r="AV19" s="79"/>
      <c r="AW19" s="79"/>
      <c r="AX19" s="79"/>
      <c r="AY19" s="79"/>
      <c r="AZ19" s="79"/>
      <c r="BA19">
        <v>3</v>
      </c>
      <c r="BB19" s="78" t="str">
        <f>REPLACE(INDEX(GroupVertices[Group],MATCH(Edges24[[#This Row],[Vertex 1]],GroupVertices[Vertex],0)),1,1,"")</f>
        <v>1</v>
      </c>
      <c r="BC19" s="78" t="str">
        <f>REPLACE(INDEX(GroupVertices[Group],MATCH(Edges24[[#This Row],[Vertex 2]],GroupVertices[Vertex],0)),1,1,"")</f>
        <v>1</v>
      </c>
      <c r="BD19" s="48">
        <v>5</v>
      </c>
      <c r="BE19" s="49">
        <v>29.41176470588235</v>
      </c>
      <c r="BF19" s="48">
        <v>0</v>
      </c>
      <c r="BG19" s="49">
        <v>0</v>
      </c>
      <c r="BH19" s="48">
        <v>0</v>
      </c>
      <c r="BI19" s="49">
        <v>0</v>
      </c>
      <c r="BJ19" s="48">
        <v>12</v>
      </c>
      <c r="BK19" s="49">
        <v>70.58823529411765</v>
      </c>
      <c r="BL19" s="48">
        <v>17</v>
      </c>
    </row>
    <row r="20" spans="1:64" ht="15">
      <c r="A20" s="64" t="s">
        <v>226</v>
      </c>
      <c r="B20" s="64" t="s">
        <v>226</v>
      </c>
      <c r="C20" s="65"/>
      <c r="D20" s="66"/>
      <c r="E20" s="67"/>
      <c r="F20" s="68"/>
      <c r="G20" s="65"/>
      <c r="H20" s="69"/>
      <c r="I20" s="70"/>
      <c r="J20" s="70"/>
      <c r="K20" s="34" t="s">
        <v>65</v>
      </c>
      <c r="L20" s="77">
        <v>45</v>
      </c>
      <c r="M20" s="77"/>
      <c r="N20" s="72"/>
      <c r="O20" s="79" t="s">
        <v>176</v>
      </c>
      <c r="P20" s="81">
        <v>43417.047627314816</v>
      </c>
      <c r="Q20" s="79" t="s">
        <v>361</v>
      </c>
      <c r="R20" s="79" t="s">
        <v>452</v>
      </c>
      <c r="S20" s="79" t="s">
        <v>507</v>
      </c>
      <c r="T20" s="79" t="s">
        <v>539</v>
      </c>
      <c r="U20" s="79"/>
      <c r="V20" s="83" t="s">
        <v>605</v>
      </c>
      <c r="W20" s="81">
        <v>43417.047627314816</v>
      </c>
      <c r="X20" s="83" t="s">
        <v>678</v>
      </c>
      <c r="Y20" s="79"/>
      <c r="Z20" s="79"/>
      <c r="AA20" s="85" t="s">
        <v>806</v>
      </c>
      <c r="AB20" s="79"/>
      <c r="AC20" s="79" t="b">
        <v>0</v>
      </c>
      <c r="AD20" s="79">
        <v>0</v>
      </c>
      <c r="AE20" s="85" t="s">
        <v>922</v>
      </c>
      <c r="AF20" s="79" t="b">
        <v>0</v>
      </c>
      <c r="AG20" s="79" t="s">
        <v>931</v>
      </c>
      <c r="AH20" s="79"/>
      <c r="AI20" s="85" t="s">
        <v>922</v>
      </c>
      <c r="AJ20" s="79" t="b">
        <v>0</v>
      </c>
      <c r="AK20" s="79">
        <v>0</v>
      </c>
      <c r="AL20" s="85" t="s">
        <v>922</v>
      </c>
      <c r="AM20" s="79" t="s">
        <v>939</v>
      </c>
      <c r="AN20" s="79" t="b">
        <v>1</v>
      </c>
      <c r="AO20" s="85" t="s">
        <v>806</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v>0</v>
      </c>
      <c r="BE20" s="49">
        <v>0</v>
      </c>
      <c r="BF20" s="48">
        <v>0</v>
      </c>
      <c r="BG20" s="49">
        <v>0</v>
      </c>
      <c r="BH20" s="48">
        <v>0</v>
      </c>
      <c r="BI20" s="49">
        <v>0</v>
      </c>
      <c r="BJ20" s="48">
        <v>12</v>
      </c>
      <c r="BK20" s="49">
        <v>100</v>
      </c>
      <c r="BL20" s="48">
        <v>12</v>
      </c>
    </row>
    <row r="21" spans="1:64" ht="15">
      <c r="A21" s="64" t="s">
        <v>227</v>
      </c>
      <c r="B21" s="64" t="s">
        <v>267</v>
      </c>
      <c r="C21" s="65"/>
      <c r="D21" s="66"/>
      <c r="E21" s="67"/>
      <c r="F21" s="68"/>
      <c r="G21" s="65"/>
      <c r="H21" s="69"/>
      <c r="I21" s="70"/>
      <c r="J21" s="70"/>
      <c r="K21" s="34" t="s">
        <v>65</v>
      </c>
      <c r="L21" s="77">
        <v>46</v>
      </c>
      <c r="M21" s="77"/>
      <c r="N21" s="72"/>
      <c r="O21" s="79" t="s">
        <v>345</v>
      </c>
      <c r="P21" s="81">
        <v>43419.834502314814</v>
      </c>
      <c r="Q21" s="79" t="s">
        <v>362</v>
      </c>
      <c r="R21" s="83" t="s">
        <v>453</v>
      </c>
      <c r="S21" s="79" t="s">
        <v>508</v>
      </c>
      <c r="T21" s="79"/>
      <c r="U21" s="79"/>
      <c r="V21" s="83" t="s">
        <v>596</v>
      </c>
      <c r="W21" s="81">
        <v>43419.834502314814</v>
      </c>
      <c r="X21" s="83" t="s">
        <v>679</v>
      </c>
      <c r="Y21" s="79"/>
      <c r="Z21" s="79"/>
      <c r="AA21" s="85" t="s">
        <v>807</v>
      </c>
      <c r="AB21" s="79"/>
      <c r="AC21" s="79" t="b">
        <v>0</v>
      </c>
      <c r="AD21" s="79">
        <v>0</v>
      </c>
      <c r="AE21" s="85" t="s">
        <v>922</v>
      </c>
      <c r="AF21" s="79" t="b">
        <v>0</v>
      </c>
      <c r="AG21" s="79" t="s">
        <v>931</v>
      </c>
      <c r="AH21" s="79"/>
      <c r="AI21" s="85" t="s">
        <v>922</v>
      </c>
      <c r="AJ21" s="79" t="b">
        <v>0</v>
      </c>
      <c r="AK21" s="79">
        <v>0</v>
      </c>
      <c r="AL21" s="85" t="s">
        <v>906</v>
      </c>
      <c r="AM21" s="79" t="s">
        <v>942</v>
      </c>
      <c r="AN21" s="79" t="b">
        <v>0</v>
      </c>
      <c r="AO21" s="85" t="s">
        <v>906</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1</v>
      </c>
      <c r="BE21" s="49">
        <v>5.882352941176471</v>
      </c>
      <c r="BF21" s="48">
        <v>0</v>
      </c>
      <c r="BG21" s="49">
        <v>0</v>
      </c>
      <c r="BH21" s="48">
        <v>0</v>
      </c>
      <c r="BI21" s="49">
        <v>0</v>
      </c>
      <c r="BJ21" s="48">
        <v>16</v>
      </c>
      <c r="BK21" s="49">
        <v>94.11764705882354</v>
      </c>
      <c r="BL21" s="48">
        <v>17</v>
      </c>
    </row>
    <row r="22" spans="1:64" ht="15">
      <c r="A22" s="64" t="s">
        <v>228</v>
      </c>
      <c r="B22" s="64" t="s">
        <v>297</v>
      </c>
      <c r="C22" s="65"/>
      <c r="D22" s="66"/>
      <c r="E22" s="67"/>
      <c r="F22" s="68"/>
      <c r="G22" s="65"/>
      <c r="H22" s="69"/>
      <c r="I22" s="70"/>
      <c r="J22" s="70"/>
      <c r="K22" s="34" t="s">
        <v>65</v>
      </c>
      <c r="L22" s="77">
        <v>47</v>
      </c>
      <c r="M22" s="77"/>
      <c r="N22" s="72"/>
      <c r="O22" s="79" t="s">
        <v>345</v>
      </c>
      <c r="P22" s="81">
        <v>43420.720243055555</v>
      </c>
      <c r="Q22" s="79" t="s">
        <v>363</v>
      </c>
      <c r="R22" s="83" t="s">
        <v>454</v>
      </c>
      <c r="S22" s="79" t="s">
        <v>504</v>
      </c>
      <c r="T22" s="79" t="s">
        <v>540</v>
      </c>
      <c r="U22" s="79"/>
      <c r="V22" s="83" t="s">
        <v>606</v>
      </c>
      <c r="W22" s="81">
        <v>43420.720243055555</v>
      </c>
      <c r="X22" s="83" t="s">
        <v>680</v>
      </c>
      <c r="Y22" s="79"/>
      <c r="Z22" s="79"/>
      <c r="AA22" s="85" t="s">
        <v>808</v>
      </c>
      <c r="AB22" s="79"/>
      <c r="AC22" s="79" t="b">
        <v>0</v>
      </c>
      <c r="AD22" s="79">
        <v>0</v>
      </c>
      <c r="AE22" s="85" t="s">
        <v>922</v>
      </c>
      <c r="AF22" s="79" t="b">
        <v>0</v>
      </c>
      <c r="AG22" s="79" t="s">
        <v>931</v>
      </c>
      <c r="AH22" s="79"/>
      <c r="AI22" s="85" t="s">
        <v>922</v>
      </c>
      <c r="AJ22" s="79" t="b">
        <v>0</v>
      </c>
      <c r="AK22" s="79">
        <v>0</v>
      </c>
      <c r="AL22" s="85" t="s">
        <v>922</v>
      </c>
      <c r="AM22" s="79" t="s">
        <v>939</v>
      </c>
      <c r="AN22" s="79" t="b">
        <v>0</v>
      </c>
      <c r="AO22" s="85" t="s">
        <v>808</v>
      </c>
      <c r="AP22" s="79" t="s">
        <v>176</v>
      </c>
      <c r="AQ22" s="79">
        <v>0</v>
      </c>
      <c r="AR22" s="79">
        <v>0</v>
      </c>
      <c r="AS22" s="79"/>
      <c r="AT22" s="79"/>
      <c r="AU22" s="79"/>
      <c r="AV22" s="79"/>
      <c r="AW22" s="79"/>
      <c r="AX22" s="79"/>
      <c r="AY22" s="79"/>
      <c r="AZ22" s="79"/>
      <c r="BA22">
        <v>1</v>
      </c>
      <c r="BB22" s="78" t="str">
        <f>REPLACE(INDEX(GroupVertices[Group],MATCH(Edges24[[#This Row],[Vertex 1]],GroupVertices[Vertex],0)),1,1,"")</f>
        <v>14</v>
      </c>
      <c r="BC22" s="78" t="str">
        <f>REPLACE(INDEX(GroupVertices[Group],MATCH(Edges24[[#This Row],[Vertex 2]],GroupVertices[Vertex],0)),1,1,"")</f>
        <v>14</v>
      </c>
      <c r="BD22" s="48">
        <v>0</v>
      </c>
      <c r="BE22" s="49">
        <v>0</v>
      </c>
      <c r="BF22" s="48">
        <v>1</v>
      </c>
      <c r="BG22" s="49">
        <v>9.090909090909092</v>
      </c>
      <c r="BH22" s="48">
        <v>0</v>
      </c>
      <c r="BI22" s="49">
        <v>0</v>
      </c>
      <c r="BJ22" s="48">
        <v>10</v>
      </c>
      <c r="BK22" s="49">
        <v>90.9090909090909</v>
      </c>
      <c r="BL22" s="48">
        <v>11</v>
      </c>
    </row>
    <row r="23" spans="1:64" ht="15">
      <c r="A23" s="64" t="s">
        <v>229</v>
      </c>
      <c r="B23" s="64" t="s">
        <v>267</v>
      </c>
      <c r="C23" s="65"/>
      <c r="D23" s="66"/>
      <c r="E23" s="67"/>
      <c r="F23" s="68"/>
      <c r="G23" s="65"/>
      <c r="H23" s="69"/>
      <c r="I23" s="70"/>
      <c r="J23" s="70"/>
      <c r="K23" s="34" t="s">
        <v>65</v>
      </c>
      <c r="L23" s="77">
        <v>49</v>
      </c>
      <c r="M23" s="77"/>
      <c r="N23" s="72"/>
      <c r="O23" s="79" t="s">
        <v>345</v>
      </c>
      <c r="P23" s="81">
        <v>43423.66217592593</v>
      </c>
      <c r="Q23" s="79" t="s">
        <v>364</v>
      </c>
      <c r="R23" s="83" t="s">
        <v>455</v>
      </c>
      <c r="S23" s="79" t="s">
        <v>509</v>
      </c>
      <c r="T23" s="79"/>
      <c r="U23" s="79"/>
      <c r="V23" s="83" t="s">
        <v>607</v>
      </c>
      <c r="W23" s="81">
        <v>43423.66217592593</v>
      </c>
      <c r="X23" s="83" t="s">
        <v>681</v>
      </c>
      <c r="Y23" s="79"/>
      <c r="Z23" s="79"/>
      <c r="AA23" s="85" t="s">
        <v>809</v>
      </c>
      <c r="AB23" s="79"/>
      <c r="AC23" s="79" t="b">
        <v>0</v>
      </c>
      <c r="AD23" s="79">
        <v>2</v>
      </c>
      <c r="AE23" s="85" t="s">
        <v>922</v>
      </c>
      <c r="AF23" s="79" t="b">
        <v>0</v>
      </c>
      <c r="AG23" s="79" t="s">
        <v>931</v>
      </c>
      <c r="AH23" s="79"/>
      <c r="AI23" s="85" t="s">
        <v>922</v>
      </c>
      <c r="AJ23" s="79" t="b">
        <v>0</v>
      </c>
      <c r="AK23" s="79">
        <v>0</v>
      </c>
      <c r="AL23" s="85" t="s">
        <v>922</v>
      </c>
      <c r="AM23" s="79" t="s">
        <v>940</v>
      </c>
      <c r="AN23" s="79" t="b">
        <v>0</v>
      </c>
      <c r="AO23" s="85" t="s">
        <v>809</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6</v>
      </c>
      <c r="BK23" s="49">
        <v>100</v>
      </c>
      <c r="BL23" s="48">
        <v>6</v>
      </c>
    </row>
    <row r="24" spans="1:64" ht="15">
      <c r="A24" s="64" t="s">
        <v>230</v>
      </c>
      <c r="B24" s="64" t="s">
        <v>229</v>
      </c>
      <c r="C24" s="65"/>
      <c r="D24" s="66"/>
      <c r="E24" s="67"/>
      <c r="F24" s="68"/>
      <c r="G24" s="65"/>
      <c r="H24" s="69"/>
      <c r="I24" s="70"/>
      <c r="J24" s="70"/>
      <c r="K24" s="34" t="s">
        <v>65</v>
      </c>
      <c r="L24" s="77">
        <v>50</v>
      </c>
      <c r="M24" s="77"/>
      <c r="N24" s="72"/>
      <c r="O24" s="79" t="s">
        <v>346</v>
      </c>
      <c r="P24" s="81">
        <v>43423.67309027778</v>
      </c>
      <c r="Q24" s="79" t="s">
        <v>365</v>
      </c>
      <c r="R24" s="79"/>
      <c r="S24" s="79"/>
      <c r="T24" s="79"/>
      <c r="U24" s="79"/>
      <c r="V24" s="83" t="s">
        <v>608</v>
      </c>
      <c r="W24" s="81">
        <v>43423.67309027778</v>
      </c>
      <c r="X24" s="83" t="s">
        <v>682</v>
      </c>
      <c r="Y24" s="79"/>
      <c r="Z24" s="79"/>
      <c r="AA24" s="85" t="s">
        <v>810</v>
      </c>
      <c r="AB24" s="85" t="s">
        <v>809</v>
      </c>
      <c r="AC24" s="79" t="b">
        <v>0</v>
      </c>
      <c r="AD24" s="79">
        <v>0</v>
      </c>
      <c r="AE24" s="85" t="s">
        <v>924</v>
      </c>
      <c r="AF24" s="79" t="b">
        <v>0</v>
      </c>
      <c r="AG24" s="79" t="s">
        <v>931</v>
      </c>
      <c r="AH24" s="79"/>
      <c r="AI24" s="85" t="s">
        <v>922</v>
      </c>
      <c r="AJ24" s="79" t="b">
        <v>0</v>
      </c>
      <c r="AK24" s="79">
        <v>0</v>
      </c>
      <c r="AL24" s="85" t="s">
        <v>922</v>
      </c>
      <c r="AM24" s="79" t="s">
        <v>940</v>
      </c>
      <c r="AN24" s="79" t="b">
        <v>0</v>
      </c>
      <c r="AO24" s="85" t="s">
        <v>809</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231</v>
      </c>
      <c r="B25" s="64" t="s">
        <v>298</v>
      </c>
      <c r="C25" s="65"/>
      <c r="D25" s="66"/>
      <c r="E25" s="67"/>
      <c r="F25" s="68"/>
      <c r="G25" s="65"/>
      <c r="H25" s="69"/>
      <c r="I25" s="70"/>
      <c r="J25" s="70"/>
      <c r="K25" s="34" t="s">
        <v>65</v>
      </c>
      <c r="L25" s="77">
        <v>52</v>
      </c>
      <c r="M25" s="77"/>
      <c r="N25" s="72"/>
      <c r="O25" s="79" t="s">
        <v>345</v>
      </c>
      <c r="P25" s="81">
        <v>43424.06626157407</v>
      </c>
      <c r="Q25" s="79" t="s">
        <v>366</v>
      </c>
      <c r="R25" s="83" t="s">
        <v>456</v>
      </c>
      <c r="S25" s="79" t="s">
        <v>510</v>
      </c>
      <c r="T25" s="79" t="s">
        <v>541</v>
      </c>
      <c r="U25" s="79"/>
      <c r="V25" s="83" t="s">
        <v>609</v>
      </c>
      <c r="W25" s="81">
        <v>43424.06626157407</v>
      </c>
      <c r="X25" s="83" t="s">
        <v>683</v>
      </c>
      <c r="Y25" s="79"/>
      <c r="Z25" s="79"/>
      <c r="AA25" s="85" t="s">
        <v>811</v>
      </c>
      <c r="AB25" s="79"/>
      <c r="AC25" s="79" t="b">
        <v>0</v>
      </c>
      <c r="AD25" s="79">
        <v>1</v>
      </c>
      <c r="AE25" s="85" t="s">
        <v>922</v>
      </c>
      <c r="AF25" s="79" t="b">
        <v>0</v>
      </c>
      <c r="AG25" s="79" t="s">
        <v>931</v>
      </c>
      <c r="AH25" s="79"/>
      <c r="AI25" s="85" t="s">
        <v>922</v>
      </c>
      <c r="AJ25" s="79" t="b">
        <v>0</v>
      </c>
      <c r="AK25" s="79">
        <v>0</v>
      </c>
      <c r="AL25" s="85" t="s">
        <v>922</v>
      </c>
      <c r="AM25" s="79" t="s">
        <v>940</v>
      </c>
      <c r="AN25" s="79" t="b">
        <v>0</v>
      </c>
      <c r="AO25" s="85" t="s">
        <v>811</v>
      </c>
      <c r="AP25" s="79" t="s">
        <v>176</v>
      </c>
      <c r="AQ25" s="79">
        <v>0</v>
      </c>
      <c r="AR25" s="79">
        <v>0</v>
      </c>
      <c r="AS25" s="79"/>
      <c r="AT25" s="79"/>
      <c r="AU25" s="79"/>
      <c r="AV25" s="79"/>
      <c r="AW25" s="79"/>
      <c r="AX25" s="79"/>
      <c r="AY25" s="79"/>
      <c r="AZ25" s="79"/>
      <c r="BA25">
        <v>1</v>
      </c>
      <c r="BB25" s="78" t="str">
        <f>REPLACE(INDEX(GroupVertices[Group],MATCH(Edges24[[#This Row],[Vertex 1]],GroupVertices[Vertex],0)),1,1,"")</f>
        <v>7</v>
      </c>
      <c r="BC25" s="78" t="str">
        <f>REPLACE(INDEX(GroupVertices[Group],MATCH(Edges24[[#This Row],[Vertex 2]],GroupVertices[Vertex],0)),1,1,"")</f>
        <v>7</v>
      </c>
      <c r="BD25" s="48"/>
      <c r="BE25" s="49"/>
      <c r="BF25" s="48"/>
      <c r="BG25" s="49"/>
      <c r="BH25" s="48"/>
      <c r="BI25" s="49"/>
      <c r="BJ25" s="48"/>
      <c r="BK25" s="49"/>
      <c r="BL25" s="48"/>
    </row>
    <row r="26" spans="1:64" ht="15">
      <c r="A26" s="64" t="s">
        <v>232</v>
      </c>
      <c r="B26" s="64" t="s">
        <v>298</v>
      </c>
      <c r="C26" s="65"/>
      <c r="D26" s="66"/>
      <c r="E26" s="67"/>
      <c r="F26" s="68"/>
      <c r="G26" s="65"/>
      <c r="H26" s="69"/>
      <c r="I26" s="70"/>
      <c r="J26" s="70"/>
      <c r="K26" s="34" t="s">
        <v>65</v>
      </c>
      <c r="L26" s="77">
        <v>58</v>
      </c>
      <c r="M26" s="77"/>
      <c r="N26" s="72"/>
      <c r="O26" s="79" t="s">
        <v>345</v>
      </c>
      <c r="P26" s="81">
        <v>43424.066608796296</v>
      </c>
      <c r="Q26" s="79" t="s">
        <v>367</v>
      </c>
      <c r="R26" s="83" t="s">
        <v>456</v>
      </c>
      <c r="S26" s="79" t="s">
        <v>510</v>
      </c>
      <c r="T26" s="79" t="s">
        <v>541</v>
      </c>
      <c r="U26" s="79"/>
      <c r="V26" s="83" t="s">
        <v>610</v>
      </c>
      <c r="W26" s="81">
        <v>43424.066608796296</v>
      </c>
      <c r="X26" s="83" t="s">
        <v>684</v>
      </c>
      <c r="Y26" s="79"/>
      <c r="Z26" s="79"/>
      <c r="AA26" s="85" t="s">
        <v>812</v>
      </c>
      <c r="AB26" s="79"/>
      <c r="AC26" s="79" t="b">
        <v>0</v>
      </c>
      <c r="AD26" s="79">
        <v>1</v>
      </c>
      <c r="AE26" s="85" t="s">
        <v>922</v>
      </c>
      <c r="AF26" s="79" t="b">
        <v>0</v>
      </c>
      <c r="AG26" s="79" t="s">
        <v>931</v>
      </c>
      <c r="AH26" s="79"/>
      <c r="AI26" s="85" t="s">
        <v>922</v>
      </c>
      <c r="AJ26" s="79" t="b">
        <v>0</v>
      </c>
      <c r="AK26" s="79">
        <v>0</v>
      </c>
      <c r="AL26" s="85" t="s">
        <v>922</v>
      </c>
      <c r="AM26" s="79" t="s">
        <v>940</v>
      </c>
      <c r="AN26" s="79" t="b">
        <v>0</v>
      </c>
      <c r="AO26" s="85" t="s">
        <v>812</v>
      </c>
      <c r="AP26" s="79" t="s">
        <v>176</v>
      </c>
      <c r="AQ26" s="79">
        <v>0</v>
      </c>
      <c r="AR26" s="79">
        <v>0</v>
      </c>
      <c r="AS26" s="79"/>
      <c r="AT26" s="79"/>
      <c r="AU26" s="79"/>
      <c r="AV26" s="79"/>
      <c r="AW26" s="79"/>
      <c r="AX26" s="79"/>
      <c r="AY26" s="79"/>
      <c r="AZ26" s="79"/>
      <c r="BA26">
        <v>1</v>
      </c>
      <c r="BB26" s="78" t="str">
        <f>REPLACE(INDEX(GroupVertices[Group],MATCH(Edges24[[#This Row],[Vertex 1]],GroupVertices[Vertex],0)),1,1,"")</f>
        <v>7</v>
      </c>
      <c r="BC26" s="78" t="str">
        <f>REPLACE(INDEX(GroupVertices[Group],MATCH(Edges24[[#This Row],[Vertex 2]],GroupVertices[Vertex],0)),1,1,"")</f>
        <v>7</v>
      </c>
      <c r="BD26" s="48"/>
      <c r="BE26" s="49"/>
      <c r="BF26" s="48"/>
      <c r="BG26" s="49"/>
      <c r="BH26" s="48"/>
      <c r="BI26" s="49"/>
      <c r="BJ26" s="48"/>
      <c r="BK26" s="49"/>
      <c r="BL26" s="48"/>
    </row>
    <row r="27" spans="1:64" ht="15">
      <c r="A27" s="64" t="s">
        <v>233</v>
      </c>
      <c r="B27" s="64" t="s">
        <v>267</v>
      </c>
      <c r="C27" s="65"/>
      <c r="D27" s="66"/>
      <c r="E27" s="67"/>
      <c r="F27" s="68"/>
      <c r="G27" s="65"/>
      <c r="H27" s="69"/>
      <c r="I27" s="70"/>
      <c r="J27" s="70"/>
      <c r="K27" s="34" t="s">
        <v>65</v>
      </c>
      <c r="L27" s="77">
        <v>64</v>
      </c>
      <c r="M27" s="77"/>
      <c r="N27" s="72"/>
      <c r="O27" s="79" t="s">
        <v>345</v>
      </c>
      <c r="P27" s="81">
        <v>43424.95890046296</v>
      </c>
      <c r="Q27" s="79" t="s">
        <v>368</v>
      </c>
      <c r="R27" s="79"/>
      <c r="S27" s="79"/>
      <c r="T27" s="79" t="s">
        <v>542</v>
      </c>
      <c r="U27" s="79"/>
      <c r="V27" s="83" t="s">
        <v>611</v>
      </c>
      <c r="W27" s="81">
        <v>43424.95890046296</v>
      </c>
      <c r="X27" s="83" t="s">
        <v>685</v>
      </c>
      <c r="Y27" s="79"/>
      <c r="Z27" s="79"/>
      <c r="AA27" s="85" t="s">
        <v>813</v>
      </c>
      <c r="AB27" s="79"/>
      <c r="AC27" s="79" t="b">
        <v>0</v>
      </c>
      <c r="AD27" s="79">
        <v>0</v>
      </c>
      <c r="AE27" s="85" t="s">
        <v>922</v>
      </c>
      <c r="AF27" s="79" t="b">
        <v>0</v>
      </c>
      <c r="AG27" s="79" t="s">
        <v>931</v>
      </c>
      <c r="AH27" s="79"/>
      <c r="AI27" s="85" t="s">
        <v>922</v>
      </c>
      <c r="AJ27" s="79" t="b">
        <v>0</v>
      </c>
      <c r="AK27" s="79">
        <v>6</v>
      </c>
      <c r="AL27" s="85" t="s">
        <v>908</v>
      </c>
      <c r="AM27" s="79" t="s">
        <v>937</v>
      </c>
      <c r="AN27" s="79" t="b">
        <v>0</v>
      </c>
      <c r="AO27" s="85" t="s">
        <v>908</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24</v>
      </c>
      <c r="BK27" s="49">
        <v>100</v>
      </c>
      <c r="BL27" s="48">
        <v>24</v>
      </c>
    </row>
    <row r="28" spans="1:64" ht="15">
      <c r="A28" s="64" t="s">
        <v>234</v>
      </c>
      <c r="B28" s="64" t="s">
        <v>267</v>
      </c>
      <c r="C28" s="65"/>
      <c r="D28" s="66"/>
      <c r="E28" s="67"/>
      <c r="F28" s="68"/>
      <c r="G28" s="65"/>
      <c r="H28" s="69"/>
      <c r="I28" s="70"/>
      <c r="J28" s="70"/>
      <c r="K28" s="34" t="s">
        <v>65</v>
      </c>
      <c r="L28" s="77">
        <v>65</v>
      </c>
      <c r="M28" s="77"/>
      <c r="N28" s="72"/>
      <c r="O28" s="79" t="s">
        <v>345</v>
      </c>
      <c r="P28" s="81">
        <v>43424.98546296296</v>
      </c>
      <c r="Q28" s="79" t="s">
        <v>368</v>
      </c>
      <c r="R28" s="79"/>
      <c r="S28" s="79"/>
      <c r="T28" s="79" t="s">
        <v>542</v>
      </c>
      <c r="U28" s="79"/>
      <c r="V28" s="83" t="s">
        <v>612</v>
      </c>
      <c r="W28" s="81">
        <v>43424.98546296296</v>
      </c>
      <c r="X28" s="83" t="s">
        <v>686</v>
      </c>
      <c r="Y28" s="79"/>
      <c r="Z28" s="79"/>
      <c r="AA28" s="85" t="s">
        <v>814</v>
      </c>
      <c r="AB28" s="79"/>
      <c r="AC28" s="79" t="b">
        <v>0</v>
      </c>
      <c r="AD28" s="79">
        <v>0</v>
      </c>
      <c r="AE28" s="85" t="s">
        <v>922</v>
      </c>
      <c r="AF28" s="79" t="b">
        <v>0</v>
      </c>
      <c r="AG28" s="79" t="s">
        <v>931</v>
      </c>
      <c r="AH28" s="79"/>
      <c r="AI28" s="85" t="s">
        <v>922</v>
      </c>
      <c r="AJ28" s="79" t="b">
        <v>0</v>
      </c>
      <c r="AK28" s="79">
        <v>6</v>
      </c>
      <c r="AL28" s="85" t="s">
        <v>908</v>
      </c>
      <c r="AM28" s="79" t="s">
        <v>940</v>
      </c>
      <c r="AN28" s="79" t="b">
        <v>0</v>
      </c>
      <c r="AO28" s="85" t="s">
        <v>908</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24</v>
      </c>
      <c r="BK28" s="49">
        <v>100</v>
      </c>
      <c r="BL28" s="48">
        <v>24</v>
      </c>
    </row>
    <row r="29" spans="1:64" ht="15">
      <c r="A29" s="64" t="s">
        <v>235</v>
      </c>
      <c r="B29" s="64" t="s">
        <v>267</v>
      </c>
      <c r="C29" s="65"/>
      <c r="D29" s="66"/>
      <c r="E29" s="67"/>
      <c r="F29" s="68"/>
      <c r="G29" s="65"/>
      <c r="H29" s="69"/>
      <c r="I29" s="70"/>
      <c r="J29" s="70"/>
      <c r="K29" s="34" t="s">
        <v>65</v>
      </c>
      <c r="L29" s="77">
        <v>66</v>
      </c>
      <c r="M29" s="77"/>
      <c r="N29" s="72"/>
      <c r="O29" s="79" t="s">
        <v>345</v>
      </c>
      <c r="P29" s="81">
        <v>43424.98810185185</v>
      </c>
      <c r="Q29" s="79" t="s">
        <v>368</v>
      </c>
      <c r="R29" s="79"/>
      <c r="S29" s="79"/>
      <c r="T29" s="79" t="s">
        <v>542</v>
      </c>
      <c r="U29" s="79"/>
      <c r="V29" s="83" t="s">
        <v>613</v>
      </c>
      <c r="W29" s="81">
        <v>43424.98810185185</v>
      </c>
      <c r="X29" s="83" t="s">
        <v>687</v>
      </c>
      <c r="Y29" s="79"/>
      <c r="Z29" s="79"/>
      <c r="AA29" s="85" t="s">
        <v>815</v>
      </c>
      <c r="AB29" s="79"/>
      <c r="AC29" s="79" t="b">
        <v>0</v>
      </c>
      <c r="AD29" s="79">
        <v>0</v>
      </c>
      <c r="AE29" s="85" t="s">
        <v>922</v>
      </c>
      <c r="AF29" s="79" t="b">
        <v>0</v>
      </c>
      <c r="AG29" s="79" t="s">
        <v>931</v>
      </c>
      <c r="AH29" s="79"/>
      <c r="AI29" s="85" t="s">
        <v>922</v>
      </c>
      <c r="AJ29" s="79" t="b">
        <v>0</v>
      </c>
      <c r="AK29" s="79">
        <v>6</v>
      </c>
      <c r="AL29" s="85" t="s">
        <v>908</v>
      </c>
      <c r="AM29" s="79" t="s">
        <v>940</v>
      </c>
      <c r="AN29" s="79" t="b">
        <v>0</v>
      </c>
      <c r="AO29" s="85" t="s">
        <v>908</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24</v>
      </c>
      <c r="BK29" s="49">
        <v>100</v>
      </c>
      <c r="BL29" s="48">
        <v>24</v>
      </c>
    </row>
    <row r="30" spans="1:64" ht="15">
      <c r="A30" s="64" t="s">
        <v>236</v>
      </c>
      <c r="B30" s="64" t="s">
        <v>267</v>
      </c>
      <c r="C30" s="65"/>
      <c r="D30" s="66"/>
      <c r="E30" s="67"/>
      <c r="F30" s="68"/>
      <c r="G30" s="65"/>
      <c r="H30" s="69"/>
      <c r="I30" s="70"/>
      <c r="J30" s="70"/>
      <c r="K30" s="34" t="s">
        <v>65</v>
      </c>
      <c r="L30" s="77">
        <v>67</v>
      </c>
      <c r="M30" s="77"/>
      <c r="N30" s="72"/>
      <c r="O30" s="79" t="s">
        <v>345</v>
      </c>
      <c r="P30" s="81">
        <v>43412.02605324074</v>
      </c>
      <c r="Q30" s="79" t="s">
        <v>352</v>
      </c>
      <c r="R30" s="79"/>
      <c r="S30" s="79"/>
      <c r="T30" s="79" t="s">
        <v>537</v>
      </c>
      <c r="U30" s="79"/>
      <c r="V30" s="83" t="s">
        <v>614</v>
      </c>
      <c r="W30" s="81">
        <v>43412.02605324074</v>
      </c>
      <c r="X30" s="83" t="s">
        <v>688</v>
      </c>
      <c r="Y30" s="79"/>
      <c r="Z30" s="79"/>
      <c r="AA30" s="85" t="s">
        <v>816</v>
      </c>
      <c r="AB30" s="79"/>
      <c r="AC30" s="79" t="b">
        <v>0</v>
      </c>
      <c r="AD30" s="79">
        <v>0</v>
      </c>
      <c r="AE30" s="85" t="s">
        <v>922</v>
      </c>
      <c r="AF30" s="79" t="b">
        <v>0</v>
      </c>
      <c r="AG30" s="79" t="s">
        <v>931</v>
      </c>
      <c r="AH30" s="79"/>
      <c r="AI30" s="85" t="s">
        <v>922</v>
      </c>
      <c r="AJ30" s="79" t="b">
        <v>0</v>
      </c>
      <c r="AK30" s="79">
        <v>0</v>
      </c>
      <c r="AL30" s="85" t="s">
        <v>904</v>
      </c>
      <c r="AM30" s="79" t="s">
        <v>942</v>
      </c>
      <c r="AN30" s="79" t="b">
        <v>0</v>
      </c>
      <c r="AO30" s="85" t="s">
        <v>904</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1</v>
      </c>
      <c r="BE30" s="49">
        <v>6.666666666666667</v>
      </c>
      <c r="BF30" s="48">
        <v>0</v>
      </c>
      <c r="BG30" s="49">
        <v>0</v>
      </c>
      <c r="BH30" s="48">
        <v>0</v>
      </c>
      <c r="BI30" s="49">
        <v>0</v>
      </c>
      <c r="BJ30" s="48">
        <v>14</v>
      </c>
      <c r="BK30" s="49">
        <v>93.33333333333333</v>
      </c>
      <c r="BL30" s="48">
        <v>15</v>
      </c>
    </row>
    <row r="31" spans="1:64" ht="15">
      <c r="A31" s="64" t="s">
        <v>236</v>
      </c>
      <c r="B31" s="64" t="s">
        <v>267</v>
      </c>
      <c r="C31" s="65"/>
      <c r="D31" s="66"/>
      <c r="E31" s="67"/>
      <c r="F31" s="68"/>
      <c r="G31" s="65"/>
      <c r="H31" s="69"/>
      <c r="I31" s="70"/>
      <c r="J31" s="70"/>
      <c r="K31" s="34" t="s">
        <v>65</v>
      </c>
      <c r="L31" s="77">
        <v>68</v>
      </c>
      <c r="M31" s="77"/>
      <c r="N31" s="72"/>
      <c r="O31" s="79" t="s">
        <v>345</v>
      </c>
      <c r="P31" s="81">
        <v>43425.01128472222</v>
      </c>
      <c r="Q31" s="79" t="s">
        <v>368</v>
      </c>
      <c r="R31" s="79"/>
      <c r="S31" s="79"/>
      <c r="T31" s="79" t="s">
        <v>542</v>
      </c>
      <c r="U31" s="79"/>
      <c r="V31" s="83" t="s">
        <v>614</v>
      </c>
      <c r="W31" s="81">
        <v>43425.01128472222</v>
      </c>
      <c r="X31" s="83" t="s">
        <v>689</v>
      </c>
      <c r="Y31" s="79"/>
      <c r="Z31" s="79"/>
      <c r="AA31" s="85" t="s">
        <v>817</v>
      </c>
      <c r="AB31" s="79"/>
      <c r="AC31" s="79" t="b">
        <v>0</v>
      </c>
      <c r="AD31" s="79">
        <v>0</v>
      </c>
      <c r="AE31" s="85" t="s">
        <v>922</v>
      </c>
      <c r="AF31" s="79" t="b">
        <v>0</v>
      </c>
      <c r="AG31" s="79" t="s">
        <v>931</v>
      </c>
      <c r="AH31" s="79"/>
      <c r="AI31" s="85" t="s">
        <v>922</v>
      </c>
      <c r="AJ31" s="79" t="b">
        <v>0</v>
      </c>
      <c r="AK31" s="79">
        <v>6</v>
      </c>
      <c r="AL31" s="85" t="s">
        <v>908</v>
      </c>
      <c r="AM31" s="79" t="s">
        <v>942</v>
      </c>
      <c r="AN31" s="79" t="b">
        <v>0</v>
      </c>
      <c r="AO31" s="85" t="s">
        <v>908</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24</v>
      </c>
      <c r="BK31" s="49">
        <v>100</v>
      </c>
      <c r="BL31" s="48">
        <v>24</v>
      </c>
    </row>
    <row r="32" spans="1:64" ht="15">
      <c r="A32" s="64" t="s">
        <v>237</v>
      </c>
      <c r="B32" s="64" t="s">
        <v>267</v>
      </c>
      <c r="C32" s="65"/>
      <c r="D32" s="66"/>
      <c r="E32" s="67"/>
      <c r="F32" s="68"/>
      <c r="G32" s="65"/>
      <c r="H32" s="69"/>
      <c r="I32" s="70"/>
      <c r="J32" s="70"/>
      <c r="K32" s="34" t="s">
        <v>65</v>
      </c>
      <c r="L32" s="77">
        <v>69</v>
      </c>
      <c r="M32" s="77"/>
      <c r="N32" s="72"/>
      <c r="O32" s="79" t="s">
        <v>345</v>
      </c>
      <c r="P32" s="81">
        <v>43425.03423611111</v>
      </c>
      <c r="Q32" s="79" t="s">
        <v>368</v>
      </c>
      <c r="R32" s="79"/>
      <c r="S32" s="79"/>
      <c r="T32" s="79" t="s">
        <v>542</v>
      </c>
      <c r="U32" s="79"/>
      <c r="V32" s="83" t="s">
        <v>615</v>
      </c>
      <c r="W32" s="81">
        <v>43425.03423611111</v>
      </c>
      <c r="X32" s="83" t="s">
        <v>690</v>
      </c>
      <c r="Y32" s="79"/>
      <c r="Z32" s="79"/>
      <c r="AA32" s="85" t="s">
        <v>818</v>
      </c>
      <c r="AB32" s="79"/>
      <c r="AC32" s="79" t="b">
        <v>0</v>
      </c>
      <c r="AD32" s="79">
        <v>0</v>
      </c>
      <c r="AE32" s="85" t="s">
        <v>922</v>
      </c>
      <c r="AF32" s="79" t="b">
        <v>0</v>
      </c>
      <c r="AG32" s="79" t="s">
        <v>931</v>
      </c>
      <c r="AH32" s="79"/>
      <c r="AI32" s="85" t="s">
        <v>922</v>
      </c>
      <c r="AJ32" s="79" t="b">
        <v>0</v>
      </c>
      <c r="AK32" s="79">
        <v>6</v>
      </c>
      <c r="AL32" s="85" t="s">
        <v>908</v>
      </c>
      <c r="AM32" s="79" t="s">
        <v>937</v>
      </c>
      <c r="AN32" s="79" t="b">
        <v>0</v>
      </c>
      <c r="AO32" s="85" t="s">
        <v>908</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24</v>
      </c>
      <c r="BK32" s="49">
        <v>100</v>
      </c>
      <c r="BL32" s="48">
        <v>24</v>
      </c>
    </row>
    <row r="33" spans="1:64" ht="15">
      <c r="A33" s="64" t="s">
        <v>238</v>
      </c>
      <c r="B33" s="64" t="s">
        <v>267</v>
      </c>
      <c r="C33" s="65"/>
      <c r="D33" s="66"/>
      <c r="E33" s="67"/>
      <c r="F33" s="68"/>
      <c r="G33" s="65"/>
      <c r="H33" s="69"/>
      <c r="I33" s="70"/>
      <c r="J33" s="70"/>
      <c r="K33" s="34" t="s">
        <v>65</v>
      </c>
      <c r="L33" s="77">
        <v>70</v>
      </c>
      <c r="M33" s="77"/>
      <c r="N33" s="72"/>
      <c r="O33" s="79" t="s">
        <v>345</v>
      </c>
      <c r="P33" s="81">
        <v>43427.529710648145</v>
      </c>
      <c r="Q33" s="79" t="s">
        <v>368</v>
      </c>
      <c r="R33" s="79"/>
      <c r="S33" s="79"/>
      <c r="T33" s="79" t="s">
        <v>542</v>
      </c>
      <c r="U33" s="79"/>
      <c r="V33" s="83" t="s">
        <v>616</v>
      </c>
      <c r="W33" s="81">
        <v>43427.529710648145</v>
      </c>
      <c r="X33" s="83" t="s">
        <v>691</v>
      </c>
      <c r="Y33" s="79"/>
      <c r="Z33" s="79"/>
      <c r="AA33" s="85" t="s">
        <v>819</v>
      </c>
      <c r="AB33" s="79"/>
      <c r="AC33" s="79" t="b">
        <v>0</v>
      </c>
      <c r="AD33" s="79">
        <v>0</v>
      </c>
      <c r="AE33" s="85" t="s">
        <v>922</v>
      </c>
      <c r="AF33" s="79" t="b">
        <v>0</v>
      </c>
      <c r="AG33" s="79" t="s">
        <v>931</v>
      </c>
      <c r="AH33" s="79"/>
      <c r="AI33" s="85" t="s">
        <v>922</v>
      </c>
      <c r="AJ33" s="79" t="b">
        <v>0</v>
      </c>
      <c r="AK33" s="79">
        <v>0</v>
      </c>
      <c r="AL33" s="85" t="s">
        <v>908</v>
      </c>
      <c r="AM33" s="79" t="s">
        <v>940</v>
      </c>
      <c r="AN33" s="79" t="b">
        <v>0</v>
      </c>
      <c r="AO33" s="85" t="s">
        <v>908</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24</v>
      </c>
      <c r="BK33" s="49">
        <v>100</v>
      </c>
      <c r="BL33" s="48">
        <v>24</v>
      </c>
    </row>
    <row r="34" spans="1:64" ht="15">
      <c r="A34" s="64" t="s">
        <v>239</v>
      </c>
      <c r="B34" s="64" t="s">
        <v>267</v>
      </c>
      <c r="C34" s="65"/>
      <c r="D34" s="66"/>
      <c r="E34" s="67"/>
      <c r="F34" s="68"/>
      <c r="G34" s="65"/>
      <c r="H34" s="69"/>
      <c r="I34" s="70"/>
      <c r="J34" s="70"/>
      <c r="K34" s="34" t="s">
        <v>65</v>
      </c>
      <c r="L34" s="77">
        <v>71</v>
      </c>
      <c r="M34" s="77"/>
      <c r="N34" s="72"/>
      <c r="O34" s="79" t="s">
        <v>345</v>
      </c>
      <c r="P34" s="81">
        <v>43419.708344907405</v>
      </c>
      <c r="Q34" s="79" t="s">
        <v>369</v>
      </c>
      <c r="R34" s="79"/>
      <c r="S34" s="79"/>
      <c r="T34" s="79"/>
      <c r="U34" s="83" t="s">
        <v>580</v>
      </c>
      <c r="V34" s="83" t="s">
        <v>580</v>
      </c>
      <c r="W34" s="81">
        <v>43419.708344907405</v>
      </c>
      <c r="X34" s="83" t="s">
        <v>692</v>
      </c>
      <c r="Y34" s="79"/>
      <c r="Z34" s="79"/>
      <c r="AA34" s="85" t="s">
        <v>820</v>
      </c>
      <c r="AB34" s="79"/>
      <c r="AC34" s="79" t="b">
        <v>0</v>
      </c>
      <c r="AD34" s="79">
        <v>1</v>
      </c>
      <c r="AE34" s="85" t="s">
        <v>922</v>
      </c>
      <c r="AF34" s="79" t="b">
        <v>0</v>
      </c>
      <c r="AG34" s="79" t="s">
        <v>931</v>
      </c>
      <c r="AH34" s="79"/>
      <c r="AI34" s="85" t="s">
        <v>922</v>
      </c>
      <c r="AJ34" s="79" t="b">
        <v>0</v>
      </c>
      <c r="AK34" s="79">
        <v>0</v>
      </c>
      <c r="AL34" s="85" t="s">
        <v>922</v>
      </c>
      <c r="AM34" s="79" t="s">
        <v>944</v>
      </c>
      <c r="AN34" s="79" t="b">
        <v>0</v>
      </c>
      <c r="AO34" s="85" t="s">
        <v>820</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1</v>
      </c>
      <c r="BD34" s="48">
        <v>1</v>
      </c>
      <c r="BE34" s="49">
        <v>7.142857142857143</v>
      </c>
      <c r="BF34" s="48">
        <v>0</v>
      </c>
      <c r="BG34" s="49">
        <v>0</v>
      </c>
      <c r="BH34" s="48">
        <v>0</v>
      </c>
      <c r="BI34" s="49">
        <v>0</v>
      </c>
      <c r="BJ34" s="48">
        <v>13</v>
      </c>
      <c r="BK34" s="49">
        <v>92.85714285714286</v>
      </c>
      <c r="BL34" s="48">
        <v>14</v>
      </c>
    </row>
    <row r="35" spans="1:64" ht="15">
      <c r="A35" s="64" t="s">
        <v>239</v>
      </c>
      <c r="B35" s="64" t="s">
        <v>267</v>
      </c>
      <c r="C35" s="65"/>
      <c r="D35" s="66"/>
      <c r="E35" s="67"/>
      <c r="F35" s="68"/>
      <c r="G35" s="65"/>
      <c r="H35" s="69"/>
      <c r="I35" s="70"/>
      <c r="J35" s="70"/>
      <c r="K35" s="34" t="s">
        <v>65</v>
      </c>
      <c r="L35" s="77">
        <v>72</v>
      </c>
      <c r="M35" s="77"/>
      <c r="N35" s="72"/>
      <c r="O35" s="79" t="s">
        <v>345</v>
      </c>
      <c r="P35" s="81">
        <v>43428.54167824074</v>
      </c>
      <c r="Q35" s="79" t="s">
        <v>370</v>
      </c>
      <c r="R35" s="79"/>
      <c r="S35" s="79"/>
      <c r="T35" s="79"/>
      <c r="U35" s="83" t="s">
        <v>581</v>
      </c>
      <c r="V35" s="83" t="s">
        <v>581</v>
      </c>
      <c r="W35" s="81">
        <v>43428.54167824074</v>
      </c>
      <c r="X35" s="83" t="s">
        <v>693</v>
      </c>
      <c r="Y35" s="79"/>
      <c r="Z35" s="79"/>
      <c r="AA35" s="85" t="s">
        <v>821</v>
      </c>
      <c r="AB35" s="79"/>
      <c r="AC35" s="79" t="b">
        <v>0</v>
      </c>
      <c r="AD35" s="79">
        <v>1</v>
      </c>
      <c r="AE35" s="85" t="s">
        <v>922</v>
      </c>
      <c r="AF35" s="79" t="b">
        <v>0</v>
      </c>
      <c r="AG35" s="79" t="s">
        <v>931</v>
      </c>
      <c r="AH35" s="79"/>
      <c r="AI35" s="85" t="s">
        <v>922</v>
      </c>
      <c r="AJ35" s="79" t="b">
        <v>0</v>
      </c>
      <c r="AK35" s="79">
        <v>0</v>
      </c>
      <c r="AL35" s="85" t="s">
        <v>922</v>
      </c>
      <c r="AM35" s="79" t="s">
        <v>944</v>
      </c>
      <c r="AN35" s="79" t="b">
        <v>0</v>
      </c>
      <c r="AO35" s="85" t="s">
        <v>821</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8</v>
      </c>
      <c r="BK35" s="49">
        <v>100</v>
      </c>
      <c r="BL35" s="48">
        <v>8</v>
      </c>
    </row>
    <row r="36" spans="1:64" ht="15">
      <c r="A36" s="64" t="s">
        <v>240</v>
      </c>
      <c r="B36" s="64" t="s">
        <v>267</v>
      </c>
      <c r="C36" s="65"/>
      <c r="D36" s="66"/>
      <c r="E36" s="67"/>
      <c r="F36" s="68"/>
      <c r="G36" s="65"/>
      <c r="H36" s="69"/>
      <c r="I36" s="70"/>
      <c r="J36" s="70"/>
      <c r="K36" s="34" t="s">
        <v>65</v>
      </c>
      <c r="L36" s="77">
        <v>73</v>
      </c>
      <c r="M36" s="77"/>
      <c r="N36" s="72"/>
      <c r="O36" s="79" t="s">
        <v>345</v>
      </c>
      <c r="P36" s="81">
        <v>43428.83671296296</v>
      </c>
      <c r="Q36" s="79" t="s">
        <v>368</v>
      </c>
      <c r="R36" s="79"/>
      <c r="S36" s="79"/>
      <c r="T36" s="79" t="s">
        <v>542</v>
      </c>
      <c r="U36" s="79"/>
      <c r="V36" s="83" t="s">
        <v>617</v>
      </c>
      <c r="W36" s="81">
        <v>43428.83671296296</v>
      </c>
      <c r="X36" s="83" t="s">
        <v>694</v>
      </c>
      <c r="Y36" s="79"/>
      <c r="Z36" s="79"/>
      <c r="AA36" s="85" t="s">
        <v>822</v>
      </c>
      <c r="AB36" s="79"/>
      <c r="AC36" s="79" t="b">
        <v>0</v>
      </c>
      <c r="AD36" s="79">
        <v>0</v>
      </c>
      <c r="AE36" s="85" t="s">
        <v>922</v>
      </c>
      <c r="AF36" s="79" t="b">
        <v>0</v>
      </c>
      <c r="AG36" s="79" t="s">
        <v>931</v>
      </c>
      <c r="AH36" s="79"/>
      <c r="AI36" s="85" t="s">
        <v>922</v>
      </c>
      <c r="AJ36" s="79" t="b">
        <v>0</v>
      </c>
      <c r="AK36" s="79">
        <v>10</v>
      </c>
      <c r="AL36" s="85" t="s">
        <v>908</v>
      </c>
      <c r="AM36" s="79" t="s">
        <v>940</v>
      </c>
      <c r="AN36" s="79" t="b">
        <v>0</v>
      </c>
      <c r="AO36" s="85" t="s">
        <v>908</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24</v>
      </c>
      <c r="BK36" s="49">
        <v>100</v>
      </c>
      <c r="BL36" s="48">
        <v>24</v>
      </c>
    </row>
    <row r="37" spans="1:64" ht="15">
      <c r="A37" s="64" t="s">
        <v>241</v>
      </c>
      <c r="B37" s="64" t="s">
        <v>267</v>
      </c>
      <c r="C37" s="65"/>
      <c r="D37" s="66"/>
      <c r="E37" s="67"/>
      <c r="F37" s="68"/>
      <c r="G37" s="65"/>
      <c r="H37" s="69"/>
      <c r="I37" s="70"/>
      <c r="J37" s="70"/>
      <c r="K37" s="34" t="s">
        <v>65</v>
      </c>
      <c r="L37" s="77">
        <v>74</v>
      </c>
      <c r="M37" s="77"/>
      <c r="N37" s="72"/>
      <c r="O37" s="79" t="s">
        <v>345</v>
      </c>
      <c r="P37" s="81">
        <v>43430.51627314815</v>
      </c>
      <c r="Q37" s="79" t="s">
        <v>371</v>
      </c>
      <c r="R37" s="83" t="s">
        <v>457</v>
      </c>
      <c r="S37" s="79" t="s">
        <v>511</v>
      </c>
      <c r="T37" s="79" t="s">
        <v>543</v>
      </c>
      <c r="U37" s="79"/>
      <c r="V37" s="83" t="s">
        <v>618</v>
      </c>
      <c r="W37" s="81">
        <v>43430.51627314815</v>
      </c>
      <c r="X37" s="83" t="s">
        <v>695</v>
      </c>
      <c r="Y37" s="79"/>
      <c r="Z37" s="79"/>
      <c r="AA37" s="85" t="s">
        <v>823</v>
      </c>
      <c r="AB37" s="79"/>
      <c r="AC37" s="79" t="b">
        <v>0</v>
      </c>
      <c r="AD37" s="79">
        <v>0</v>
      </c>
      <c r="AE37" s="85" t="s">
        <v>922</v>
      </c>
      <c r="AF37" s="79" t="b">
        <v>0</v>
      </c>
      <c r="AG37" s="79" t="s">
        <v>931</v>
      </c>
      <c r="AH37" s="79"/>
      <c r="AI37" s="85" t="s">
        <v>922</v>
      </c>
      <c r="AJ37" s="79" t="b">
        <v>0</v>
      </c>
      <c r="AK37" s="79">
        <v>0</v>
      </c>
      <c r="AL37" s="85" t="s">
        <v>907</v>
      </c>
      <c r="AM37" s="79" t="s">
        <v>937</v>
      </c>
      <c r="AN37" s="79" t="b">
        <v>0</v>
      </c>
      <c r="AO37" s="85" t="s">
        <v>907</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13</v>
      </c>
      <c r="BK37" s="49">
        <v>100</v>
      </c>
      <c r="BL37" s="48">
        <v>13</v>
      </c>
    </row>
    <row r="38" spans="1:64" ht="15">
      <c r="A38" s="64" t="s">
        <v>242</v>
      </c>
      <c r="B38" s="64" t="s">
        <v>242</v>
      </c>
      <c r="C38" s="65"/>
      <c r="D38" s="66"/>
      <c r="E38" s="67"/>
      <c r="F38" s="68"/>
      <c r="G38" s="65"/>
      <c r="H38" s="69"/>
      <c r="I38" s="70"/>
      <c r="J38" s="70"/>
      <c r="K38" s="34" t="s">
        <v>65</v>
      </c>
      <c r="L38" s="77">
        <v>75</v>
      </c>
      <c r="M38" s="77"/>
      <c r="N38" s="72"/>
      <c r="O38" s="79" t="s">
        <v>176</v>
      </c>
      <c r="P38" s="81">
        <v>43431.612222222226</v>
      </c>
      <c r="Q38" s="79" t="s">
        <v>372</v>
      </c>
      <c r="R38" s="83" t="s">
        <v>458</v>
      </c>
      <c r="S38" s="79" t="s">
        <v>502</v>
      </c>
      <c r="T38" s="79"/>
      <c r="U38" s="79"/>
      <c r="V38" s="83" t="s">
        <v>619</v>
      </c>
      <c r="W38" s="81">
        <v>43431.612222222226</v>
      </c>
      <c r="X38" s="83" t="s">
        <v>696</v>
      </c>
      <c r="Y38" s="79"/>
      <c r="Z38" s="79"/>
      <c r="AA38" s="85" t="s">
        <v>824</v>
      </c>
      <c r="AB38" s="79"/>
      <c r="AC38" s="79" t="b">
        <v>0</v>
      </c>
      <c r="AD38" s="79">
        <v>1</v>
      </c>
      <c r="AE38" s="85" t="s">
        <v>922</v>
      </c>
      <c r="AF38" s="79" t="b">
        <v>1</v>
      </c>
      <c r="AG38" s="79" t="s">
        <v>931</v>
      </c>
      <c r="AH38" s="79"/>
      <c r="AI38" s="85" t="s">
        <v>908</v>
      </c>
      <c r="AJ38" s="79" t="b">
        <v>0</v>
      </c>
      <c r="AK38" s="79">
        <v>0</v>
      </c>
      <c r="AL38" s="85" t="s">
        <v>922</v>
      </c>
      <c r="AM38" s="79" t="s">
        <v>940</v>
      </c>
      <c r="AN38" s="79" t="b">
        <v>0</v>
      </c>
      <c r="AO38" s="85" t="s">
        <v>824</v>
      </c>
      <c r="AP38" s="79" t="s">
        <v>176</v>
      </c>
      <c r="AQ38" s="79">
        <v>0</v>
      </c>
      <c r="AR38" s="79">
        <v>0</v>
      </c>
      <c r="AS38" s="79"/>
      <c r="AT38" s="79"/>
      <c r="AU38" s="79"/>
      <c r="AV38" s="79"/>
      <c r="AW38" s="79"/>
      <c r="AX38" s="79"/>
      <c r="AY38" s="79"/>
      <c r="AZ38" s="79"/>
      <c r="BA38">
        <v>1</v>
      </c>
      <c r="BB38" s="78" t="str">
        <f>REPLACE(INDEX(GroupVertices[Group],MATCH(Edges24[[#This Row],[Vertex 1]],GroupVertices[Vertex],0)),1,1,"")</f>
        <v>6</v>
      </c>
      <c r="BC38" s="78" t="str">
        <f>REPLACE(INDEX(GroupVertices[Group],MATCH(Edges24[[#This Row],[Vertex 2]],GroupVertices[Vertex],0)),1,1,"")</f>
        <v>6</v>
      </c>
      <c r="BD38" s="48">
        <v>2</v>
      </c>
      <c r="BE38" s="49">
        <v>18.181818181818183</v>
      </c>
      <c r="BF38" s="48">
        <v>0</v>
      </c>
      <c r="BG38" s="49">
        <v>0</v>
      </c>
      <c r="BH38" s="48">
        <v>0</v>
      </c>
      <c r="BI38" s="49">
        <v>0</v>
      </c>
      <c r="BJ38" s="48">
        <v>9</v>
      </c>
      <c r="BK38" s="49">
        <v>81.81818181818181</v>
      </c>
      <c r="BL38" s="48">
        <v>11</v>
      </c>
    </row>
    <row r="39" spans="1:64" ht="15">
      <c r="A39" s="64" t="s">
        <v>243</v>
      </c>
      <c r="B39" s="64" t="s">
        <v>303</v>
      </c>
      <c r="C39" s="65"/>
      <c r="D39" s="66"/>
      <c r="E39" s="67"/>
      <c r="F39" s="68"/>
      <c r="G39" s="65"/>
      <c r="H39" s="69"/>
      <c r="I39" s="70"/>
      <c r="J39" s="70"/>
      <c r="K39" s="34" t="s">
        <v>65</v>
      </c>
      <c r="L39" s="77">
        <v>76</v>
      </c>
      <c r="M39" s="77"/>
      <c r="N39" s="72"/>
      <c r="O39" s="79" t="s">
        <v>345</v>
      </c>
      <c r="P39" s="81">
        <v>43432.15053240741</v>
      </c>
      <c r="Q39" s="79" t="s">
        <v>373</v>
      </c>
      <c r="R39" s="83" t="s">
        <v>459</v>
      </c>
      <c r="S39" s="79" t="s">
        <v>512</v>
      </c>
      <c r="T39" s="79" t="s">
        <v>544</v>
      </c>
      <c r="U39" s="79"/>
      <c r="V39" s="83" t="s">
        <v>620</v>
      </c>
      <c r="W39" s="81">
        <v>43432.15053240741</v>
      </c>
      <c r="X39" s="83" t="s">
        <v>697</v>
      </c>
      <c r="Y39" s="79"/>
      <c r="Z39" s="79"/>
      <c r="AA39" s="85" t="s">
        <v>825</v>
      </c>
      <c r="AB39" s="79"/>
      <c r="AC39" s="79" t="b">
        <v>0</v>
      </c>
      <c r="AD39" s="79">
        <v>0</v>
      </c>
      <c r="AE39" s="85" t="s">
        <v>922</v>
      </c>
      <c r="AF39" s="79" t="b">
        <v>0</v>
      </c>
      <c r="AG39" s="79" t="s">
        <v>931</v>
      </c>
      <c r="AH39" s="79"/>
      <c r="AI39" s="85" t="s">
        <v>922</v>
      </c>
      <c r="AJ39" s="79" t="b">
        <v>0</v>
      </c>
      <c r="AK39" s="79">
        <v>0</v>
      </c>
      <c r="AL39" s="85" t="s">
        <v>866</v>
      </c>
      <c r="AM39" s="79" t="s">
        <v>941</v>
      </c>
      <c r="AN39" s="79" t="b">
        <v>0</v>
      </c>
      <c r="AO39" s="85" t="s">
        <v>866</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11</v>
      </c>
      <c r="BK39" s="49">
        <v>100</v>
      </c>
      <c r="BL39" s="48">
        <v>11</v>
      </c>
    </row>
    <row r="40" spans="1:64" ht="15">
      <c r="A40" s="64" t="s">
        <v>244</v>
      </c>
      <c r="B40" s="64" t="s">
        <v>304</v>
      </c>
      <c r="C40" s="65"/>
      <c r="D40" s="66"/>
      <c r="E40" s="67"/>
      <c r="F40" s="68"/>
      <c r="G40" s="65"/>
      <c r="H40" s="69"/>
      <c r="I40" s="70"/>
      <c r="J40" s="70"/>
      <c r="K40" s="34" t="s">
        <v>65</v>
      </c>
      <c r="L40" s="77">
        <v>78</v>
      </c>
      <c r="M40" s="77"/>
      <c r="N40" s="72"/>
      <c r="O40" s="79" t="s">
        <v>345</v>
      </c>
      <c r="P40" s="81">
        <v>43432.91217592593</v>
      </c>
      <c r="Q40" s="79" t="s">
        <v>374</v>
      </c>
      <c r="R40" s="83" t="s">
        <v>460</v>
      </c>
      <c r="S40" s="79" t="s">
        <v>513</v>
      </c>
      <c r="T40" s="79" t="s">
        <v>545</v>
      </c>
      <c r="U40" s="79"/>
      <c r="V40" s="83" t="s">
        <v>621</v>
      </c>
      <c r="W40" s="81">
        <v>43432.91217592593</v>
      </c>
      <c r="X40" s="83" t="s">
        <v>698</v>
      </c>
      <c r="Y40" s="79"/>
      <c r="Z40" s="79"/>
      <c r="AA40" s="85" t="s">
        <v>826</v>
      </c>
      <c r="AB40" s="79"/>
      <c r="AC40" s="79" t="b">
        <v>0</v>
      </c>
      <c r="AD40" s="79">
        <v>0</v>
      </c>
      <c r="AE40" s="85" t="s">
        <v>922</v>
      </c>
      <c r="AF40" s="79" t="b">
        <v>0</v>
      </c>
      <c r="AG40" s="79" t="s">
        <v>931</v>
      </c>
      <c r="AH40" s="79"/>
      <c r="AI40" s="85" t="s">
        <v>922</v>
      </c>
      <c r="AJ40" s="79" t="b">
        <v>0</v>
      </c>
      <c r="AK40" s="79">
        <v>0</v>
      </c>
      <c r="AL40" s="85" t="s">
        <v>868</v>
      </c>
      <c r="AM40" s="79" t="s">
        <v>940</v>
      </c>
      <c r="AN40" s="79" t="b">
        <v>0</v>
      </c>
      <c r="AO40" s="85" t="s">
        <v>868</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2</v>
      </c>
      <c r="BE40" s="49">
        <v>13.333333333333334</v>
      </c>
      <c r="BF40" s="48">
        <v>0</v>
      </c>
      <c r="BG40" s="49">
        <v>0</v>
      </c>
      <c r="BH40" s="48">
        <v>0</v>
      </c>
      <c r="BI40" s="49">
        <v>0</v>
      </c>
      <c r="BJ40" s="48">
        <v>13</v>
      </c>
      <c r="BK40" s="49">
        <v>86.66666666666667</v>
      </c>
      <c r="BL40" s="48">
        <v>15</v>
      </c>
    </row>
    <row r="41" spans="1:64" ht="15">
      <c r="A41" s="64" t="s">
        <v>245</v>
      </c>
      <c r="B41" s="64" t="s">
        <v>303</v>
      </c>
      <c r="C41" s="65"/>
      <c r="D41" s="66"/>
      <c r="E41" s="67"/>
      <c r="F41" s="68"/>
      <c r="G41" s="65"/>
      <c r="H41" s="69"/>
      <c r="I41" s="70"/>
      <c r="J41" s="70"/>
      <c r="K41" s="34" t="s">
        <v>65</v>
      </c>
      <c r="L41" s="77">
        <v>80</v>
      </c>
      <c r="M41" s="77"/>
      <c r="N41" s="72"/>
      <c r="O41" s="79" t="s">
        <v>345</v>
      </c>
      <c r="P41" s="81">
        <v>43434.595358796294</v>
      </c>
      <c r="Q41" s="79" t="s">
        <v>373</v>
      </c>
      <c r="R41" s="83" t="s">
        <v>459</v>
      </c>
      <c r="S41" s="79" t="s">
        <v>512</v>
      </c>
      <c r="T41" s="79" t="s">
        <v>544</v>
      </c>
      <c r="U41" s="79"/>
      <c r="V41" s="83" t="s">
        <v>622</v>
      </c>
      <c r="W41" s="81">
        <v>43434.595358796294</v>
      </c>
      <c r="X41" s="83" t="s">
        <v>699</v>
      </c>
      <c r="Y41" s="79"/>
      <c r="Z41" s="79"/>
      <c r="AA41" s="85" t="s">
        <v>827</v>
      </c>
      <c r="AB41" s="79"/>
      <c r="AC41" s="79" t="b">
        <v>0</v>
      </c>
      <c r="AD41" s="79">
        <v>0</v>
      </c>
      <c r="AE41" s="85" t="s">
        <v>922</v>
      </c>
      <c r="AF41" s="79" t="b">
        <v>0</v>
      </c>
      <c r="AG41" s="79" t="s">
        <v>931</v>
      </c>
      <c r="AH41" s="79"/>
      <c r="AI41" s="85" t="s">
        <v>922</v>
      </c>
      <c r="AJ41" s="79" t="b">
        <v>0</v>
      </c>
      <c r="AK41" s="79">
        <v>0</v>
      </c>
      <c r="AL41" s="85" t="s">
        <v>866</v>
      </c>
      <c r="AM41" s="79" t="s">
        <v>942</v>
      </c>
      <c r="AN41" s="79" t="b">
        <v>0</v>
      </c>
      <c r="AO41" s="85" t="s">
        <v>866</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245</v>
      </c>
      <c r="B42" s="64" t="s">
        <v>267</v>
      </c>
      <c r="C42" s="65"/>
      <c r="D42" s="66"/>
      <c r="E42" s="67"/>
      <c r="F42" s="68"/>
      <c r="G42" s="65"/>
      <c r="H42" s="69"/>
      <c r="I42" s="70"/>
      <c r="J42" s="70"/>
      <c r="K42" s="34" t="s">
        <v>65</v>
      </c>
      <c r="L42" s="77">
        <v>82</v>
      </c>
      <c r="M42" s="77"/>
      <c r="N42" s="72"/>
      <c r="O42" s="79" t="s">
        <v>345</v>
      </c>
      <c r="P42" s="81">
        <v>43434.596967592595</v>
      </c>
      <c r="Q42" s="79" t="s">
        <v>371</v>
      </c>
      <c r="R42" s="83" t="s">
        <v>457</v>
      </c>
      <c r="S42" s="79" t="s">
        <v>511</v>
      </c>
      <c r="T42" s="79" t="s">
        <v>543</v>
      </c>
      <c r="U42" s="79"/>
      <c r="V42" s="83" t="s">
        <v>622</v>
      </c>
      <c r="W42" s="81">
        <v>43434.596967592595</v>
      </c>
      <c r="X42" s="83" t="s">
        <v>700</v>
      </c>
      <c r="Y42" s="79"/>
      <c r="Z42" s="79"/>
      <c r="AA42" s="85" t="s">
        <v>828</v>
      </c>
      <c r="AB42" s="79"/>
      <c r="AC42" s="79" t="b">
        <v>0</v>
      </c>
      <c r="AD42" s="79">
        <v>0</v>
      </c>
      <c r="AE42" s="85" t="s">
        <v>922</v>
      </c>
      <c r="AF42" s="79" t="b">
        <v>0</v>
      </c>
      <c r="AG42" s="79" t="s">
        <v>931</v>
      </c>
      <c r="AH42" s="79"/>
      <c r="AI42" s="85" t="s">
        <v>922</v>
      </c>
      <c r="AJ42" s="79" t="b">
        <v>0</v>
      </c>
      <c r="AK42" s="79">
        <v>0</v>
      </c>
      <c r="AL42" s="85" t="s">
        <v>907</v>
      </c>
      <c r="AM42" s="79" t="s">
        <v>942</v>
      </c>
      <c r="AN42" s="79" t="b">
        <v>0</v>
      </c>
      <c r="AO42" s="85" t="s">
        <v>907</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13</v>
      </c>
      <c r="BK42" s="49">
        <v>100</v>
      </c>
      <c r="BL42" s="48">
        <v>13</v>
      </c>
    </row>
    <row r="43" spans="1:64" ht="15">
      <c r="A43" s="64" t="s">
        <v>246</v>
      </c>
      <c r="B43" s="64" t="s">
        <v>256</v>
      </c>
      <c r="C43" s="65"/>
      <c r="D43" s="66"/>
      <c r="E43" s="67"/>
      <c r="F43" s="68"/>
      <c r="G43" s="65"/>
      <c r="H43" s="69"/>
      <c r="I43" s="70"/>
      <c r="J43" s="70"/>
      <c r="K43" s="34" t="s">
        <v>65</v>
      </c>
      <c r="L43" s="77">
        <v>83</v>
      </c>
      <c r="M43" s="77"/>
      <c r="N43" s="72"/>
      <c r="O43" s="79" t="s">
        <v>345</v>
      </c>
      <c r="P43" s="81">
        <v>43434.990902777776</v>
      </c>
      <c r="Q43" s="79" t="s">
        <v>375</v>
      </c>
      <c r="R43" s="79"/>
      <c r="S43" s="79"/>
      <c r="T43" s="79"/>
      <c r="U43" s="79"/>
      <c r="V43" s="83" t="s">
        <v>623</v>
      </c>
      <c r="W43" s="81">
        <v>43434.990902777776</v>
      </c>
      <c r="X43" s="83" t="s">
        <v>701</v>
      </c>
      <c r="Y43" s="79"/>
      <c r="Z43" s="79"/>
      <c r="AA43" s="85" t="s">
        <v>829</v>
      </c>
      <c r="AB43" s="79"/>
      <c r="AC43" s="79" t="b">
        <v>0</v>
      </c>
      <c r="AD43" s="79">
        <v>0</v>
      </c>
      <c r="AE43" s="85" t="s">
        <v>922</v>
      </c>
      <c r="AF43" s="79" t="b">
        <v>0</v>
      </c>
      <c r="AG43" s="79" t="s">
        <v>931</v>
      </c>
      <c r="AH43" s="79"/>
      <c r="AI43" s="85" t="s">
        <v>922</v>
      </c>
      <c r="AJ43" s="79" t="b">
        <v>0</v>
      </c>
      <c r="AK43" s="79">
        <v>5</v>
      </c>
      <c r="AL43" s="85" t="s">
        <v>842</v>
      </c>
      <c r="AM43" s="79" t="s">
        <v>940</v>
      </c>
      <c r="AN43" s="79" t="b">
        <v>0</v>
      </c>
      <c r="AO43" s="85" t="s">
        <v>842</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0</v>
      </c>
      <c r="BE43" s="49">
        <v>0</v>
      </c>
      <c r="BF43" s="48">
        <v>2</v>
      </c>
      <c r="BG43" s="49">
        <v>8.333333333333334</v>
      </c>
      <c r="BH43" s="48">
        <v>0</v>
      </c>
      <c r="BI43" s="49">
        <v>0</v>
      </c>
      <c r="BJ43" s="48">
        <v>22</v>
      </c>
      <c r="BK43" s="49">
        <v>91.66666666666667</v>
      </c>
      <c r="BL43" s="48">
        <v>24</v>
      </c>
    </row>
    <row r="44" spans="1:64" ht="15">
      <c r="A44" s="64" t="s">
        <v>247</v>
      </c>
      <c r="B44" s="64" t="s">
        <v>256</v>
      </c>
      <c r="C44" s="65"/>
      <c r="D44" s="66"/>
      <c r="E44" s="67"/>
      <c r="F44" s="68"/>
      <c r="G44" s="65"/>
      <c r="H44" s="69"/>
      <c r="I44" s="70"/>
      <c r="J44" s="70"/>
      <c r="K44" s="34" t="s">
        <v>65</v>
      </c>
      <c r="L44" s="77">
        <v>84</v>
      </c>
      <c r="M44" s="77"/>
      <c r="N44" s="72"/>
      <c r="O44" s="79" t="s">
        <v>345</v>
      </c>
      <c r="P44" s="81">
        <v>43435.00247685185</v>
      </c>
      <c r="Q44" s="79" t="s">
        <v>375</v>
      </c>
      <c r="R44" s="79"/>
      <c r="S44" s="79"/>
      <c r="T44" s="79"/>
      <c r="U44" s="79"/>
      <c r="V44" s="83" t="s">
        <v>624</v>
      </c>
      <c r="W44" s="81">
        <v>43435.00247685185</v>
      </c>
      <c r="X44" s="83" t="s">
        <v>702</v>
      </c>
      <c r="Y44" s="79"/>
      <c r="Z44" s="79"/>
      <c r="AA44" s="85" t="s">
        <v>830</v>
      </c>
      <c r="AB44" s="79"/>
      <c r="AC44" s="79" t="b">
        <v>0</v>
      </c>
      <c r="AD44" s="79">
        <v>0</v>
      </c>
      <c r="AE44" s="85" t="s">
        <v>922</v>
      </c>
      <c r="AF44" s="79" t="b">
        <v>0</v>
      </c>
      <c r="AG44" s="79" t="s">
        <v>931</v>
      </c>
      <c r="AH44" s="79"/>
      <c r="AI44" s="85" t="s">
        <v>922</v>
      </c>
      <c r="AJ44" s="79" t="b">
        <v>0</v>
      </c>
      <c r="AK44" s="79">
        <v>5</v>
      </c>
      <c r="AL44" s="85" t="s">
        <v>842</v>
      </c>
      <c r="AM44" s="79" t="s">
        <v>937</v>
      </c>
      <c r="AN44" s="79" t="b">
        <v>0</v>
      </c>
      <c r="AO44" s="85" t="s">
        <v>842</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0</v>
      </c>
      <c r="BE44" s="49">
        <v>0</v>
      </c>
      <c r="BF44" s="48">
        <v>2</v>
      </c>
      <c r="BG44" s="49">
        <v>8.333333333333334</v>
      </c>
      <c r="BH44" s="48">
        <v>0</v>
      </c>
      <c r="BI44" s="49">
        <v>0</v>
      </c>
      <c r="BJ44" s="48">
        <v>22</v>
      </c>
      <c r="BK44" s="49">
        <v>91.66666666666667</v>
      </c>
      <c r="BL44" s="48">
        <v>24</v>
      </c>
    </row>
    <row r="45" spans="1:64" ht="15">
      <c r="A45" s="64" t="s">
        <v>248</v>
      </c>
      <c r="B45" s="64" t="s">
        <v>267</v>
      </c>
      <c r="C45" s="65"/>
      <c r="D45" s="66"/>
      <c r="E45" s="67"/>
      <c r="F45" s="68"/>
      <c r="G45" s="65"/>
      <c r="H45" s="69"/>
      <c r="I45" s="70"/>
      <c r="J45" s="70"/>
      <c r="K45" s="34" t="s">
        <v>65</v>
      </c>
      <c r="L45" s="77">
        <v>85</v>
      </c>
      <c r="M45" s="77"/>
      <c r="N45" s="72"/>
      <c r="O45" s="79" t="s">
        <v>345</v>
      </c>
      <c r="P45" s="81">
        <v>43435.01935185185</v>
      </c>
      <c r="Q45" s="79" t="s">
        <v>376</v>
      </c>
      <c r="R45" s="83" t="s">
        <v>461</v>
      </c>
      <c r="S45" s="79" t="s">
        <v>514</v>
      </c>
      <c r="T45" s="79"/>
      <c r="U45" s="79"/>
      <c r="V45" s="83" t="s">
        <v>625</v>
      </c>
      <c r="W45" s="81">
        <v>43435.01935185185</v>
      </c>
      <c r="X45" s="83" t="s">
        <v>703</v>
      </c>
      <c r="Y45" s="79"/>
      <c r="Z45" s="79"/>
      <c r="AA45" s="85" t="s">
        <v>831</v>
      </c>
      <c r="AB45" s="85" t="s">
        <v>842</v>
      </c>
      <c r="AC45" s="79" t="b">
        <v>0</v>
      </c>
      <c r="AD45" s="79">
        <v>0</v>
      </c>
      <c r="AE45" s="85" t="s">
        <v>925</v>
      </c>
      <c r="AF45" s="79" t="b">
        <v>0</v>
      </c>
      <c r="AG45" s="79" t="s">
        <v>931</v>
      </c>
      <c r="AH45" s="79"/>
      <c r="AI45" s="85" t="s">
        <v>922</v>
      </c>
      <c r="AJ45" s="79" t="b">
        <v>0</v>
      </c>
      <c r="AK45" s="79">
        <v>0</v>
      </c>
      <c r="AL45" s="85" t="s">
        <v>922</v>
      </c>
      <c r="AM45" s="79" t="s">
        <v>942</v>
      </c>
      <c r="AN45" s="79" t="b">
        <v>0</v>
      </c>
      <c r="AO45" s="85" t="s">
        <v>842</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1</v>
      </c>
      <c r="BD45" s="48"/>
      <c r="BE45" s="49"/>
      <c r="BF45" s="48"/>
      <c r="BG45" s="49"/>
      <c r="BH45" s="48"/>
      <c r="BI45" s="49"/>
      <c r="BJ45" s="48"/>
      <c r="BK45" s="49"/>
      <c r="BL45" s="48"/>
    </row>
    <row r="46" spans="1:64" ht="15">
      <c r="A46" s="64" t="s">
        <v>249</v>
      </c>
      <c r="B46" s="64" t="s">
        <v>256</v>
      </c>
      <c r="C46" s="65"/>
      <c r="D46" s="66"/>
      <c r="E46" s="67"/>
      <c r="F46" s="68"/>
      <c r="G46" s="65"/>
      <c r="H46" s="69"/>
      <c r="I46" s="70"/>
      <c r="J46" s="70"/>
      <c r="K46" s="34" t="s">
        <v>65</v>
      </c>
      <c r="L46" s="77">
        <v>87</v>
      </c>
      <c r="M46" s="77"/>
      <c r="N46" s="72"/>
      <c r="O46" s="79" t="s">
        <v>345</v>
      </c>
      <c r="P46" s="81">
        <v>43435.03780092593</v>
      </c>
      <c r="Q46" s="79" t="s">
        <v>375</v>
      </c>
      <c r="R46" s="79"/>
      <c r="S46" s="79"/>
      <c r="T46" s="79"/>
      <c r="U46" s="79"/>
      <c r="V46" s="83" t="s">
        <v>626</v>
      </c>
      <c r="W46" s="81">
        <v>43435.03780092593</v>
      </c>
      <c r="X46" s="83" t="s">
        <v>704</v>
      </c>
      <c r="Y46" s="79"/>
      <c r="Z46" s="79"/>
      <c r="AA46" s="85" t="s">
        <v>832</v>
      </c>
      <c r="AB46" s="79"/>
      <c r="AC46" s="79" t="b">
        <v>0</v>
      </c>
      <c r="AD46" s="79">
        <v>0</v>
      </c>
      <c r="AE46" s="85" t="s">
        <v>922</v>
      </c>
      <c r="AF46" s="79" t="b">
        <v>0</v>
      </c>
      <c r="AG46" s="79" t="s">
        <v>931</v>
      </c>
      <c r="AH46" s="79"/>
      <c r="AI46" s="85" t="s">
        <v>922</v>
      </c>
      <c r="AJ46" s="79" t="b">
        <v>0</v>
      </c>
      <c r="AK46" s="79">
        <v>5</v>
      </c>
      <c r="AL46" s="85" t="s">
        <v>842</v>
      </c>
      <c r="AM46" s="79" t="s">
        <v>942</v>
      </c>
      <c r="AN46" s="79" t="b">
        <v>0</v>
      </c>
      <c r="AO46" s="85" t="s">
        <v>842</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0</v>
      </c>
      <c r="BE46" s="49">
        <v>0</v>
      </c>
      <c r="BF46" s="48">
        <v>2</v>
      </c>
      <c r="BG46" s="49">
        <v>8.333333333333334</v>
      </c>
      <c r="BH46" s="48">
        <v>0</v>
      </c>
      <c r="BI46" s="49">
        <v>0</v>
      </c>
      <c r="BJ46" s="48">
        <v>22</v>
      </c>
      <c r="BK46" s="49">
        <v>91.66666666666667</v>
      </c>
      <c r="BL46" s="48">
        <v>24</v>
      </c>
    </row>
    <row r="47" spans="1:64" ht="15">
      <c r="A47" s="64" t="s">
        <v>250</v>
      </c>
      <c r="B47" s="64" t="s">
        <v>256</v>
      </c>
      <c r="C47" s="65"/>
      <c r="D47" s="66"/>
      <c r="E47" s="67"/>
      <c r="F47" s="68"/>
      <c r="G47" s="65"/>
      <c r="H47" s="69"/>
      <c r="I47" s="70"/>
      <c r="J47" s="70"/>
      <c r="K47" s="34" t="s">
        <v>65</v>
      </c>
      <c r="L47" s="77">
        <v>88</v>
      </c>
      <c r="M47" s="77"/>
      <c r="N47" s="72"/>
      <c r="O47" s="79" t="s">
        <v>345</v>
      </c>
      <c r="P47" s="81">
        <v>43435.06358796296</v>
      </c>
      <c r="Q47" s="79" t="s">
        <v>375</v>
      </c>
      <c r="R47" s="79"/>
      <c r="S47" s="79"/>
      <c r="T47" s="79"/>
      <c r="U47" s="79"/>
      <c r="V47" s="83" t="s">
        <v>627</v>
      </c>
      <c r="W47" s="81">
        <v>43435.06358796296</v>
      </c>
      <c r="X47" s="83" t="s">
        <v>705</v>
      </c>
      <c r="Y47" s="79"/>
      <c r="Z47" s="79"/>
      <c r="AA47" s="85" t="s">
        <v>833</v>
      </c>
      <c r="AB47" s="79"/>
      <c r="AC47" s="79" t="b">
        <v>0</v>
      </c>
      <c r="AD47" s="79">
        <v>0</v>
      </c>
      <c r="AE47" s="85" t="s">
        <v>922</v>
      </c>
      <c r="AF47" s="79" t="b">
        <v>0</v>
      </c>
      <c r="AG47" s="79" t="s">
        <v>931</v>
      </c>
      <c r="AH47" s="79"/>
      <c r="AI47" s="85" t="s">
        <v>922</v>
      </c>
      <c r="AJ47" s="79" t="b">
        <v>0</v>
      </c>
      <c r="AK47" s="79">
        <v>5</v>
      </c>
      <c r="AL47" s="85" t="s">
        <v>842</v>
      </c>
      <c r="AM47" s="79" t="s">
        <v>942</v>
      </c>
      <c r="AN47" s="79" t="b">
        <v>0</v>
      </c>
      <c r="AO47" s="85" t="s">
        <v>842</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0</v>
      </c>
      <c r="BE47" s="49">
        <v>0</v>
      </c>
      <c r="BF47" s="48">
        <v>2</v>
      </c>
      <c r="BG47" s="49">
        <v>8.333333333333334</v>
      </c>
      <c r="BH47" s="48">
        <v>0</v>
      </c>
      <c r="BI47" s="49">
        <v>0</v>
      </c>
      <c r="BJ47" s="48">
        <v>22</v>
      </c>
      <c r="BK47" s="49">
        <v>91.66666666666667</v>
      </c>
      <c r="BL47" s="48">
        <v>24</v>
      </c>
    </row>
    <row r="48" spans="1:64" ht="15">
      <c r="A48" s="64" t="s">
        <v>251</v>
      </c>
      <c r="B48" s="64" t="s">
        <v>256</v>
      </c>
      <c r="C48" s="65"/>
      <c r="D48" s="66"/>
      <c r="E48" s="67"/>
      <c r="F48" s="68"/>
      <c r="G48" s="65"/>
      <c r="H48" s="69"/>
      <c r="I48" s="70"/>
      <c r="J48" s="70"/>
      <c r="K48" s="34" t="s">
        <v>65</v>
      </c>
      <c r="L48" s="77">
        <v>89</v>
      </c>
      <c r="M48" s="77"/>
      <c r="N48" s="72"/>
      <c r="O48" s="79" t="s">
        <v>345</v>
      </c>
      <c r="P48" s="81">
        <v>43435.786770833336</v>
      </c>
      <c r="Q48" s="79" t="s">
        <v>375</v>
      </c>
      <c r="R48" s="79"/>
      <c r="S48" s="79"/>
      <c r="T48" s="79"/>
      <c r="U48" s="79"/>
      <c r="V48" s="83" t="s">
        <v>628</v>
      </c>
      <c r="W48" s="81">
        <v>43435.786770833336</v>
      </c>
      <c r="X48" s="83" t="s">
        <v>706</v>
      </c>
      <c r="Y48" s="79"/>
      <c r="Z48" s="79"/>
      <c r="AA48" s="85" t="s">
        <v>834</v>
      </c>
      <c r="AB48" s="79"/>
      <c r="AC48" s="79" t="b">
        <v>0</v>
      </c>
      <c r="AD48" s="79">
        <v>0</v>
      </c>
      <c r="AE48" s="85" t="s">
        <v>922</v>
      </c>
      <c r="AF48" s="79" t="b">
        <v>0</v>
      </c>
      <c r="AG48" s="79" t="s">
        <v>931</v>
      </c>
      <c r="AH48" s="79"/>
      <c r="AI48" s="85" t="s">
        <v>922</v>
      </c>
      <c r="AJ48" s="79" t="b">
        <v>0</v>
      </c>
      <c r="AK48" s="79">
        <v>10</v>
      </c>
      <c r="AL48" s="85" t="s">
        <v>842</v>
      </c>
      <c r="AM48" s="79" t="s">
        <v>940</v>
      </c>
      <c r="AN48" s="79" t="b">
        <v>0</v>
      </c>
      <c r="AO48" s="85" t="s">
        <v>842</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v>0</v>
      </c>
      <c r="BE48" s="49">
        <v>0</v>
      </c>
      <c r="BF48" s="48">
        <v>2</v>
      </c>
      <c r="BG48" s="49">
        <v>8.333333333333334</v>
      </c>
      <c r="BH48" s="48">
        <v>0</v>
      </c>
      <c r="BI48" s="49">
        <v>0</v>
      </c>
      <c r="BJ48" s="48">
        <v>22</v>
      </c>
      <c r="BK48" s="49">
        <v>91.66666666666667</v>
      </c>
      <c r="BL48" s="48">
        <v>24</v>
      </c>
    </row>
    <row r="49" spans="1:64" ht="15">
      <c r="A49" s="64" t="s">
        <v>252</v>
      </c>
      <c r="B49" s="64" t="s">
        <v>267</v>
      </c>
      <c r="C49" s="65"/>
      <c r="D49" s="66"/>
      <c r="E49" s="67"/>
      <c r="F49" s="68"/>
      <c r="G49" s="65"/>
      <c r="H49" s="69"/>
      <c r="I49" s="70"/>
      <c r="J49" s="70"/>
      <c r="K49" s="34" t="s">
        <v>65</v>
      </c>
      <c r="L49" s="77">
        <v>90</v>
      </c>
      <c r="M49" s="77"/>
      <c r="N49" s="72"/>
      <c r="O49" s="79" t="s">
        <v>345</v>
      </c>
      <c r="P49" s="81">
        <v>43426.29287037037</v>
      </c>
      <c r="Q49" s="79" t="s">
        <v>368</v>
      </c>
      <c r="R49" s="79"/>
      <c r="S49" s="79"/>
      <c r="T49" s="79" t="s">
        <v>542</v>
      </c>
      <c r="U49" s="79"/>
      <c r="V49" s="83" t="s">
        <v>629</v>
      </c>
      <c r="W49" s="81">
        <v>43426.29287037037</v>
      </c>
      <c r="X49" s="83" t="s">
        <v>707</v>
      </c>
      <c r="Y49" s="79"/>
      <c r="Z49" s="79"/>
      <c r="AA49" s="85" t="s">
        <v>835</v>
      </c>
      <c r="AB49" s="79"/>
      <c r="AC49" s="79" t="b">
        <v>0</v>
      </c>
      <c r="AD49" s="79">
        <v>0</v>
      </c>
      <c r="AE49" s="85" t="s">
        <v>922</v>
      </c>
      <c r="AF49" s="79" t="b">
        <v>0</v>
      </c>
      <c r="AG49" s="79" t="s">
        <v>931</v>
      </c>
      <c r="AH49" s="79"/>
      <c r="AI49" s="85" t="s">
        <v>922</v>
      </c>
      <c r="AJ49" s="79" t="b">
        <v>0</v>
      </c>
      <c r="AK49" s="79">
        <v>7</v>
      </c>
      <c r="AL49" s="85" t="s">
        <v>908</v>
      </c>
      <c r="AM49" s="79" t="s">
        <v>940</v>
      </c>
      <c r="AN49" s="79" t="b">
        <v>0</v>
      </c>
      <c r="AO49" s="85" t="s">
        <v>908</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24</v>
      </c>
      <c r="BK49" s="49">
        <v>100</v>
      </c>
      <c r="BL49" s="48">
        <v>24</v>
      </c>
    </row>
    <row r="50" spans="1:64" ht="15">
      <c r="A50" s="64" t="s">
        <v>252</v>
      </c>
      <c r="B50" s="64" t="s">
        <v>267</v>
      </c>
      <c r="C50" s="65"/>
      <c r="D50" s="66"/>
      <c r="E50" s="67"/>
      <c r="F50" s="68"/>
      <c r="G50" s="65"/>
      <c r="H50" s="69"/>
      <c r="I50" s="70"/>
      <c r="J50" s="70"/>
      <c r="K50" s="34" t="s">
        <v>65</v>
      </c>
      <c r="L50" s="77">
        <v>91</v>
      </c>
      <c r="M50" s="77"/>
      <c r="N50" s="72"/>
      <c r="O50" s="79" t="s">
        <v>345</v>
      </c>
      <c r="P50" s="81">
        <v>43429.03753472222</v>
      </c>
      <c r="Q50" s="79" t="s">
        <v>368</v>
      </c>
      <c r="R50" s="79"/>
      <c r="S50" s="79"/>
      <c r="T50" s="79" t="s">
        <v>542</v>
      </c>
      <c r="U50" s="79"/>
      <c r="V50" s="83" t="s">
        <v>629</v>
      </c>
      <c r="W50" s="81">
        <v>43429.03753472222</v>
      </c>
      <c r="X50" s="83" t="s">
        <v>708</v>
      </c>
      <c r="Y50" s="79"/>
      <c r="Z50" s="79"/>
      <c r="AA50" s="85" t="s">
        <v>836</v>
      </c>
      <c r="AB50" s="79"/>
      <c r="AC50" s="79" t="b">
        <v>0</v>
      </c>
      <c r="AD50" s="79">
        <v>0</v>
      </c>
      <c r="AE50" s="85" t="s">
        <v>922</v>
      </c>
      <c r="AF50" s="79" t="b">
        <v>0</v>
      </c>
      <c r="AG50" s="79" t="s">
        <v>931</v>
      </c>
      <c r="AH50" s="79"/>
      <c r="AI50" s="85" t="s">
        <v>922</v>
      </c>
      <c r="AJ50" s="79" t="b">
        <v>0</v>
      </c>
      <c r="AK50" s="79">
        <v>10</v>
      </c>
      <c r="AL50" s="85" t="s">
        <v>908</v>
      </c>
      <c r="AM50" s="79" t="s">
        <v>940</v>
      </c>
      <c r="AN50" s="79" t="b">
        <v>0</v>
      </c>
      <c r="AO50" s="85" t="s">
        <v>908</v>
      </c>
      <c r="AP50" s="79" t="s">
        <v>176</v>
      </c>
      <c r="AQ50" s="79">
        <v>0</v>
      </c>
      <c r="AR50" s="79">
        <v>0</v>
      </c>
      <c r="AS50" s="79"/>
      <c r="AT50" s="79"/>
      <c r="AU50" s="79"/>
      <c r="AV50" s="79"/>
      <c r="AW50" s="79"/>
      <c r="AX50" s="79"/>
      <c r="AY50" s="79"/>
      <c r="AZ50" s="79"/>
      <c r="BA50">
        <v>3</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24</v>
      </c>
      <c r="BK50" s="49">
        <v>100</v>
      </c>
      <c r="BL50" s="48">
        <v>24</v>
      </c>
    </row>
    <row r="51" spans="1:64" ht="15">
      <c r="A51" s="64" t="s">
        <v>252</v>
      </c>
      <c r="B51" s="64" t="s">
        <v>267</v>
      </c>
      <c r="C51" s="65"/>
      <c r="D51" s="66"/>
      <c r="E51" s="67"/>
      <c r="F51" s="68"/>
      <c r="G51" s="65"/>
      <c r="H51" s="69"/>
      <c r="I51" s="70"/>
      <c r="J51" s="70"/>
      <c r="K51" s="34" t="s">
        <v>65</v>
      </c>
      <c r="L51" s="77">
        <v>92</v>
      </c>
      <c r="M51" s="77"/>
      <c r="N51" s="72"/>
      <c r="O51" s="79" t="s">
        <v>345</v>
      </c>
      <c r="P51" s="81">
        <v>43435.81217592592</v>
      </c>
      <c r="Q51" s="79" t="s">
        <v>377</v>
      </c>
      <c r="R51" s="79"/>
      <c r="S51" s="79"/>
      <c r="T51" s="79"/>
      <c r="U51" s="79"/>
      <c r="V51" s="83" t="s">
        <v>629</v>
      </c>
      <c r="W51" s="81">
        <v>43435.81217592592</v>
      </c>
      <c r="X51" s="83" t="s">
        <v>709</v>
      </c>
      <c r="Y51" s="79"/>
      <c r="Z51" s="79"/>
      <c r="AA51" s="85" t="s">
        <v>837</v>
      </c>
      <c r="AB51" s="79"/>
      <c r="AC51" s="79" t="b">
        <v>0</v>
      </c>
      <c r="AD51" s="79">
        <v>0</v>
      </c>
      <c r="AE51" s="85" t="s">
        <v>922</v>
      </c>
      <c r="AF51" s="79" t="b">
        <v>0</v>
      </c>
      <c r="AG51" s="79" t="s">
        <v>931</v>
      </c>
      <c r="AH51" s="79"/>
      <c r="AI51" s="85" t="s">
        <v>922</v>
      </c>
      <c r="AJ51" s="79" t="b">
        <v>0</v>
      </c>
      <c r="AK51" s="79">
        <v>1</v>
      </c>
      <c r="AL51" s="85" t="s">
        <v>910</v>
      </c>
      <c r="AM51" s="79" t="s">
        <v>940</v>
      </c>
      <c r="AN51" s="79" t="b">
        <v>0</v>
      </c>
      <c r="AO51" s="85" t="s">
        <v>910</v>
      </c>
      <c r="AP51" s="79" t="s">
        <v>176</v>
      </c>
      <c r="AQ51" s="79">
        <v>0</v>
      </c>
      <c r="AR51" s="79">
        <v>0</v>
      </c>
      <c r="AS51" s="79"/>
      <c r="AT51" s="79"/>
      <c r="AU51" s="79"/>
      <c r="AV51" s="79"/>
      <c r="AW51" s="79"/>
      <c r="AX51" s="79"/>
      <c r="AY51" s="79"/>
      <c r="AZ51" s="79"/>
      <c r="BA51">
        <v>3</v>
      </c>
      <c r="BB51" s="78" t="str">
        <f>REPLACE(INDEX(GroupVertices[Group],MATCH(Edges24[[#This Row],[Vertex 1]],GroupVertices[Vertex],0)),1,1,"")</f>
        <v>1</v>
      </c>
      <c r="BC51" s="78" t="str">
        <f>REPLACE(INDEX(GroupVertices[Group],MATCH(Edges24[[#This Row],[Vertex 2]],GroupVertices[Vertex],0)),1,1,"")</f>
        <v>1</v>
      </c>
      <c r="BD51" s="48">
        <v>1</v>
      </c>
      <c r="BE51" s="49">
        <v>4.166666666666667</v>
      </c>
      <c r="BF51" s="48">
        <v>0</v>
      </c>
      <c r="BG51" s="49">
        <v>0</v>
      </c>
      <c r="BH51" s="48">
        <v>0</v>
      </c>
      <c r="BI51" s="49">
        <v>0</v>
      </c>
      <c r="BJ51" s="48">
        <v>23</v>
      </c>
      <c r="BK51" s="49">
        <v>95.83333333333333</v>
      </c>
      <c r="BL51" s="48">
        <v>24</v>
      </c>
    </row>
    <row r="52" spans="1:64" ht="15">
      <c r="A52" s="64" t="s">
        <v>252</v>
      </c>
      <c r="B52" s="64" t="s">
        <v>252</v>
      </c>
      <c r="C52" s="65"/>
      <c r="D52" s="66"/>
      <c r="E52" s="67"/>
      <c r="F52" s="68"/>
      <c r="G52" s="65"/>
      <c r="H52" s="69"/>
      <c r="I52" s="70"/>
      <c r="J52" s="70"/>
      <c r="K52" s="34" t="s">
        <v>65</v>
      </c>
      <c r="L52" s="77">
        <v>93</v>
      </c>
      <c r="M52" s="77"/>
      <c r="N52" s="72"/>
      <c r="O52" s="79" t="s">
        <v>176</v>
      </c>
      <c r="P52" s="81">
        <v>43435.812569444446</v>
      </c>
      <c r="Q52" s="79" t="s">
        <v>378</v>
      </c>
      <c r="R52" s="83" t="s">
        <v>462</v>
      </c>
      <c r="S52" s="79" t="s">
        <v>502</v>
      </c>
      <c r="T52" s="79"/>
      <c r="U52" s="79"/>
      <c r="V52" s="83" t="s">
        <v>629</v>
      </c>
      <c r="W52" s="81">
        <v>43435.812569444446</v>
      </c>
      <c r="X52" s="83" t="s">
        <v>710</v>
      </c>
      <c r="Y52" s="79"/>
      <c r="Z52" s="79"/>
      <c r="AA52" s="85" t="s">
        <v>838</v>
      </c>
      <c r="AB52" s="79"/>
      <c r="AC52" s="79" t="b">
        <v>0</v>
      </c>
      <c r="AD52" s="79">
        <v>0</v>
      </c>
      <c r="AE52" s="85" t="s">
        <v>922</v>
      </c>
      <c r="AF52" s="79" t="b">
        <v>1</v>
      </c>
      <c r="AG52" s="79" t="s">
        <v>931</v>
      </c>
      <c r="AH52" s="79"/>
      <c r="AI52" s="85" t="s">
        <v>909</v>
      </c>
      <c r="AJ52" s="79" t="b">
        <v>0</v>
      </c>
      <c r="AK52" s="79">
        <v>0</v>
      </c>
      <c r="AL52" s="85" t="s">
        <v>922</v>
      </c>
      <c r="AM52" s="79" t="s">
        <v>940</v>
      </c>
      <c r="AN52" s="79" t="b">
        <v>0</v>
      </c>
      <c r="AO52" s="85" t="s">
        <v>838</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5</v>
      </c>
      <c r="BK52" s="49">
        <v>100</v>
      </c>
      <c r="BL52" s="48">
        <v>5</v>
      </c>
    </row>
    <row r="53" spans="1:64" ht="15">
      <c r="A53" s="64" t="s">
        <v>253</v>
      </c>
      <c r="B53" s="64" t="s">
        <v>267</v>
      </c>
      <c r="C53" s="65"/>
      <c r="D53" s="66"/>
      <c r="E53" s="67"/>
      <c r="F53" s="68"/>
      <c r="G53" s="65"/>
      <c r="H53" s="69"/>
      <c r="I53" s="70"/>
      <c r="J53" s="70"/>
      <c r="K53" s="34" t="s">
        <v>65</v>
      </c>
      <c r="L53" s="77">
        <v>94</v>
      </c>
      <c r="M53" s="77"/>
      <c r="N53" s="72"/>
      <c r="O53" s="79" t="s">
        <v>345</v>
      </c>
      <c r="P53" s="81">
        <v>43435.83094907407</v>
      </c>
      <c r="Q53" s="79" t="s">
        <v>379</v>
      </c>
      <c r="R53" s="79"/>
      <c r="S53" s="79"/>
      <c r="T53" s="79"/>
      <c r="U53" s="79"/>
      <c r="V53" s="83" t="s">
        <v>630</v>
      </c>
      <c r="W53" s="81">
        <v>43435.83094907407</v>
      </c>
      <c r="X53" s="83" t="s">
        <v>711</v>
      </c>
      <c r="Y53" s="79"/>
      <c r="Z53" s="79"/>
      <c r="AA53" s="85" t="s">
        <v>839</v>
      </c>
      <c r="AB53" s="85" t="s">
        <v>842</v>
      </c>
      <c r="AC53" s="79" t="b">
        <v>0</v>
      </c>
      <c r="AD53" s="79">
        <v>1</v>
      </c>
      <c r="AE53" s="85" t="s">
        <v>925</v>
      </c>
      <c r="AF53" s="79" t="b">
        <v>0</v>
      </c>
      <c r="AG53" s="79" t="s">
        <v>931</v>
      </c>
      <c r="AH53" s="79"/>
      <c r="AI53" s="85" t="s">
        <v>922</v>
      </c>
      <c r="AJ53" s="79" t="b">
        <v>0</v>
      </c>
      <c r="AK53" s="79">
        <v>0</v>
      </c>
      <c r="AL53" s="85" t="s">
        <v>922</v>
      </c>
      <c r="AM53" s="79" t="s">
        <v>940</v>
      </c>
      <c r="AN53" s="79" t="b">
        <v>0</v>
      </c>
      <c r="AO53" s="85" t="s">
        <v>842</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1</v>
      </c>
      <c r="BD53" s="48"/>
      <c r="BE53" s="49"/>
      <c r="BF53" s="48"/>
      <c r="BG53" s="49"/>
      <c r="BH53" s="48"/>
      <c r="BI53" s="49"/>
      <c r="BJ53" s="48"/>
      <c r="BK53" s="49"/>
      <c r="BL53" s="48"/>
    </row>
    <row r="54" spans="1:64" ht="15">
      <c r="A54" s="64" t="s">
        <v>254</v>
      </c>
      <c r="B54" s="64" t="s">
        <v>256</v>
      </c>
      <c r="C54" s="65"/>
      <c r="D54" s="66"/>
      <c r="E54" s="67"/>
      <c r="F54" s="68"/>
      <c r="G54" s="65"/>
      <c r="H54" s="69"/>
      <c r="I54" s="70"/>
      <c r="J54" s="70"/>
      <c r="K54" s="34" t="s">
        <v>65</v>
      </c>
      <c r="L54" s="77">
        <v>96</v>
      </c>
      <c r="M54" s="77"/>
      <c r="N54" s="72"/>
      <c r="O54" s="79" t="s">
        <v>345</v>
      </c>
      <c r="P54" s="81">
        <v>43435.86145833333</v>
      </c>
      <c r="Q54" s="79" t="s">
        <v>375</v>
      </c>
      <c r="R54" s="79"/>
      <c r="S54" s="79"/>
      <c r="T54" s="79"/>
      <c r="U54" s="79"/>
      <c r="V54" s="83" t="s">
        <v>631</v>
      </c>
      <c r="W54" s="81">
        <v>43435.86145833333</v>
      </c>
      <c r="X54" s="83" t="s">
        <v>712</v>
      </c>
      <c r="Y54" s="79"/>
      <c r="Z54" s="79"/>
      <c r="AA54" s="85" t="s">
        <v>840</v>
      </c>
      <c r="AB54" s="79"/>
      <c r="AC54" s="79" t="b">
        <v>0</v>
      </c>
      <c r="AD54" s="79">
        <v>0</v>
      </c>
      <c r="AE54" s="85" t="s">
        <v>922</v>
      </c>
      <c r="AF54" s="79" t="b">
        <v>0</v>
      </c>
      <c r="AG54" s="79" t="s">
        <v>931</v>
      </c>
      <c r="AH54" s="79"/>
      <c r="AI54" s="85" t="s">
        <v>922</v>
      </c>
      <c r="AJ54" s="79" t="b">
        <v>0</v>
      </c>
      <c r="AK54" s="79">
        <v>10</v>
      </c>
      <c r="AL54" s="85" t="s">
        <v>842</v>
      </c>
      <c r="AM54" s="79" t="s">
        <v>941</v>
      </c>
      <c r="AN54" s="79" t="b">
        <v>0</v>
      </c>
      <c r="AO54" s="85" t="s">
        <v>842</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v>0</v>
      </c>
      <c r="BE54" s="49">
        <v>0</v>
      </c>
      <c r="BF54" s="48">
        <v>2</v>
      </c>
      <c r="BG54" s="49">
        <v>8.333333333333334</v>
      </c>
      <c r="BH54" s="48">
        <v>0</v>
      </c>
      <c r="BI54" s="49">
        <v>0</v>
      </c>
      <c r="BJ54" s="48">
        <v>22</v>
      </c>
      <c r="BK54" s="49">
        <v>91.66666666666667</v>
      </c>
      <c r="BL54" s="48">
        <v>24</v>
      </c>
    </row>
    <row r="55" spans="1:64" ht="15">
      <c r="A55" s="64" t="s">
        <v>255</v>
      </c>
      <c r="B55" s="64" t="s">
        <v>256</v>
      </c>
      <c r="C55" s="65"/>
      <c r="D55" s="66"/>
      <c r="E55" s="67"/>
      <c r="F55" s="68"/>
      <c r="G55" s="65"/>
      <c r="H55" s="69"/>
      <c r="I55" s="70"/>
      <c r="J55" s="70"/>
      <c r="K55" s="34" t="s">
        <v>65</v>
      </c>
      <c r="L55" s="77">
        <v>97</v>
      </c>
      <c r="M55" s="77"/>
      <c r="N55" s="72"/>
      <c r="O55" s="79" t="s">
        <v>345</v>
      </c>
      <c r="P55" s="81">
        <v>43436.03864583333</v>
      </c>
      <c r="Q55" s="79" t="s">
        <v>375</v>
      </c>
      <c r="R55" s="79"/>
      <c r="S55" s="79"/>
      <c r="T55" s="79"/>
      <c r="U55" s="79"/>
      <c r="V55" s="83" t="s">
        <v>632</v>
      </c>
      <c r="W55" s="81">
        <v>43436.03864583333</v>
      </c>
      <c r="X55" s="83" t="s">
        <v>713</v>
      </c>
      <c r="Y55" s="79"/>
      <c r="Z55" s="79"/>
      <c r="AA55" s="85" t="s">
        <v>841</v>
      </c>
      <c r="AB55" s="79"/>
      <c r="AC55" s="79" t="b">
        <v>0</v>
      </c>
      <c r="AD55" s="79">
        <v>0</v>
      </c>
      <c r="AE55" s="85" t="s">
        <v>922</v>
      </c>
      <c r="AF55" s="79" t="b">
        <v>0</v>
      </c>
      <c r="AG55" s="79" t="s">
        <v>931</v>
      </c>
      <c r="AH55" s="79"/>
      <c r="AI55" s="85" t="s">
        <v>922</v>
      </c>
      <c r="AJ55" s="79" t="b">
        <v>0</v>
      </c>
      <c r="AK55" s="79">
        <v>10</v>
      </c>
      <c r="AL55" s="85" t="s">
        <v>842</v>
      </c>
      <c r="AM55" s="79" t="s">
        <v>945</v>
      </c>
      <c r="AN55" s="79" t="b">
        <v>0</v>
      </c>
      <c r="AO55" s="85" t="s">
        <v>842</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v>0</v>
      </c>
      <c r="BE55" s="49">
        <v>0</v>
      </c>
      <c r="BF55" s="48">
        <v>2</v>
      </c>
      <c r="BG55" s="49">
        <v>8.333333333333334</v>
      </c>
      <c r="BH55" s="48">
        <v>0</v>
      </c>
      <c r="BI55" s="49">
        <v>0</v>
      </c>
      <c r="BJ55" s="48">
        <v>22</v>
      </c>
      <c r="BK55" s="49">
        <v>91.66666666666667</v>
      </c>
      <c r="BL55" s="48">
        <v>24</v>
      </c>
    </row>
    <row r="56" spans="1:64" ht="15">
      <c r="A56" s="64" t="s">
        <v>256</v>
      </c>
      <c r="B56" s="64" t="s">
        <v>256</v>
      </c>
      <c r="C56" s="65"/>
      <c r="D56" s="66"/>
      <c r="E56" s="67"/>
      <c r="F56" s="68"/>
      <c r="G56" s="65"/>
      <c r="H56" s="69"/>
      <c r="I56" s="70"/>
      <c r="J56" s="70"/>
      <c r="K56" s="34" t="s">
        <v>65</v>
      </c>
      <c r="L56" s="77">
        <v>98</v>
      </c>
      <c r="M56" s="77"/>
      <c r="N56" s="72"/>
      <c r="O56" s="79" t="s">
        <v>176</v>
      </c>
      <c r="P56" s="81">
        <v>43434.98960648148</v>
      </c>
      <c r="Q56" s="79" t="s">
        <v>380</v>
      </c>
      <c r="R56" s="83" t="s">
        <v>463</v>
      </c>
      <c r="S56" s="79" t="s">
        <v>502</v>
      </c>
      <c r="T56" s="79"/>
      <c r="U56" s="79"/>
      <c r="V56" s="83" t="s">
        <v>633</v>
      </c>
      <c r="W56" s="81">
        <v>43434.98960648148</v>
      </c>
      <c r="X56" s="83" t="s">
        <v>714</v>
      </c>
      <c r="Y56" s="79"/>
      <c r="Z56" s="79"/>
      <c r="AA56" s="85" t="s">
        <v>842</v>
      </c>
      <c r="AB56" s="79"/>
      <c r="AC56" s="79" t="b">
        <v>0</v>
      </c>
      <c r="AD56" s="79">
        <v>0</v>
      </c>
      <c r="AE56" s="85" t="s">
        <v>922</v>
      </c>
      <c r="AF56" s="79" t="b">
        <v>0</v>
      </c>
      <c r="AG56" s="79" t="s">
        <v>931</v>
      </c>
      <c r="AH56" s="79"/>
      <c r="AI56" s="85" t="s">
        <v>922</v>
      </c>
      <c r="AJ56" s="79" t="b">
        <v>0</v>
      </c>
      <c r="AK56" s="79">
        <v>0</v>
      </c>
      <c r="AL56" s="85" t="s">
        <v>922</v>
      </c>
      <c r="AM56" s="79" t="s">
        <v>946</v>
      </c>
      <c r="AN56" s="79" t="b">
        <v>1</v>
      </c>
      <c r="AO56" s="85" t="s">
        <v>842</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v>0</v>
      </c>
      <c r="BE56" s="49">
        <v>0</v>
      </c>
      <c r="BF56" s="48">
        <v>2</v>
      </c>
      <c r="BG56" s="49">
        <v>9.523809523809524</v>
      </c>
      <c r="BH56" s="48">
        <v>0</v>
      </c>
      <c r="BI56" s="49">
        <v>0</v>
      </c>
      <c r="BJ56" s="48">
        <v>19</v>
      </c>
      <c r="BK56" s="49">
        <v>90.47619047619048</v>
      </c>
      <c r="BL56" s="48">
        <v>21</v>
      </c>
    </row>
    <row r="57" spans="1:64" ht="15">
      <c r="A57" s="64" t="s">
        <v>257</v>
      </c>
      <c r="B57" s="64" t="s">
        <v>256</v>
      </c>
      <c r="C57" s="65"/>
      <c r="D57" s="66"/>
      <c r="E57" s="67"/>
      <c r="F57" s="68"/>
      <c r="G57" s="65"/>
      <c r="H57" s="69"/>
      <c r="I57" s="70"/>
      <c r="J57" s="70"/>
      <c r="K57" s="34" t="s">
        <v>65</v>
      </c>
      <c r="L57" s="77">
        <v>99</v>
      </c>
      <c r="M57" s="77"/>
      <c r="N57" s="72"/>
      <c r="O57" s="79" t="s">
        <v>345</v>
      </c>
      <c r="P57" s="81">
        <v>43436.08603009259</v>
      </c>
      <c r="Q57" s="79" t="s">
        <v>375</v>
      </c>
      <c r="R57" s="79"/>
      <c r="S57" s="79"/>
      <c r="T57" s="79"/>
      <c r="U57" s="79"/>
      <c r="V57" s="83" t="s">
        <v>634</v>
      </c>
      <c r="W57" s="81">
        <v>43436.08603009259</v>
      </c>
      <c r="X57" s="83" t="s">
        <v>715</v>
      </c>
      <c r="Y57" s="79"/>
      <c r="Z57" s="79"/>
      <c r="AA57" s="85" t="s">
        <v>843</v>
      </c>
      <c r="AB57" s="79"/>
      <c r="AC57" s="79" t="b">
        <v>0</v>
      </c>
      <c r="AD57" s="79">
        <v>0</v>
      </c>
      <c r="AE57" s="85" t="s">
        <v>922</v>
      </c>
      <c r="AF57" s="79" t="b">
        <v>0</v>
      </c>
      <c r="AG57" s="79" t="s">
        <v>931</v>
      </c>
      <c r="AH57" s="79"/>
      <c r="AI57" s="85" t="s">
        <v>922</v>
      </c>
      <c r="AJ57" s="79" t="b">
        <v>0</v>
      </c>
      <c r="AK57" s="79">
        <v>10</v>
      </c>
      <c r="AL57" s="85" t="s">
        <v>842</v>
      </c>
      <c r="AM57" s="79" t="s">
        <v>937</v>
      </c>
      <c r="AN57" s="79" t="b">
        <v>0</v>
      </c>
      <c r="AO57" s="85" t="s">
        <v>842</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v>0</v>
      </c>
      <c r="BE57" s="49">
        <v>0</v>
      </c>
      <c r="BF57" s="48">
        <v>2</v>
      </c>
      <c r="BG57" s="49">
        <v>8.333333333333334</v>
      </c>
      <c r="BH57" s="48">
        <v>0</v>
      </c>
      <c r="BI57" s="49">
        <v>0</v>
      </c>
      <c r="BJ57" s="48">
        <v>22</v>
      </c>
      <c r="BK57" s="49">
        <v>91.66666666666667</v>
      </c>
      <c r="BL57" s="48">
        <v>24</v>
      </c>
    </row>
    <row r="58" spans="1:64" ht="15">
      <c r="A58" s="64" t="s">
        <v>258</v>
      </c>
      <c r="B58" s="64" t="s">
        <v>267</v>
      </c>
      <c r="C58" s="65"/>
      <c r="D58" s="66"/>
      <c r="E58" s="67"/>
      <c r="F58" s="68"/>
      <c r="G58" s="65"/>
      <c r="H58" s="69"/>
      <c r="I58" s="70"/>
      <c r="J58" s="70"/>
      <c r="K58" s="34" t="s">
        <v>65</v>
      </c>
      <c r="L58" s="77">
        <v>100</v>
      </c>
      <c r="M58" s="77"/>
      <c r="N58" s="72"/>
      <c r="O58" s="79" t="s">
        <v>345</v>
      </c>
      <c r="P58" s="81">
        <v>43437.35579861111</v>
      </c>
      <c r="Q58" s="79" t="s">
        <v>381</v>
      </c>
      <c r="R58" s="83" t="s">
        <v>464</v>
      </c>
      <c r="S58" s="79" t="s">
        <v>510</v>
      </c>
      <c r="T58" s="79" t="s">
        <v>546</v>
      </c>
      <c r="U58" s="79"/>
      <c r="V58" s="83" t="s">
        <v>635</v>
      </c>
      <c r="W58" s="81">
        <v>43437.35579861111</v>
      </c>
      <c r="X58" s="83" t="s">
        <v>716</v>
      </c>
      <c r="Y58" s="79"/>
      <c r="Z58" s="79"/>
      <c r="AA58" s="85" t="s">
        <v>844</v>
      </c>
      <c r="AB58" s="79"/>
      <c r="AC58" s="79" t="b">
        <v>0</v>
      </c>
      <c r="AD58" s="79">
        <v>0</v>
      </c>
      <c r="AE58" s="85" t="s">
        <v>922</v>
      </c>
      <c r="AF58" s="79" t="b">
        <v>0</v>
      </c>
      <c r="AG58" s="79" t="s">
        <v>931</v>
      </c>
      <c r="AH58" s="79"/>
      <c r="AI58" s="85" t="s">
        <v>922</v>
      </c>
      <c r="AJ58" s="79" t="b">
        <v>0</v>
      </c>
      <c r="AK58" s="79">
        <v>4</v>
      </c>
      <c r="AL58" s="85" t="s">
        <v>872</v>
      </c>
      <c r="AM58" s="79" t="s">
        <v>947</v>
      </c>
      <c r="AN58" s="79" t="b">
        <v>0</v>
      </c>
      <c r="AO58" s="85" t="s">
        <v>872</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c r="BE58" s="49"/>
      <c r="BF58" s="48"/>
      <c r="BG58" s="49"/>
      <c r="BH58" s="48"/>
      <c r="BI58" s="49"/>
      <c r="BJ58" s="48"/>
      <c r="BK58" s="49"/>
      <c r="BL58" s="48"/>
    </row>
    <row r="59" spans="1:64" ht="15">
      <c r="A59" s="64" t="s">
        <v>259</v>
      </c>
      <c r="B59" s="64" t="s">
        <v>267</v>
      </c>
      <c r="C59" s="65"/>
      <c r="D59" s="66"/>
      <c r="E59" s="67"/>
      <c r="F59" s="68"/>
      <c r="G59" s="65"/>
      <c r="H59" s="69"/>
      <c r="I59" s="70"/>
      <c r="J59" s="70"/>
      <c r="K59" s="34" t="s">
        <v>65</v>
      </c>
      <c r="L59" s="77">
        <v>102</v>
      </c>
      <c r="M59" s="77"/>
      <c r="N59" s="72"/>
      <c r="O59" s="79" t="s">
        <v>345</v>
      </c>
      <c r="P59" s="81">
        <v>43437.41119212963</v>
      </c>
      <c r="Q59" s="79" t="s">
        <v>381</v>
      </c>
      <c r="R59" s="83" t="s">
        <v>464</v>
      </c>
      <c r="S59" s="79" t="s">
        <v>510</v>
      </c>
      <c r="T59" s="79" t="s">
        <v>546</v>
      </c>
      <c r="U59" s="79"/>
      <c r="V59" s="83" t="s">
        <v>636</v>
      </c>
      <c r="W59" s="81">
        <v>43437.41119212963</v>
      </c>
      <c r="X59" s="83" t="s">
        <v>717</v>
      </c>
      <c r="Y59" s="79"/>
      <c r="Z59" s="79"/>
      <c r="AA59" s="85" t="s">
        <v>845</v>
      </c>
      <c r="AB59" s="79"/>
      <c r="AC59" s="79" t="b">
        <v>0</v>
      </c>
      <c r="AD59" s="79">
        <v>0</v>
      </c>
      <c r="AE59" s="85" t="s">
        <v>922</v>
      </c>
      <c r="AF59" s="79" t="b">
        <v>0</v>
      </c>
      <c r="AG59" s="79" t="s">
        <v>931</v>
      </c>
      <c r="AH59" s="79"/>
      <c r="AI59" s="85" t="s">
        <v>922</v>
      </c>
      <c r="AJ59" s="79" t="b">
        <v>0</v>
      </c>
      <c r="AK59" s="79">
        <v>4</v>
      </c>
      <c r="AL59" s="85" t="s">
        <v>872</v>
      </c>
      <c r="AM59" s="79" t="s">
        <v>937</v>
      </c>
      <c r="AN59" s="79" t="b">
        <v>0</v>
      </c>
      <c r="AO59" s="85" t="s">
        <v>872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260</v>
      </c>
      <c r="B60" s="64" t="s">
        <v>305</v>
      </c>
      <c r="C60" s="65"/>
      <c r="D60" s="66"/>
      <c r="E60" s="67"/>
      <c r="F60" s="68"/>
      <c r="G60" s="65"/>
      <c r="H60" s="69"/>
      <c r="I60" s="70"/>
      <c r="J60" s="70"/>
      <c r="K60" s="34" t="s">
        <v>65</v>
      </c>
      <c r="L60" s="77">
        <v>104</v>
      </c>
      <c r="M60" s="77"/>
      <c r="N60" s="72"/>
      <c r="O60" s="79" t="s">
        <v>345</v>
      </c>
      <c r="P60" s="81">
        <v>43440.73703703703</v>
      </c>
      <c r="Q60" s="79" t="s">
        <v>382</v>
      </c>
      <c r="R60" s="79"/>
      <c r="S60" s="79"/>
      <c r="T60" s="79"/>
      <c r="U60" s="79"/>
      <c r="V60" s="83" t="s">
        <v>637</v>
      </c>
      <c r="W60" s="81">
        <v>43440.73703703703</v>
      </c>
      <c r="X60" s="83" t="s">
        <v>718</v>
      </c>
      <c r="Y60" s="79"/>
      <c r="Z60" s="79"/>
      <c r="AA60" s="85" t="s">
        <v>846</v>
      </c>
      <c r="AB60" s="79"/>
      <c r="AC60" s="79" t="b">
        <v>0</v>
      </c>
      <c r="AD60" s="79">
        <v>0</v>
      </c>
      <c r="AE60" s="85" t="s">
        <v>922</v>
      </c>
      <c r="AF60" s="79" t="b">
        <v>1</v>
      </c>
      <c r="AG60" s="79" t="s">
        <v>935</v>
      </c>
      <c r="AH60" s="79"/>
      <c r="AI60" s="85" t="s">
        <v>936</v>
      </c>
      <c r="AJ60" s="79" t="b">
        <v>0</v>
      </c>
      <c r="AK60" s="79">
        <v>1</v>
      </c>
      <c r="AL60" s="85" t="s">
        <v>847</v>
      </c>
      <c r="AM60" s="79" t="s">
        <v>937</v>
      </c>
      <c r="AN60" s="79" t="b">
        <v>0</v>
      </c>
      <c r="AO60" s="85" t="s">
        <v>847</v>
      </c>
      <c r="AP60" s="79" t="s">
        <v>176</v>
      </c>
      <c r="AQ60" s="79">
        <v>0</v>
      </c>
      <c r="AR60" s="79">
        <v>0</v>
      </c>
      <c r="AS60" s="79"/>
      <c r="AT60" s="79"/>
      <c r="AU60" s="79"/>
      <c r="AV60" s="79"/>
      <c r="AW60" s="79"/>
      <c r="AX60" s="79"/>
      <c r="AY60" s="79"/>
      <c r="AZ60" s="79"/>
      <c r="BA60">
        <v>1</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261</v>
      </c>
      <c r="B61" s="64" t="s">
        <v>306</v>
      </c>
      <c r="C61" s="65"/>
      <c r="D61" s="66"/>
      <c r="E61" s="67"/>
      <c r="F61" s="68"/>
      <c r="G61" s="65"/>
      <c r="H61" s="69"/>
      <c r="I61" s="70"/>
      <c r="J61" s="70"/>
      <c r="K61" s="34" t="s">
        <v>65</v>
      </c>
      <c r="L61" s="77">
        <v>105</v>
      </c>
      <c r="M61" s="77"/>
      <c r="N61" s="72"/>
      <c r="O61" s="79" t="s">
        <v>345</v>
      </c>
      <c r="P61" s="81">
        <v>43440.72961805556</v>
      </c>
      <c r="Q61" s="79" t="s">
        <v>383</v>
      </c>
      <c r="R61" s="83" t="s">
        <v>465</v>
      </c>
      <c r="S61" s="79" t="s">
        <v>502</v>
      </c>
      <c r="T61" s="79"/>
      <c r="U61" s="79"/>
      <c r="V61" s="83" t="s">
        <v>638</v>
      </c>
      <c r="W61" s="81">
        <v>43440.72961805556</v>
      </c>
      <c r="X61" s="83" t="s">
        <v>719</v>
      </c>
      <c r="Y61" s="79"/>
      <c r="Z61" s="79"/>
      <c r="AA61" s="85" t="s">
        <v>847</v>
      </c>
      <c r="AB61" s="79"/>
      <c r="AC61" s="79" t="b">
        <v>0</v>
      </c>
      <c r="AD61" s="79">
        <v>0</v>
      </c>
      <c r="AE61" s="85" t="s">
        <v>922</v>
      </c>
      <c r="AF61" s="79" t="b">
        <v>1</v>
      </c>
      <c r="AG61" s="79" t="s">
        <v>935</v>
      </c>
      <c r="AH61" s="79"/>
      <c r="AI61" s="85" t="s">
        <v>936</v>
      </c>
      <c r="AJ61" s="79" t="b">
        <v>0</v>
      </c>
      <c r="AK61" s="79">
        <v>0</v>
      </c>
      <c r="AL61" s="85" t="s">
        <v>922</v>
      </c>
      <c r="AM61" s="79" t="s">
        <v>940</v>
      </c>
      <c r="AN61" s="79" t="b">
        <v>1</v>
      </c>
      <c r="AO61" s="85" t="s">
        <v>847</v>
      </c>
      <c r="AP61" s="79" t="s">
        <v>176</v>
      </c>
      <c r="AQ61" s="79">
        <v>0</v>
      </c>
      <c r="AR61" s="79">
        <v>0</v>
      </c>
      <c r="AS61" s="79"/>
      <c r="AT61" s="79"/>
      <c r="AU61" s="79"/>
      <c r="AV61" s="79"/>
      <c r="AW61" s="79"/>
      <c r="AX61" s="79"/>
      <c r="AY61" s="79"/>
      <c r="AZ61" s="79"/>
      <c r="BA61">
        <v>1</v>
      </c>
      <c r="BB61" s="78" t="str">
        <f>REPLACE(INDEX(GroupVertices[Group],MATCH(Edges24[[#This Row],[Vertex 1]],GroupVertices[Vertex],0)),1,1,"")</f>
        <v>5</v>
      </c>
      <c r="BC61" s="78" t="str">
        <f>REPLACE(INDEX(GroupVertices[Group],MATCH(Edges24[[#This Row],[Vertex 2]],GroupVertices[Vertex],0)),1,1,"")</f>
        <v>5</v>
      </c>
      <c r="BD61" s="48"/>
      <c r="BE61" s="49"/>
      <c r="BF61" s="48"/>
      <c r="BG61" s="49"/>
      <c r="BH61" s="48"/>
      <c r="BI61" s="49"/>
      <c r="BJ61" s="48"/>
      <c r="BK61" s="49"/>
      <c r="BL61" s="48"/>
    </row>
    <row r="62" spans="1:64" ht="15">
      <c r="A62" s="64" t="s">
        <v>260</v>
      </c>
      <c r="B62" s="64" t="s">
        <v>267</v>
      </c>
      <c r="C62" s="65"/>
      <c r="D62" s="66"/>
      <c r="E62" s="67"/>
      <c r="F62" s="68"/>
      <c r="G62" s="65"/>
      <c r="H62" s="69"/>
      <c r="I62" s="70"/>
      <c r="J62" s="70"/>
      <c r="K62" s="34" t="s">
        <v>65</v>
      </c>
      <c r="L62" s="77">
        <v>121</v>
      </c>
      <c r="M62" s="77"/>
      <c r="N62" s="72"/>
      <c r="O62" s="79" t="s">
        <v>345</v>
      </c>
      <c r="P62" s="81">
        <v>43424.95240740741</v>
      </c>
      <c r="Q62" s="79" t="s">
        <v>368</v>
      </c>
      <c r="R62" s="79"/>
      <c r="S62" s="79"/>
      <c r="T62" s="79" t="s">
        <v>542</v>
      </c>
      <c r="U62" s="79"/>
      <c r="V62" s="83" t="s">
        <v>637</v>
      </c>
      <c r="W62" s="81">
        <v>43424.95240740741</v>
      </c>
      <c r="X62" s="83" t="s">
        <v>720</v>
      </c>
      <c r="Y62" s="79"/>
      <c r="Z62" s="79"/>
      <c r="AA62" s="85" t="s">
        <v>848</v>
      </c>
      <c r="AB62" s="79"/>
      <c r="AC62" s="79" t="b">
        <v>0</v>
      </c>
      <c r="AD62" s="79">
        <v>0</v>
      </c>
      <c r="AE62" s="85" t="s">
        <v>922</v>
      </c>
      <c r="AF62" s="79" t="b">
        <v>0</v>
      </c>
      <c r="AG62" s="79" t="s">
        <v>931</v>
      </c>
      <c r="AH62" s="79"/>
      <c r="AI62" s="85" t="s">
        <v>922</v>
      </c>
      <c r="AJ62" s="79" t="b">
        <v>0</v>
      </c>
      <c r="AK62" s="79">
        <v>6</v>
      </c>
      <c r="AL62" s="85" t="s">
        <v>908</v>
      </c>
      <c r="AM62" s="79" t="s">
        <v>937</v>
      </c>
      <c r="AN62" s="79" t="b">
        <v>0</v>
      </c>
      <c r="AO62" s="85" t="s">
        <v>908</v>
      </c>
      <c r="AP62" s="79" t="s">
        <v>176</v>
      </c>
      <c r="AQ62" s="79">
        <v>0</v>
      </c>
      <c r="AR62" s="79">
        <v>0</v>
      </c>
      <c r="AS62" s="79"/>
      <c r="AT62" s="79"/>
      <c r="AU62" s="79"/>
      <c r="AV62" s="79"/>
      <c r="AW62" s="79"/>
      <c r="AX62" s="79"/>
      <c r="AY62" s="79"/>
      <c r="AZ62" s="79"/>
      <c r="BA62">
        <v>1</v>
      </c>
      <c r="BB62" s="78" t="str">
        <f>REPLACE(INDEX(GroupVertices[Group],MATCH(Edges24[[#This Row],[Vertex 1]],GroupVertices[Vertex],0)),1,1,"")</f>
        <v>5</v>
      </c>
      <c r="BC62" s="78" t="str">
        <f>REPLACE(INDEX(GroupVertices[Group],MATCH(Edges24[[#This Row],[Vertex 2]],GroupVertices[Vertex],0)),1,1,"")</f>
        <v>1</v>
      </c>
      <c r="BD62" s="48">
        <v>0</v>
      </c>
      <c r="BE62" s="49">
        <v>0</v>
      </c>
      <c r="BF62" s="48">
        <v>0</v>
      </c>
      <c r="BG62" s="49">
        <v>0</v>
      </c>
      <c r="BH62" s="48">
        <v>0</v>
      </c>
      <c r="BI62" s="49">
        <v>0</v>
      </c>
      <c r="BJ62" s="48">
        <v>24</v>
      </c>
      <c r="BK62" s="49">
        <v>100</v>
      </c>
      <c r="BL62" s="48">
        <v>24</v>
      </c>
    </row>
    <row r="63" spans="1:64" ht="15">
      <c r="A63" s="64" t="s">
        <v>262</v>
      </c>
      <c r="B63" s="64" t="s">
        <v>267</v>
      </c>
      <c r="C63" s="65"/>
      <c r="D63" s="66"/>
      <c r="E63" s="67"/>
      <c r="F63" s="68"/>
      <c r="G63" s="65"/>
      <c r="H63" s="69"/>
      <c r="I63" s="70"/>
      <c r="J63" s="70"/>
      <c r="K63" s="34" t="s">
        <v>65</v>
      </c>
      <c r="L63" s="77">
        <v>122</v>
      </c>
      <c r="M63" s="77"/>
      <c r="N63" s="72"/>
      <c r="O63" s="79" t="s">
        <v>345</v>
      </c>
      <c r="P63" s="81">
        <v>43443.36143518519</v>
      </c>
      <c r="Q63" s="79" t="s">
        <v>381</v>
      </c>
      <c r="R63" s="83" t="s">
        <v>464</v>
      </c>
      <c r="S63" s="79" t="s">
        <v>510</v>
      </c>
      <c r="T63" s="79" t="s">
        <v>546</v>
      </c>
      <c r="U63" s="79"/>
      <c r="V63" s="83" t="s">
        <v>639</v>
      </c>
      <c r="W63" s="81">
        <v>43443.36143518519</v>
      </c>
      <c r="X63" s="83" t="s">
        <v>721</v>
      </c>
      <c r="Y63" s="79"/>
      <c r="Z63" s="79"/>
      <c r="AA63" s="85" t="s">
        <v>849</v>
      </c>
      <c r="AB63" s="79"/>
      <c r="AC63" s="79" t="b">
        <v>0</v>
      </c>
      <c r="AD63" s="79">
        <v>0</v>
      </c>
      <c r="AE63" s="85" t="s">
        <v>922</v>
      </c>
      <c r="AF63" s="79" t="b">
        <v>0</v>
      </c>
      <c r="AG63" s="79" t="s">
        <v>931</v>
      </c>
      <c r="AH63" s="79"/>
      <c r="AI63" s="85" t="s">
        <v>922</v>
      </c>
      <c r="AJ63" s="79" t="b">
        <v>0</v>
      </c>
      <c r="AK63" s="79">
        <v>6</v>
      </c>
      <c r="AL63" s="85" t="s">
        <v>872</v>
      </c>
      <c r="AM63" s="79" t="s">
        <v>947</v>
      </c>
      <c r="AN63" s="79" t="b">
        <v>0</v>
      </c>
      <c r="AO63" s="85" t="s">
        <v>872</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263</v>
      </c>
      <c r="B64" s="64" t="s">
        <v>267</v>
      </c>
      <c r="C64" s="65"/>
      <c r="D64" s="66"/>
      <c r="E64" s="67"/>
      <c r="F64" s="68"/>
      <c r="G64" s="65"/>
      <c r="H64" s="69"/>
      <c r="I64" s="70"/>
      <c r="J64" s="70"/>
      <c r="K64" s="34" t="s">
        <v>65</v>
      </c>
      <c r="L64" s="77">
        <v>124</v>
      </c>
      <c r="M64" s="77"/>
      <c r="N64" s="72"/>
      <c r="O64" s="79" t="s">
        <v>345</v>
      </c>
      <c r="P64" s="81">
        <v>43437.41670138889</v>
      </c>
      <c r="Q64" s="79" t="s">
        <v>381</v>
      </c>
      <c r="R64" s="83" t="s">
        <v>464</v>
      </c>
      <c r="S64" s="79" t="s">
        <v>510</v>
      </c>
      <c r="T64" s="79" t="s">
        <v>546</v>
      </c>
      <c r="U64" s="79"/>
      <c r="V64" s="83" t="s">
        <v>640</v>
      </c>
      <c r="W64" s="81">
        <v>43437.41670138889</v>
      </c>
      <c r="X64" s="83" t="s">
        <v>722</v>
      </c>
      <c r="Y64" s="79"/>
      <c r="Z64" s="79"/>
      <c r="AA64" s="85" t="s">
        <v>850</v>
      </c>
      <c r="AB64" s="79"/>
      <c r="AC64" s="79" t="b">
        <v>0</v>
      </c>
      <c r="AD64" s="79">
        <v>0</v>
      </c>
      <c r="AE64" s="85" t="s">
        <v>922</v>
      </c>
      <c r="AF64" s="79" t="b">
        <v>0</v>
      </c>
      <c r="AG64" s="79" t="s">
        <v>931</v>
      </c>
      <c r="AH64" s="79"/>
      <c r="AI64" s="85" t="s">
        <v>922</v>
      </c>
      <c r="AJ64" s="79" t="b">
        <v>0</v>
      </c>
      <c r="AK64" s="79">
        <v>4</v>
      </c>
      <c r="AL64" s="85" t="s">
        <v>872</v>
      </c>
      <c r="AM64" s="79" t="s">
        <v>948</v>
      </c>
      <c r="AN64" s="79" t="b">
        <v>0</v>
      </c>
      <c r="AO64" s="85" t="s">
        <v>872</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263</v>
      </c>
      <c r="B65" s="64" t="s">
        <v>267</v>
      </c>
      <c r="C65" s="65"/>
      <c r="D65" s="66"/>
      <c r="E65" s="67"/>
      <c r="F65" s="68"/>
      <c r="G65" s="65"/>
      <c r="H65" s="69"/>
      <c r="I65" s="70"/>
      <c r="J65" s="70"/>
      <c r="K65" s="34" t="s">
        <v>65</v>
      </c>
      <c r="L65" s="77">
        <v>126</v>
      </c>
      <c r="M65" s="77"/>
      <c r="N65" s="72"/>
      <c r="O65" s="79" t="s">
        <v>345</v>
      </c>
      <c r="P65" s="81">
        <v>43443.37503472222</v>
      </c>
      <c r="Q65" s="79" t="s">
        <v>381</v>
      </c>
      <c r="R65" s="83" t="s">
        <v>464</v>
      </c>
      <c r="S65" s="79" t="s">
        <v>510</v>
      </c>
      <c r="T65" s="79" t="s">
        <v>546</v>
      </c>
      <c r="U65" s="79"/>
      <c r="V65" s="83" t="s">
        <v>640</v>
      </c>
      <c r="W65" s="81">
        <v>43443.37503472222</v>
      </c>
      <c r="X65" s="83" t="s">
        <v>723</v>
      </c>
      <c r="Y65" s="79"/>
      <c r="Z65" s="79"/>
      <c r="AA65" s="85" t="s">
        <v>851</v>
      </c>
      <c r="AB65" s="79"/>
      <c r="AC65" s="79" t="b">
        <v>0</v>
      </c>
      <c r="AD65" s="79">
        <v>0</v>
      </c>
      <c r="AE65" s="85" t="s">
        <v>922</v>
      </c>
      <c r="AF65" s="79" t="b">
        <v>0</v>
      </c>
      <c r="AG65" s="79" t="s">
        <v>931</v>
      </c>
      <c r="AH65" s="79"/>
      <c r="AI65" s="85" t="s">
        <v>922</v>
      </c>
      <c r="AJ65" s="79" t="b">
        <v>0</v>
      </c>
      <c r="AK65" s="79">
        <v>6</v>
      </c>
      <c r="AL65" s="85" t="s">
        <v>872</v>
      </c>
      <c r="AM65" s="79" t="s">
        <v>948</v>
      </c>
      <c r="AN65" s="79" t="b">
        <v>0</v>
      </c>
      <c r="AO65" s="85" t="s">
        <v>872</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264</v>
      </c>
      <c r="B66" s="64" t="s">
        <v>267</v>
      </c>
      <c r="C66" s="65"/>
      <c r="D66" s="66"/>
      <c r="E66" s="67"/>
      <c r="F66" s="68"/>
      <c r="G66" s="65"/>
      <c r="H66" s="69"/>
      <c r="I66" s="70"/>
      <c r="J66" s="70"/>
      <c r="K66" s="34" t="s">
        <v>65</v>
      </c>
      <c r="L66" s="77">
        <v>128</v>
      </c>
      <c r="M66" s="77"/>
      <c r="N66" s="72"/>
      <c r="O66" s="79" t="s">
        <v>345</v>
      </c>
      <c r="P66" s="81">
        <v>43445.93987268519</v>
      </c>
      <c r="Q66" s="79" t="s">
        <v>384</v>
      </c>
      <c r="R66" s="79"/>
      <c r="S66" s="79"/>
      <c r="T66" s="79"/>
      <c r="U66" s="79"/>
      <c r="V66" s="83" t="s">
        <v>641</v>
      </c>
      <c r="W66" s="81">
        <v>43445.93987268519</v>
      </c>
      <c r="X66" s="83" t="s">
        <v>724</v>
      </c>
      <c r="Y66" s="79"/>
      <c r="Z66" s="79"/>
      <c r="AA66" s="85" t="s">
        <v>852</v>
      </c>
      <c r="AB66" s="79"/>
      <c r="AC66" s="79" t="b">
        <v>0</v>
      </c>
      <c r="AD66" s="79">
        <v>0</v>
      </c>
      <c r="AE66" s="85" t="s">
        <v>922</v>
      </c>
      <c r="AF66" s="79" t="b">
        <v>0</v>
      </c>
      <c r="AG66" s="79" t="s">
        <v>931</v>
      </c>
      <c r="AH66" s="79"/>
      <c r="AI66" s="85" t="s">
        <v>922</v>
      </c>
      <c r="AJ66" s="79" t="b">
        <v>0</v>
      </c>
      <c r="AK66" s="79">
        <v>1</v>
      </c>
      <c r="AL66" s="85" t="s">
        <v>911</v>
      </c>
      <c r="AM66" s="79" t="s">
        <v>937</v>
      </c>
      <c r="AN66" s="79" t="b">
        <v>0</v>
      </c>
      <c r="AO66" s="85" t="s">
        <v>911</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2</v>
      </c>
      <c r="BG66" s="49">
        <v>9.090909090909092</v>
      </c>
      <c r="BH66" s="48">
        <v>0</v>
      </c>
      <c r="BI66" s="49">
        <v>0</v>
      </c>
      <c r="BJ66" s="48">
        <v>20</v>
      </c>
      <c r="BK66" s="49">
        <v>90.9090909090909</v>
      </c>
      <c r="BL66" s="48">
        <v>22</v>
      </c>
    </row>
    <row r="67" spans="1:64" ht="15">
      <c r="A67" s="64" t="s">
        <v>265</v>
      </c>
      <c r="B67" s="64" t="s">
        <v>267</v>
      </c>
      <c r="C67" s="65"/>
      <c r="D67" s="66"/>
      <c r="E67" s="67"/>
      <c r="F67" s="68"/>
      <c r="G67" s="65"/>
      <c r="H67" s="69"/>
      <c r="I67" s="70"/>
      <c r="J67" s="70"/>
      <c r="K67" s="34" t="s">
        <v>65</v>
      </c>
      <c r="L67" s="77">
        <v>129</v>
      </c>
      <c r="M67" s="77"/>
      <c r="N67" s="72"/>
      <c r="O67" s="79" t="s">
        <v>346</v>
      </c>
      <c r="P67" s="81">
        <v>43445.94517361111</v>
      </c>
      <c r="Q67" s="79" t="s">
        <v>385</v>
      </c>
      <c r="R67" s="79"/>
      <c r="S67" s="79"/>
      <c r="T67" s="79"/>
      <c r="U67" s="79"/>
      <c r="V67" s="83" t="s">
        <v>642</v>
      </c>
      <c r="W67" s="81">
        <v>43445.94517361111</v>
      </c>
      <c r="X67" s="83" t="s">
        <v>725</v>
      </c>
      <c r="Y67" s="79"/>
      <c r="Z67" s="79"/>
      <c r="AA67" s="85" t="s">
        <v>853</v>
      </c>
      <c r="AB67" s="85" t="s">
        <v>911</v>
      </c>
      <c r="AC67" s="79" t="b">
        <v>0</v>
      </c>
      <c r="AD67" s="79">
        <v>0</v>
      </c>
      <c r="AE67" s="85" t="s">
        <v>926</v>
      </c>
      <c r="AF67" s="79" t="b">
        <v>0</v>
      </c>
      <c r="AG67" s="79" t="s">
        <v>931</v>
      </c>
      <c r="AH67" s="79"/>
      <c r="AI67" s="85" t="s">
        <v>922</v>
      </c>
      <c r="AJ67" s="79" t="b">
        <v>0</v>
      </c>
      <c r="AK67" s="79">
        <v>0</v>
      </c>
      <c r="AL67" s="85" t="s">
        <v>922</v>
      </c>
      <c r="AM67" s="79" t="s">
        <v>937</v>
      </c>
      <c r="AN67" s="79" t="b">
        <v>0</v>
      </c>
      <c r="AO67" s="85" t="s">
        <v>911</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1</v>
      </c>
      <c r="BE67" s="49">
        <v>5.882352941176471</v>
      </c>
      <c r="BF67" s="48">
        <v>0</v>
      </c>
      <c r="BG67" s="49">
        <v>0</v>
      </c>
      <c r="BH67" s="48">
        <v>0</v>
      </c>
      <c r="BI67" s="49">
        <v>0</v>
      </c>
      <c r="BJ67" s="48">
        <v>16</v>
      </c>
      <c r="BK67" s="49">
        <v>94.11764705882354</v>
      </c>
      <c r="BL67" s="48">
        <v>17</v>
      </c>
    </row>
    <row r="68" spans="1:64" ht="15">
      <c r="A68" s="64" t="s">
        <v>266</v>
      </c>
      <c r="B68" s="64" t="s">
        <v>266</v>
      </c>
      <c r="C68" s="65"/>
      <c r="D68" s="66"/>
      <c r="E68" s="67"/>
      <c r="F68" s="68"/>
      <c r="G68" s="65"/>
      <c r="H68" s="69"/>
      <c r="I68" s="70"/>
      <c r="J68" s="70"/>
      <c r="K68" s="34" t="s">
        <v>65</v>
      </c>
      <c r="L68" s="77">
        <v>130</v>
      </c>
      <c r="M68" s="77"/>
      <c r="N68" s="72"/>
      <c r="O68" s="79" t="s">
        <v>176</v>
      </c>
      <c r="P68" s="81">
        <v>43446.062569444446</v>
      </c>
      <c r="Q68" s="79" t="s">
        <v>386</v>
      </c>
      <c r="R68" s="79"/>
      <c r="S68" s="79"/>
      <c r="T68" s="79" t="s">
        <v>547</v>
      </c>
      <c r="U68" s="79"/>
      <c r="V68" s="83" t="s">
        <v>643</v>
      </c>
      <c r="W68" s="81">
        <v>43446.062569444446</v>
      </c>
      <c r="X68" s="83" t="s">
        <v>726</v>
      </c>
      <c r="Y68" s="79"/>
      <c r="Z68" s="79"/>
      <c r="AA68" s="85" t="s">
        <v>854</v>
      </c>
      <c r="AB68" s="79"/>
      <c r="AC68" s="79" t="b">
        <v>0</v>
      </c>
      <c r="AD68" s="79">
        <v>0</v>
      </c>
      <c r="AE68" s="85" t="s">
        <v>922</v>
      </c>
      <c r="AF68" s="79" t="b">
        <v>0</v>
      </c>
      <c r="AG68" s="79" t="s">
        <v>933</v>
      </c>
      <c r="AH68" s="79"/>
      <c r="AI68" s="85" t="s">
        <v>922</v>
      </c>
      <c r="AJ68" s="79" t="b">
        <v>0</v>
      </c>
      <c r="AK68" s="79">
        <v>0</v>
      </c>
      <c r="AL68" s="85" t="s">
        <v>922</v>
      </c>
      <c r="AM68" s="79" t="s">
        <v>940</v>
      </c>
      <c r="AN68" s="79" t="b">
        <v>0</v>
      </c>
      <c r="AO68" s="85" t="s">
        <v>854</v>
      </c>
      <c r="AP68" s="79" t="s">
        <v>176</v>
      </c>
      <c r="AQ68" s="79">
        <v>0</v>
      </c>
      <c r="AR68" s="79">
        <v>0</v>
      </c>
      <c r="AS68" s="79"/>
      <c r="AT68" s="79"/>
      <c r="AU68" s="79"/>
      <c r="AV68" s="79"/>
      <c r="AW68" s="79"/>
      <c r="AX68" s="79"/>
      <c r="AY68" s="79"/>
      <c r="AZ68" s="79"/>
      <c r="BA68">
        <v>1</v>
      </c>
      <c r="BB68" s="78" t="str">
        <f>REPLACE(INDEX(GroupVertices[Group],MATCH(Edges24[[#This Row],[Vertex 1]],GroupVertices[Vertex],0)),1,1,"")</f>
        <v>6</v>
      </c>
      <c r="BC68" s="78" t="str">
        <f>REPLACE(INDEX(GroupVertices[Group],MATCH(Edges24[[#This Row],[Vertex 2]],GroupVertices[Vertex],0)),1,1,"")</f>
        <v>6</v>
      </c>
      <c r="BD68" s="48">
        <v>0</v>
      </c>
      <c r="BE68" s="49">
        <v>0</v>
      </c>
      <c r="BF68" s="48">
        <v>1</v>
      </c>
      <c r="BG68" s="49">
        <v>3.8461538461538463</v>
      </c>
      <c r="BH68" s="48">
        <v>0</v>
      </c>
      <c r="BI68" s="49">
        <v>0</v>
      </c>
      <c r="BJ68" s="48">
        <v>25</v>
      </c>
      <c r="BK68" s="49">
        <v>96.15384615384616</v>
      </c>
      <c r="BL68" s="48">
        <v>26</v>
      </c>
    </row>
    <row r="69" spans="1:64" ht="15">
      <c r="A69" s="64" t="s">
        <v>267</v>
      </c>
      <c r="B69" s="64" t="s">
        <v>313</v>
      </c>
      <c r="C69" s="65"/>
      <c r="D69" s="66"/>
      <c r="E69" s="67"/>
      <c r="F69" s="68"/>
      <c r="G69" s="65"/>
      <c r="H69" s="69"/>
      <c r="I69" s="70"/>
      <c r="J69" s="70"/>
      <c r="K69" s="34" t="s">
        <v>65</v>
      </c>
      <c r="L69" s="77">
        <v>131</v>
      </c>
      <c r="M69" s="77"/>
      <c r="N69" s="72"/>
      <c r="O69" s="79" t="s">
        <v>345</v>
      </c>
      <c r="P69" s="81">
        <v>43405.71704861111</v>
      </c>
      <c r="Q69" s="79" t="s">
        <v>387</v>
      </c>
      <c r="R69" s="83" t="s">
        <v>466</v>
      </c>
      <c r="S69" s="79" t="s">
        <v>515</v>
      </c>
      <c r="T69" s="79" t="s">
        <v>548</v>
      </c>
      <c r="U69" s="79"/>
      <c r="V69" s="83" t="s">
        <v>644</v>
      </c>
      <c r="W69" s="81">
        <v>43405.71704861111</v>
      </c>
      <c r="X69" s="83" t="s">
        <v>727</v>
      </c>
      <c r="Y69" s="79"/>
      <c r="Z69" s="79"/>
      <c r="AA69" s="85" t="s">
        <v>855</v>
      </c>
      <c r="AB69" s="79"/>
      <c r="AC69" s="79" t="b">
        <v>0</v>
      </c>
      <c r="AD69" s="79">
        <v>2</v>
      </c>
      <c r="AE69" s="85" t="s">
        <v>922</v>
      </c>
      <c r="AF69" s="79" t="b">
        <v>0</v>
      </c>
      <c r="AG69" s="79" t="s">
        <v>931</v>
      </c>
      <c r="AH69" s="79"/>
      <c r="AI69" s="85" t="s">
        <v>922</v>
      </c>
      <c r="AJ69" s="79" t="b">
        <v>0</v>
      </c>
      <c r="AK69" s="79">
        <v>2</v>
      </c>
      <c r="AL69" s="85" t="s">
        <v>922</v>
      </c>
      <c r="AM69" s="79" t="s">
        <v>940</v>
      </c>
      <c r="AN69" s="79" t="b">
        <v>0</v>
      </c>
      <c r="AO69" s="85" t="s">
        <v>855</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1</v>
      </c>
      <c r="BE69" s="49">
        <v>4.3478260869565215</v>
      </c>
      <c r="BF69" s="48">
        <v>0</v>
      </c>
      <c r="BG69" s="49">
        <v>0</v>
      </c>
      <c r="BH69" s="48">
        <v>0</v>
      </c>
      <c r="BI69" s="49">
        <v>0</v>
      </c>
      <c r="BJ69" s="48">
        <v>22</v>
      </c>
      <c r="BK69" s="49">
        <v>95.65217391304348</v>
      </c>
      <c r="BL69" s="48">
        <v>23</v>
      </c>
    </row>
    <row r="70" spans="1:64" ht="15">
      <c r="A70" s="64" t="s">
        <v>267</v>
      </c>
      <c r="B70" s="64" t="s">
        <v>314</v>
      </c>
      <c r="C70" s="65"/>
      <c r="D70" s="66"/>
      <c r="E70" s="67"/>
      <c r="F70" s="68"/>
      <c r="G70" s="65"/>
      <c r="H70" s="69"/>
      <c r="I70" s="70"/>
      <c r="J70" s="70"/>
      <c r="K70" s="34" t="s">
        <v>65</v>
      </c>
      <c r="L70" s="77">
        <v>132</v>
      </c>
      <c r="M70" s="77"/>
      <c r="N70" s="72"/>
      <c r="O70" s="79" t="s">
        <v>345</v>
      </c>
      <c r="P70" s="81">
        <v>43405.80226851852</v>
      </c>
      <c r="Q70" s="79" t="s">
        <v>388</v>
      </c>
      <c r="R70" s="83" t="s">
        <v>467</v>
      </c>
      <c r="S70" s="79" t="s">
        <v>516</v>
      </c>
      <c r="T70" s="79" t="s">
        <v>549</v>
      </c>
      <c r="U70" s="79"/>
      <c r="V70" s="83" t="s">
        <v>644</v>
      </c>
      <c r="W70" s="81">
        <v>43405.80226851852</v>
      </c>
      <c r="X70" s="83" t="s">
        <v>728</v>
      </c>
      <c r="Y70" s="79"/>
      <c r="Z70" s="79"/>
      <c r="AA70" s="85" t="s">
        <v>856</v>
      </c>
      <c r="AB70" s="79"/>
      <c r="AC70" s="79" t="b">
        <v>0</v>
      </c>
      <c r="AD70" s="79">
        <v>2</v>
      </c>
      <c r="AE70" s="85" t="s">
        <v>922</v>
      </c>
      <c r="AF70" s="79" t="b">
        <v>0</v>
      </c>
      <c r="AG70" s="79" t="s">
        <v>931</v>
      </c>
      <c r="AH70" s="79"/>
      <c r="AI70" s="85" t="s">
        <v>922</v>
      </c>
      <c r="AJ70" s="79" t="b">
        <v>0</v>
      </c>
      <c r="AK70" s="79">
        <v>0</v>
      </c>
      <c r="AL70" s="85" t="s">
        <v>922</v>
      </c>
      <c r="AM70" s="79" t="s">
        <v>940</v>
      </c>
      <c r="AN70" s="79" t="b">
        <v>0</v>
      </c>
      <c r="AO70" s="85" t="s">
        <v>856</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1</v>
      </c>
      <c r="BE70" s="49">
        <v>4.761904761904762</v>
      </c>
      <c r="BF70" s="48">
        <v>1</v>
      </c>
      <c r="BG70" s="49">
        <v>4.761904761904762</v>
      </c>
      <c r="BH70" s="48">
        <v>0</v>
      </c>
      <c r="BI70" s="49">
        <v>0</v>
      </c>
      <c r="BJ70" s="48">
        <v>19</v>
      </c>
      <c r="BK70" s="49">
        <v>90.47619047619048</v>
      </c>
      <c r="BL70" s="48">
        <v>21</v>
      </c>
    </row>
    <row r="71" spans="1:64" ht="15">
      <c r="A71" s="64" t="s">
        <v>268</v>
      </c>
      <c r="B71" s="64" t="s">
        <v>268</v>
      </c>
      <c r="C71" s="65"/>
      <c r="D71" s="66"/>
      <c r="E71" s="67"/>
      <c r="F71" s="68"/>
      <c r="G71" s="65"/>
      <c r="H71" s="69"/>
      <c r="I71" s="70"/>
      <c r="J71" s="70"/>
      <c r="K71" s="34" t="s">
        <v>65</v>
      </c>
      <c r="L71" s="77">
        <v>133</v>
      </c>
      <c r="M71" s="77"/>
      <c r="N71" s="72"/>
      <c r="O71" s="79" t="s">
        <v>176</v>
      </c>
      <c r="P71" s="81">
        <v>43406.83130787037</v>
      </c>
      <c r="Q71" s="79" t="s">
        <v>389</v>
      </c>
      <c r="R71" s="83" t="s">
        <v>468</v>
      </c>
      <c r="S71" s="79" t="s">
        <v>501</v>
      </c>
      <c r="T71" s="79" t="s">
        <v>550</v>
      </c>
      <c r="U71" s="83" t="s">
        <v>582</v>
      </c>
      <c r="V71" s="83" t="s">
        <v>582</v>
      </c>
      <c r="W71" s="81">
        <v>43406.83130787037</v>
      </c>
      <c r="X71" s="83" t="s">
        <v>729</v>
      </c>
      <c r="Y71" s="79"/>
      <c r="Z71" s="79"/>
      <c r="AA71" s="85" t="s">
        <v>857</v>
      </c>
      <c r="AB71" s="79"/>
      <c r="AC71" s="79" t="b">
        <v>0</v>
      </c>
      <c r="AD71" s="79">
        <v>18</v>
      </c>
      <c r="AE71" s="85" t="s">
        <v>922</v>
      </c>
      <c r="AF71" s="79" t="b">
        <v>0</v>
      </c>
      <c r="AG71" s="79" t="s">
        <v>931</v>
      </c>
      <c r="AH71" s="79"/>
      <c r="AI71" s="85" t="s">
        <v>922</v>
      </c>
      <c r="AJ71" s="79" t="b">
        <v>0</v>
      </c>
      <c r="AK71" s="79">
        <v>9</v>
      </c>
      <c r="AL71" s="85" t="s">
        <v>922</v>
      </c>
      <c r="AM71" s="79" t="s">
        <v>944</v>
      </c>
      <c r="AN71" s="79" t="b">
        <v>0</v>
      </c>
      <c r="AO71" s="85" t="s">
        <v>857</v>
      </c>
      <c r="AP71" s="79" t="s">
        <v>951</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2</v>
      </c>
      <c r="BG71" s="49">
        <v>18.181818181818183</v>
      </c>
      <c r="BH71" s="48">
        <v>0</v>
      </c>
      <c r="BI71" s="49">
        <v>0</v>
      </c>
      <c r="BJ71" s="48">
        <v>9</v>
      </c>
      <c r="BK71" s="49">
        <v>81.81818181818181</v>
      </c>
      <c r="BL71" s="48">
        <v>11</v>
      </c>
    </row>
    <row r="72" spans="1:64" ht="15">
      <c r="A72" s="64" t="s">
        <v>267</v>
      </c>
      <c r="B72" s="64" t="s">
        <v>268</v>
      </c>
      <c r="C72" s="65"/>
      <c r="D72" s="66"/>
      <c r="E72" s="67"/>
      <c r="F72" s="68"/>
      <c r="G72" s="65"/>
      <c r="H72" s="69"/>
      <c r="I72" s="70"/>
      <c r="J72" s="70"/>
      <c r="K72" s="34" t="s">
        <v>65</v>
      </c>
      <c r="L72" s="77">
        <v>134</v>
      </c>
      <c r="M72" s="77"/>
      <c r="N72" s="72"/>
      <c r="O72" s="79" t="s">
        <v>345</v>
      </c>
      <c r="P72" s="81">
        <v>43406.83238425926</v>
      </c>
      <c r="Q72" s="79" t="s">
        <v>390</v>
      </c>
      <c r="R72" s="83" t="s">
        <v>468</v>
      </c>
      <c r="S72" s="79" t="s">
        <v>501</v>
      </c>
      <c r="T72" s="79" t="s">
        <v>550</v>
      </c>
      <c r="U72" s="83" t="s">
        <v>582</v>
      </c>
      <c r="V72" s="83" t="s">
        <v>582</v>
      </c>
      <c r="W72" s="81">
        <v>43406.83238425926</v>
      </c>
      <c r="X72" s="83" t="s">
        <v>730</v>
      </c>
      <c r="Y72" s="79"/>
      <c r="Z72" s="79"/>
      <c r="AA72" s="85" t="s">
        <v>858</v>
      </c>
      <c r="AB72" s="79"/>
      <c r="AC72" s="79" t="b">
        <v>0</v>
      </c>
      <c r="AD72" s="79">
        <v>0</v>
      </c>
      <c r="AE72" s="85" t="s">
        <v>922</v>
      </c>
      <c r="AF72" s="79" t="b">
        <v>0</v>
      </c>
      <c r="AG72" s="79" t="s">
        <v>931</v>
      </c>
      <c r="AH72" s="79"/>
      <c r="AI72" s="85" t="s">
        <v>922</v>
      </c>
      <c r="AJ72" s="79" t="b">
        <v>0</v>
      </c>
      <c r="AK72" s="79">
        <v>9</v>
      </c>
      <c r="AL72" s="85" t="s">
        <v>857</v>
      </c>
      <c r="AM72" s="79" t="s">
        <v>940</v>
      </c>
      <c r="AN72" s="79" t="b">
        <v>0</v>
      </c>
      <c r="AO72" s="85" t="s">
        <v>857</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2</v>
      </c>
      <c r="BG72" s="49">
        <v>15.384615384615385</v>
      </c>
      <c r="BH72" s="48">
        <v>0</v>
      </c>
      <c r="BI72" s="49">
        <v>0</v>
      </c>
      <c r="BJ72" s="48">
        <v>11</v>
      </c>
      <c r="BK72" s="49">
        <v>84.61538461538461</v>
      </c>
      <c r="BL72" s="48">
        <v>13</v>
      </c>
    </row>
    <row r="73" spans="1:64" ht="15">
      <c r="A73" s="64" t="s">
        <v>267</v>
      </c>
      <c r="B73" s="64" t="s">
        <v>289</v>
      </c>
      <c r="C73" s="65"/>
      <c r="D73" s="66"/>
      <c r="E73" s="67"/>
      <c r="F73" s="68"/>
      <c r="G73" s="65"/>
      <c r="H73" s="69"/>
      <c r="I73" s="70"/>
      <c r="J73" s="70"/>
      <c r="K73" s="34" t="s">
        <v>65</v>
      </c>
      <c r="L73" s="77">
        <v>135</v>
      </c>
      <c r="M73" s="77"/>
      <c r="N73" s="72"/>
      <c r="O73" s="79" t="s">
        <v>345</v>
      </c>
      <c r="P73" s="81">
        <v>43408.79914351852</v>
      </c>
      <c r="Q73" s="79" t="s">
        <v>391</v>
      </c>
      <c r="R73" s="83" t="s">
        <v>445</v>
      </c>
      <c r="S73" s="79" t="s">
        <v>503</v>
      </c>
      <c r="T73" s="79" t="s">
        <v>551</v>
      </c>
      <c r="U73" s="79"/>
      <c r="V73" s="83" t="s">
        <v>644</v>
      </c>
      <c r="W73" s="81">
        <v>43408.79914351852</v>
      </c>
      <c r="X73" s="83" t="s">
        <v>731</v>
      </c>
      <c r="Y73" s="79"/>
      <c r="Z73" s="79"/>
      <c r="AA73" s="85" t="s">
        <v>859</v>
      </c>
      <c r="AB73" s="79"/>
      <c r="AC73" s="79" t="b">
        <v>0</v>
      </c>
      <c r="AD73" s="79">
        <v>4</v>
      </c>
      <c r="AE73" s="85" t="s">
        <v>922</v>
      </c>
      <c r="AF73" s="79" t="b">
        <v>0</v>
      </c>
      <c r="AG73" s="79" t="s">
        <v>931</v>
      </c>
      <c r="AH73" s="79"/>
      <c r="AI73" s="85" t="s">
        <v>922</v>
      </c>
      <c r="AJ73" s="79" t="b">
        <v>0</v>
      </c>
      <c r="AK73" s="79">
        <v>1</v>
      </c>
      <c r="AL73" s="85" t="s">
        <v>922</v>
      </c>
      <c r="AM73" s="79" t="s">
        <v>940</v>
      </c>
      <c r="AN73" s="79" t="b">
        <v>0</v>
      </c>
      <c r="AO73" s="85" t="s">
        <v>859</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20</v>
      </c>
      <c r="BK73" s="49">
        <v>100</v>
      </c>
      <c r="BL73" s="48">
        <v>20</v>
      </c>
    </row>
    <row r="74" spans="1:64" ht="15">
      <c r="A74" s="64" t="s">
        <v>267</v>
      </c>
      <c r="B74" s="64" t="s">
        <v>296</v>
      </c>
      <c r="C74" s="65"/>
      <c r="D74" s="66"/>
      <c r="E74" s="67"/>
      <c r="F74" s="68"/>
      <c r="G74" s="65"/>
      <c r="H74" s="69"/>
      <c r="I74" s="70"/>
      <c r="J74" s="70"/>
      <c r="K74" s="34" t="s">
        <v>65</v>
      </c>
      <c r="L74" s="77">
        <v>136</v>
      </c>
      <c r="M74" s="77"/>
      <c r="N74" s="72"/>
      <c r="O74" s="79" t="s">
        <v>345</v>
      </c>
      <c r="P74" s="81">
        <v>43413.991423611114</v>
      </c>
      <c r="Q74" s="79" t="s">
        <v>392</v>
      </c>
      <c r="R74" s="83" t="s">
        <v>448</v>
      </c>
      <c r="S74" s="79" t="s">
        <v>506</v>
      </c>
      <c r="T74" s="79" t="s">
        <v>552</v>
      </c>
      <c r="U74" s="79"/>
      <c r="V74" s="83" t="s">
        <v>644</v>
      </c>
      <c r="W74" s="81">
        <v>43413.991423611114</v>
      </c>
      <c r="X74" s="83" t="s">
        <v>732</v>
      </c>
      <c r="Y74" s="79"/>
      <c r="Z74" s="79"/>
      <c r="AA74" s="85" t="s">
        <v>860</v>
      </c>
      <c r="AB74" s="79"/>
      <c r="AC74" s="79" t="b">
        <v>0</v>
      </c>
      <c r="AD74" s="79">
        <v>1</v>
      </c>
      <c r="AE74" s="85" t="s">
        <v>922</v>
      </c>
      <c r="AF74" s="79" t="b">
        <v>0</v>
      </c>
      <c r="AG74" s="79" t="s">
        <v>934</v>
      </c>
      <c r="AH74" s="79"/>
      <c r="AI74" s="85" t="s">
        <v>922</v>
      </c>
      <c r="AJ74" s="79" t="b">
        <v>0</v>
      </c>
      <c r="AK74" s="79">
        <v>1</v>
      </c>
      <c r="AL74" s="85" t="s">
        <v>922</v>
      </c>
      <c r="AM74" s="79" t="s">
        <v>940</v>
      </c>
      <c r="AN74" s="79" t="b">
        <v>0</v>
      </c>
      <c r="AO74" s="85" t="s">
        <v>860</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1</v>
      </c>
      <c r="BE74" s="49">
        <v>9.090909090909092</v>
      </c>
      <c r="BF74" s="48">
        <v>0</v>
      </c>
      <c r="BG74" s="49">
        <v>0</v>
      </c>
      <c r="BH74" s="48">
        <v>0</v>
      </c>
      <c r="BI74" s="49">
        <v>0</v>
      </c>
      <c r="BJ74" s="48">
        <v>10</v>
      </c>
      <c r="BK74" s="49">
        <v>90.9090909090909</v>
      </c>
      <c r="BL74" s="48">
        <v>11</v>
      </c>
    </row>
    <row r="75" spans="1:64" ht="15">
      <c r="A75" s="64" t="s">
        <v>267</v>
      </c>
      <c r="B75" s="64" t="s">
        <v>315</v>
      </c>
      <c r="C75" s="65"/>
      <c r="D75" s="66"/>
      <c r="E75" s="67"/>
      <c r="F75" s="68"/>
      <c r="G75" s="65"/>
      <c r="H75" s="69"/>
      <c r="I75" s="70"/>
      <c r="J75" s="70"/>
      <c r="K75" s="34" t="s">
        <v>65</v>
      </c>
      <c r="L75" s="77">
        <v>137</v>
      </c>
      <c r="M75" s="77"/>
      <c r="N75" s="72"/>
      <c r="O75" s="79" t="s">
        <v>345</v>
      </c>
      <c r="P75" s="81">
        <v>43416.997141203705</v>
      </c>
      <c r="Q75" s="79" t="s">
        <v>393</v>
      </c>
      <c r="R75" s="83" t="s">
        <v>469</v>
      </c>
      <c r="S75" s="79" t="s">
        <v>517</v>
      </c>
      <c r="T75" s="79" t="s">
        <v>553</v>
      </c>
      <c r="U75" s="79"/>
      <c r="V75" s="83" t="s">
        <v>644</v>
      </c>
      <c r="W75" s="81">
        <v>43416.997141203705</v>
      </c>
      <c r="X75" s="83" t="s">
        <v>733</v>
      </c>
      <c r="Y75" s="79"/>
      <c r="Z75" s="79"/>
      <c r="AA75" s="85" t="s">
        <v>861</v>
      </c>
      <c r="AB75" s="79"/>
      <c r="AC75" s="79" t="b">
        <v>0</v>
      </c>
      <c r="AD75" s="79">
        <v>4</v>
      </c>
      <c r="AE75" s="85" t="s">
        <v>922</v>
      </c>
      <c r="AF75" s="79" t="b">
        <v>0</v>
      </c>
      <c r="AG75" s="79" t="s">
        <v>931</v>
      </c>
      <c r="AH75" s="79"/>
      <c r="AI75" s="85" t="s">
        <v>922</v>
      </c>
      <c r="AJ75" s="79" t="b">
        <v>0</v>
      </c>
      <c r="AK75" s="79">
        <v>1</v>
      </c>
      <c r="AL75" s="85" t="s">
        <v>922</v>
      </c>
      <c r="AM75" s="79" t="s">
        <v>940</v>
      </c>
      <c r="AN75" s="79" t="b">
        <v>0</v>
      </c>
      <c r="AO75" s="85" t="s">
        <v>861</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17</v>
      </c>
      <c r="BK75" s="49">
        <v>100</v>
      </c>
      <c r="BL75" s="48">
        <v>17</v>
      </c>
    </row>
    <row r="76" spans="1:64" ht="15">
      <c r="A76" s="64" t="s">
        <v>267</v>
      </c>
      <c r="B76" s="64" t="s">
        <v>316</v>
      </c>
      <c r="C76" s="65"/>
      <c r="D76" s="66"/>
      <c r="E76" s="67"/>
      <c r="F76" s="68"/>
      <c r="G76" s="65"/>
      <c r="H76" s="69"/>
      <c r="I76" s="70"/>
      <c r="J76" s="70"/>
      <c r="K76" s="34" t="s">
        <v>65</v>
      </c>
      <c r="L76" s="77">
        <v>138</v>
      </c>
      <c r="M76" s="77"/>
      <c r="N76" s="72"/>
      <c r="O76" s="79" t="s">
        <v>345</v>
      </c>
      <c r="P76" s="81">
        <v>43417.830613425926</v>
      </c>
      <c r="Q76" s="79" t="s">
        <v>394</v>
      </c>
      <c r="R76" s="83" t="s">
        <v>470</v>
      </c>
      <c r="S76" s="79" t="s">
        <v>518</v>
      </c>
      <c r="T76" s="79" t="s">
        <v>554</v>
      </c>
      <c r="U76" s="79"/>
      <c r="V76" s="83" t="s">
        <v>644</v>
      </c>
      <c r="W76" s="81">
        <v>43417.830613425926</v>
      </c>
      <c r="X76" s="83" t="s">
        <v>734</v>
      </c>
      <c r="Y76" s="79"/>
      <c r="Z76" s="79"/>
      <c r="AA76" s="85" t="s">
        <v>862</v>
      </c>
      <c r="AB76" s="79"/>
      <c r="AC76" s="79" t="b">
        <v>0</v>
      </c>
      <c r="AD76" s="79">
        <v>4</v>
      </c>
      <c r="AE76" s="85" t="s">
        <v>922</v>
      </c>
      <c r="AF76" s="79" t="b">
        <v>0</v>
      </c>
      <c r="AG76" s="79" t="s">
        <v>931</v>
      </c>
      <c r="AH76" s="79"/>
      <c r="AI76" s="85" t="s">
        <v>922</v>
      </c>
      <c r="AJ76" s="79" t="b">
        <v>0</v>
      </c>
      <c r="AK76" s="79">
        <v>2</v>
      </c>
      <c r="AL76" s="85" t="s">
        <v>922</v>
      </c>
      <c r="AM76" s="79" t="s">
        <v>940</v>
      </c>
      <c r="AN76" s="79" t="b">
        <v>0</v>
      </c>
      <c r="AO76" s="85" t="s">
        <v>862</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1</v>
      </c>
      <c r="BG76" s="49">
        <v>2.7027027027027026</v>
      </c>
      <c r="BH76" s="48">
        <v>0</v>
      </c>
      <c r="BI76" s="49">
        <v>0</v>
      </c>
      <c r="BJ76" s="48">
        <v>36</v>
      </c>
      <c r="BK76" s="49">
        <v>97.29729729729729</v>
      </c>
      <c r="BL76" s="48">
        <v>37</v>
      </c>
    </row>
    <row r="77" spans="1:64" ht="15">
      <c r="A77" s="64" t="s">
        <v>267</v>
      </c>
      <c r="B77" s="64" t="s">
        <v>317</v>
      </c>
      <c r="C77" s="65"/>
      <c r="D77" s="66"/>
      <c r="E77" s="67"/>
      <c r="F77" s="68"/>
      <c r="G77" s="65"/>
      <c r="H77" s="69"/>
      <c r="I77" s="70"/>
      <c r="J77" s="70"/>
      <c r="K77" s="34" t="s">
        <v>65</v>
      </c>
      <c r="L77" s="77">
        <v>139</v>
      </c>
      <c r="M77" s="77"/>
      <c r="N77" s="72"/>
      <c r="O77" s="79" t="s">
        <v>345</v>
      </c>
      <c r="P77" s="81">
        <v>43419.92921296296</v>
      </c>
      <c r="Q77" s="79" t="s">
        <v>395</v>
      </c>
      <c r="R77" s="83" t="s">
        <v>471</v>
      </c>
      <c r="S77" s="79" t="s">
        <v>519</v>
      </c>
      <c r="T77" s="79" t="s">
        <v>555</v>
      </c>
      <c r="U77" s="79"/>
      <c r="V77" s="83" t="s">
        <v>644</v>
      </c>
      <c r="W77" s="81">
        <v>43419.92921296296</v>
      </c>
      <c r="X77" s="83" t="s">
        <v>735</v>
      </c>
      <c r="Y77" s="79"/>
      <c r="Z77" s="79"/>
      <c r="AA77" s="85" t="s">
        <v>863</v>
      </c>
      <c r="AB77" s="79"/>
      <c r="AC77" s="79" t="b">
        <v>0</v>
      </c>
      <c r="AD77" s="79">
        <v>0</v>
      </c>
      <c r="AE77" s="85" t="s">
        <v>922</v>
      </c>
      <c r="AF77" s="79" t="b">
        <v>0</v>
      </c>
      <c r="AG77" s="79" t="s">
        <v>931</v>
      </c>
      <c r="AH77" s="79"/>
      <c r="AI77" s="85" t="s">
        <v>922</v>
      </c>
      <c r="AJ77" s="79" t="b">
        <v>0</v>
      </c>
      <c r="AK77" s="79">
        <v>0</v>
      </c>
      <c r="AL77" s="85" t="s">
        <v>922</v>
      </c>
      <c r="AM77" s="79" t="s">
        <v>940</v>
      </c>
      <c r="AN77" s="79" t="b">
        <v>0</v>
      </c>
      <c r="AO77" s="85" t="s">
        <v>863</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1</v>
      </c>
      <c r="BE77" s="49">
        <v>3.4482758620689653</v>
      </c>
      <c r="BF77" s="48">
        <v>3</v>
      </c>
      <c r="BG77" s="49">
        <v>10.344827586206897</v>
      </c>
      <c r="BH77" s="48">
        <v>0</v>
      </c>
      <c r="BI77" s="49">
        <v>0</v>
      </c>
      <c r="BJ77" s="48">
        <v>25</v>
      </c>
      <c r="BK77" s="49">
        <v>86.20689655172414</v>
      </c>
      <c r="BL77" s="48">
        <v>29</v>
      </c>
    </row>
    <row r="78" spans="1:64" ht="15">
      <c r="A78" s="64" t="s">
        <v>269</v>
      </c>
      <c r="B78" s="64" t="s">
        <v>318</v>
      </c>
      <c r="C78" s="65"/>
      <c r="D78" s="66"/>
      <c r="E78" s="67"/>
      <c r="F78" s="68"/>
      <c r="G78" s="65"/>
      <c r="H78" s="69"/>
      <c r="I78" s="70"/>
      <c r="J78" s="70"/>
      <c r="K78" s="34" t="s">
        <v>65</v>
      </c>
      <c r="L78" s="77">
        <v>140</v>
      </c>
      <c r="M78" s="77"/>
      <c r="N78" s="72"/>
      <c r="O78" s="79" t="s">
        <v>345</v>
      </c>
      <c r="P78" s="81">
        <v>43432.36696759259</v>
      </c>
      <c r="Q78" s="79" t="s">
        <v>396</v>
      </c>
      <c r="R78" s="79"/>
      <c r="S78" s="79"/>
      <c r="T78" s="79"/>
      <c r="U78" s="79"/>
      <c r="V78" s="83" t="s">
        <v>645</v>
      </c>
      <c r="W78" s="81">
        <v>43432.36696759259</v>
      </c>
      <c r="X78" s="83" t="s">
        <v>736</v>
      </c>
      <c r="Y78" s="79"/>
      <c r="Z78" s="79"/>
      <c r="AA78" s="85" t="s">
        <v>864</v>
      </c>
      <c r="AB78" s="79"/>
      <c r="AC78" s="79" t="b">
        <v>0</v>
      </c>
      <c r="AD78" s="79">
        <v>0</v>
      </c>
      <c r="AE78" s="85" t="s">
        <v>922</v>
      </c>
      <c r="AF78" s="79" t="b">
        <v>0</v>
      </c>
      <c r="AG78" s="79" t="s">
        <v>931</v>
      </c>
      <c r="AH78" s="79"/>
      <c r="AI78" s="85" t="s">
        <v>922</v>
      </c>
      <c r="AJ78" s="79" t="b">
        <v>0</v>
      </c>
      <c r="AK78" s="79">
        <v>0</v>
      </c>
      <c r="AL78" s="85" t="s">
        <v>865</v>
      </c>
      <c r="AM78" s="79" t="s">
        <v>947</v>
      </c>
      <c r="AN78" s="79" t="b">
        <v>0</v>
      </c>
      <c r="AO78" s="85" t="s">
        <v>865</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16</v>
      </c>
      <c r="BK78" s="49">
        <v>100</v>
      </c>
      <c r="BL78" s="48">
        <v>16</v>
      </c>
    </row>
    <row r="79" spans="1:64" ht="15">
      <c r="A79" s="64" t="s">
        <v>267</v>
      </c>
      <c r="B79" s="64" t="s">
        <v>318</v>
      </c>
      <c r="C79" s="65"/>
      <c r="D79" s="66"/>
      <c r="E79" s="67"/>
      <c r="F79" s="68"/>
      <c r="G79" s="65"/>
      <c r="H79" s="69"/>
      <c r="I79" s="70"/>
      <c r="J79" s="70"/>
      <c r="K79" s="34" t="s">
        <v>65</v>
      </c>
      <c r="L79" s="77">
        <v>141</v>
      </c>
      <c r="M79" s="77"/>
      <c r="N79" s="72"/>
      <c r="O79" s="79" t="s">
        <v>345</v>
      </c>
      <c r="P79" s="81">
        <v>43424.8353587963</v>
      </c>
      <c r="Q79" s="79" t="s">
        <v>397</v>
      </c>
      <c r="R79" s="83" t="s">
        <v>472</v>
      </c>
      <c r="S79" s="79" t="s">
        <v>520</v>
      </c>
      <c r="T79" s="79" t="s">
        <v>556</v>
      </c>
      <c r="U79" s="79"/>
      <c r="V79" s="83" t="s">
        <v>644</v>
      </c>
      <c r="W79" s="81">
        <v>43424.8353587963</v>
      </c>
      <c r="X79" s="83" t="s">
        <v>737</v>
      </c>
      <c r="Y79" s="79"/>
      <c r="Z79" s="79"/>
      <c r="AA79" s="85" t="s">
        <v>865</v>
      </c>
      <c r="AB79" s="79"/>
      <c r="AC79" s="79" t="b">
        <v>0</v>
      </c>
      <c r="AD79" s="79">
        <v>3</v>
      </c>
      <c r="AE79" s="85" t="s">
        <v>922</v>
      </c>
      <c r="AF79" s="79" t="b">
        <v>0</v>
      </c>
      <c r="AG79" s="79" t="s">
        <v>931</v>
      </c>
      <c r="AH79" s="79"/>
      <c r="AI79" s="85" t="s">
        <v>922</v>
      </c>
      <c r="AJ79" s="79" t="b">
        <v>0</v>
      </c>
      <c r="AK79" s="79">
        <v>0</v>
      </c>
      <c r="AL79" s="85" t="s">
        <v>922</v>
      </c>
      <c r="AM79" s="79" t="s">
        <v>940</v>
      </c>
      <c r="AN79" s="79" t="b">
        <v>0</v>
      </c>
      <c r="AO79" s="85" t="s">
        <v>865</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22</v>
      </c>
      <c r="BK79" s="49">
        <v>100</v>
      </c>
      <c r="BL79" s="48">
        <v>22</v>
      </c>
    </row>
    <row r="80" spans="1:64" ht="15">
      <c r="A80" s="64" t="s">
        <v>267</v>
      </c>
      <c r="B80" s="64" t="s">
        <v>303</v>
      </c>
      <c r="C80" s="65"/>
      <c r="D80" s="66"/>
      <c r="E80" s="67"/>
      <c r="F80" s="68"/>
      <c r="G80" s="65"/>
      <c r="H80" s="69"/>
      <c r="I80" s="70"/>
      <c r="J80" s="70"/>
      <c r="K80" s="34" t="s">
        <v>65</v>
      </c>
      <c r="L80" s="77">
        <v>142</v>
      </c>
      <c r="M80" s="77"/>
      <c r="N80" s="72"/>
      <c r="O80" s="79" t="s">
        <v>345</v>
      </c>
      <c r="P80" s="81">
        <v>43432.13497685185</v>
      </c>
      <c r="Q80" s="79" t="s">
        <v>398</v>
      </c>
      <c r="R80" s="83" t="s">
        <v>459</v>
      </c>
      <c r="S80" s="79" t="s">
        <v>512</v>
      </c>
      <c r="T80" s="79" t="s">
        <v>557</v>
      </c>
      <c r="U80" s="79"/>
      <c r="V80" s="83" t="s">
        <v>644</v>
      </c>
      <c r="W80" s="81">
        <v>43432.13497685185</v>
      </c>
      <c r="X80" s="83" t="s">
        <v>738</v>
      </c>
      <c r="Y80" s="79"/>
      <c r="Z80" s="79"/>
      <c r="AA80" s="85" t="s">
        <v>866</v>
      </c>
      <c r="AB80" s="79"/>
      <c r="AC80" s="79" t="b">
        <v>0</v>
      </c>
      <c r="AD80" s="79">
        <v>1</v>
      </c>
      <c r="AE80" s="85" t="s">
        <v>922</v>
      </c>
      <c r="AF80" s="79" t="b">
        <v>0</v>
      </c>
      <c r="AG80" s="79" t="s">
        <v>931</v>
      </c>
      <c r="AH80" s="79"/>
      <c r="AI80" s="85" t="s">
        <v>922</v>
      </c>
      <c r="AJ80" s="79" t="b">
        <v>0</v>
      </c>
      <c r="AK80" s="79">
        <v>1</v>
      </c>
      <c r="AL80" s="85" t="s">
        <v>922</v>
      </c>
      <c r="AM80" s="79" t="s">
        <v>940</v>
      </c>
      <c r="AN80" s="79" t="b">
        <v>0</v>
      </c>
      <c r="AO80" s="85" t="s">
        <v>866</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14</v>
      </c>
      <c r="BK80" s="49">
        <v>100</v>
      </c>
      <c r="BL80" s="48">
        <v>14</v>
      </c>
    </row>
    <row r="81" spans="1:64" ht="15">
      <c r="A81" s="64" t="s">
        <v>267</v>
      </c>
      <c r="B81" s="64" t="s">
        <v>319</v>
      </c>
      <c r="C81" s="65"/>
      <c r="D81" s="66"/>
      <c r="E81" s="67"/>
      <c r="F81" s="68"/>
      <c r="G81" s="65"/>
      <c r="H81" s="69"/>
      <c r="I81" s="70"/>
      <c r="J81" s="70"/>
      <c r="K81" s="34" t="s">
        <v>65</v>
      </c>
      <c r="L81" s="77">
        <v>143</v>
      </c>
      <c r="M81" s="77"/>
      <c r="N81" s="72"/>
      <c r="O81" s="79" t="s">
        <v>345</v>
      </c>
      <c r="P81" s="81">
        <v>43432.801782407405</v>
      </c>
      <c r="Q81" s="79" t="s">
        <v>399</v>
      </c>
      <c r="R81" s="83" t="s">
        <v>473</v>
      </c>
      <c r="S81" s="79" t="s">
        <v>521</v>
      </c>
      <c r="T81" s="79" t="s">
        <v>558</v>
      </c>
      <c r="U81" s="79"/>
      <c r="V81" s="83" t="s">
        <v>644</v>
      </c>
      <c r="W81" s="81">
        <v>43432.801782407405</v>
      </c>
      <c r="X81" s="83" t="s">
        <v>739</v>
      </c>
      <c r="Y81" s="79"/>
      <c r="Z81" s="79"/>
      <c r="AA81" s="85" t="s">
        <v>867</v>
      </c>
      <c r="AB81" s="79"/>
      <c r="AC81" s="79" t="b">
        <v>0</v>
      </c>
      <c r="AD81" s="79">
        <v>1</v>
      </c>
      <c r="AE81" s="85" t="s">
        <v>922</v>
      </c>
      <c r="AF81" s="79" t="b">
        <v>0</v>
      </c>
      <c r="AG81" s="79" t="s">
        <v>932</v>
      </c>
      <c r="AH81" s="79"/>
      <c r="AI81" s="85" t="s">
        <v>922</v>
      </c>
      <c r="AJ81" s="79" t="b">
        <v>0</v>
      </c>
      <c r="AK81" s="79">
        <v>0</v>
      </c>
      <c r="AL81" s="85" t="s">
        <v>922</v>
      </c>
      <c r="AM81" s="79" t="s">
        <v>940</v>
      </c>
      <c r="AN81" s="79" t="b">
        <v>0</v>
      </c>
      <c r="AO81" s="85" t="s">
        <v>867</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16</v>
      </c>
      <c r="BK81" s="49">
        <v>100</v>
      </c>
      <c r="BL81" s="48">
        <v>16</v>
      </c>
    </row>
    <row r="82" spans="1:64" ht="15">
      <c r="A82" s="64" t="s">
        <v>267</v>
      </c>
      <c r="B82" s="64" t="s">
        <v>304</v>
      </c>
      <c r="C82" s="65"/>
      <c r="D82" s="66"/>
      <c r="E82" s="67"/>
      <c r="F82" s="68"/>
      <c r="G82" s="65"/>
      <c r="H82" s="69"/>
      <c r="I82" s="70"/>
      <c r="J82" s="70"/>
      <c r="K82" s="34" t="s">
        <v>65</v>
      </c>
      <c r="L82" s="77">
        <v>144</v>
      </c>
      <c r="M82" s="77"/>
      <c r="N82" s="72"/>
      <c r="O82" s="79" t="s">
        <v>345</v>
      </c>
      <c r="P82" s="81">
        <v>43432.91173611111</v>
      </c>
      <c r="Q82" s="79" t="s">
        <v>400</v>
      </c>
      <c r="R82" s="83" t="s">
        <v>460</v>
      </c>
      <c r="S82" s="79" t="s">
        <v>513</v>
      </c>
      <c r="T82" s="79" t="s">
        <v>559</v>
      </c>
      <c r="U82" s="79"/>
      <c r="V82" s="83" t="s">
        <v>644</v>
      </c>
      <c r="W82" s="81">
        <v>43432.91173611111</v>
      </c>
      <c r="X82" s="83" t="s">
        <v>740</v>
      </c>
      <c r="Y82" s="79"/>
      <c r="Z82" s="79"/>
      <c r="AA82" s="85" t="s">
        <v>868</v>
      </c>
      <c r="AB82" s="79"/>
      <c r="AC82" s="79" t="b">
        <v>0</v>
      </c>
      <c r="AD82" s="79">
        <v>0</v>
      </c>
      <c r="AE82" s="85" t="s">
        <v>922</v>
      </c>
      <c r="AF82" s="79" t="b">
        <v>0</v>
      </c>
      <c r="AG82" s="79" t="s">
        <v>931</v>
      </c>
      <c r="AH82" s="79"/>
      <c r="AI82" s="85" t="s">
        <v>922</v>
      </c>
      <c r="AJ82" s="79" t="b">
        <v>0</v>
      </c>
      <c r="AK82" s="79">
        <v>1</v>
      </c>
      <c r="AL82" s="85" t="s">
        <v>922</v>
      </c>
      <c r="AM82" s="79" t="s">
        <v>940</v>
      </c>
      <c r="AN82" s="79" t="b">
        <v>0</v>
      </c>
      <c r="AO82" s="85" t="s">
        <v>868</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2</v>
      </c>
      <c r="BE82" s="49">
        <v>11.11111111111111</v>
      </c>
      <c r="BF82" s="48">
        <v>0</v>
      </c>
      <c r="BG82" s="49">
        <v>0</v>
      </c>
      <c r="BH82" s="48">
        <v>0</v>
      </c>
      <c r="BI82" s="49">
        <v>0</v>
      </c>
      <c r="BJ82" s="48">
        <v>16</v>
      </c>
      <c r="BK82" s="49">
        <v>88.88888888888889</v>
      </c>
      <c r="BL82" s="48">
        <v>18</v>
      </c>
    </row>
    <row r="83" spans="1:64" ht="15">
      <c r="A83" s="64" t="s">
        <v>269</v>
      </c>
      <c r="B83" s="64" t="s">
        <v>267</v>
      </c>
      <c r="C83" s="65"/>
      <c r="D83" s="66"/>
      <c r="E83" s="67"/>
      <c r="F83" s="68"/>
      <c r="G83" s="65"/>
      <c r="H83" s="69"/>
      <c r="I83" s="70"/>
      <c r="J83" s="70"/>
      <c r="K83" s="34" t="s">
        <v>66</v>
      </c>
      <c r="L83" s="77">
        <v>145</v>
      </c>
      <c r="M83" s="77"/>
      <c r="N83" s="72"/>
      <c r="O83" s="79" t="s">
        <v>345</v>
      </c>
      <c r="P83" s="81">
        <v>43426.87337962963</v>
      </c>
      <c r="Q83" s="79" t="s">
        <v>368</v>
      </c>
      <c r="R83" s="79"/>
      <c r="S83" s="79"/>
      <c r="T83" s="79" t="s">
        <v>542</v>
      </c>
      <c r="U83" s="79"/>
      <c r="V83" s="83" t="s">
        <v>645</v>
      </c>
      <c r="W83" s="81">
        <v>43426.87337962963</v>
      </c>
      <c r="X83" s="83" t="s">
        <v>741</v>
      </c>
      <c r="Y83" s="79"/>
      <c r="Z83" s="79"/>
      <c r="AA83" s="85" t="s">
        <v>869</v>
      </c>
      <c r="AB83" s="79"/>
      <c r="AC83" s="79" t="b">
        <v>0</v>
      </c>
      <c r="AD83" s="79">
        <v>0</v>
      </c>
      <c r="AE83" s="85" t="s">
        <v>922</v>
      </c>
      <c r="AF83" s="79" t="b">
        <v>0</v>
      </c>
      <c r="AG83" s="79" t="s">
        <v>931</v>
      </c>
      <c r="AH83" s="79"/>
      <c r="AI83" s="85" t="s">
        <v>922</v>
      </c>
      <c r="AJ83" s="79" t="b">
        <v>0</v>
      </c>
      <c r="AK83" s="79">
        <v>0</v>
      </c>
      <c r="AL83" s="85" t="s">
        <v>908</v>
      </c>
      <c r="AM83" s="79" t="s">
        <v>947</v>
      </c>
      <c r="AN83" s="79" t="b">
        <v>0</v>
      </c>
      <c r="AO83" s="85" t="s">
        <v>908</v>
      </c>
      <c r="AP83" s="79" t="s">
        <v>176</v>
      </c>
      <c r="AQ83" s="79">
        <v>0</v>
      </c>
      <c r="AR83" s="79">
        <v>0</v>
      </c>
      <c r="AS83" s="79"/>
      <c r="AT83" s="79"/>
      <c r="AU83" s="79"/>
      <c r="AV83" s="79"/>
      <c r="AW83" s="79"/>
      <c r="AX83" s="79"/>
      <c r="AY83" s="79"/>
      <c r="AZ83" s="79"/>
      <c r="BA83">
        <v>5</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24</v>
      </c>
      <c r="BK83" s="49">
        <v>100</v>
      </c>
      <c r="BL83" s="48">
        <v>24</v>
      </c>
    </row>
    <row r="84" spans="1:64" ht="15">
      <c r="A84" s="64" t="s">
        <v>269</v>
      </c>
      <c r="B84" s="64" t="s">
        <v>267</v>
      </c>
      <c r="C84" s="65"/>
      <c r="D84" s="66"/>
      <c r="E84" s="67"/>
      <c r="F84" s="68"/>
      <c r="G84" s="65"/>
      <c r="H84" s="69"/>
      <c r="I84" s="70"/>
      <c r="J84" s="70"/>
      <c r="K84" s="34" t="s">
        <v>66</v>
      </c>
      <c r="L84" s="77">
        <v>146</v>
      </c>
      <c r="M84" s="77"/>
      <c r="N84" s="72"/>
      <c r="O84" s="79" t="s">
        <v>345</v>
      </c>
      <c r="P84" s="81">
        <v>43427.36729166667</v>
      </c>
      <c r="Q84" s="79" t="s">
        <v>352</v>
      </c>
      <c r="R84" s="79"/>
      <c r="S84" s="79"/>
      <c r="T84" s="79" t="s">
        <v>537</v>
      </c>
      <c r="U84" s="79"/>
      <c r="V84" s="83" t="s">
        <v>645</v>
      </c>
      <c r="W84" s="81">
        <v>43427.36729166667</v>
      </c>
      <c r="X84" s="83" t="s">
        <v>742</v>
      </c>
      <c r="Y84" s="79"/>
      <c r="Z84" s="79"/>
      <c r="AA84" s="85" t="s">
        <v>870</v>
      </c>
      <c r="AB84" s="79"/>
      <c r="AC84" s="79" t="b">
        <v>0</v>
      </c>
      <c r="AD84" s="79">
        <v>0</v>
      </c>
      <c r="AE84" s="85" t="s">
        <v>922</v>
      </c>
      <c r="AF84" s="79" t="b">
        <v>0</v>
      </c>
      <c r="AG84" s="79" t="s">
        <v>931</v>
      </c>
      <c r="AH84" s="79"/>
      <c r="AI84" s="85" t="s">
        <v>922</v>
      </c>
      <c r="AJ84" s="79" t="b">
        <v>0</v>
      </c>
      <c r="AK84" s="79">
        <v>0</v>
      </c>
      <c r="AL84" s="85" t="s">
        <v>904</v>
      </c>
      <c r="AM84" s="79" t="s">
        <v>947</v>
      </c>
      <c r="AN84" s="79" t="b">
        <v>0</v>
      </c>
      <c r="AO84" s="85" t="s">
        <v>904</v>
      </c>
      <c r="AP84" s="79" t="s">
        <v>176</v>
      </c>
      <c r="AQ84" s="79">
        <v>0</v>
      </c>
      <c r="AR84" s="79">
        <v>0</v>
      </c>
      <c r="AS84" s="79"/>
      <c r="AT84" s="79"/>
      <c r="AU84" s="79"/>
      <c r="AV84" s="79"/>
      <c r="AW84" s="79"/>
      <c r="AX84" s="79"/>
      <c r="AY84" s="79"/>
      <c r="AZ84" s="79"/>
      <c r="BA84">
        <v>5</v>
      </c>
      <c r="BB84" s="78" t="str">
        <f>REPLACE(INDEX(GroupVertices[Group],MATCH(Edges24[[#This Row],[Vertex 1]],GroupVertices[Vertex],0)),1,1,"")</f>
        <v>1</v>
      </c>
      <c r="BC84" s="78" t="str">
        <f>REPLACE(INDEX(GroupVertices[Group],MATCH(Edges24[[#This Row],[Vertex 2]],GroupVertices[Vertex],0)),1,1,"")</f>
        <v>1</v>
      </c>
      <c r="BD84" s="48">
        <v>1</v>
      </c>
      <c r="BE84" s="49">
        <v>6.666666666666667</v>
      </c>
      <c r="BF84" s="48">
        <v>0</v>
      </c>
      <c r="BG84" s="49">
        <v>0</v>
      </c>
      <c r="BH84" s="48">
        <v>0</v>
      </c>
      <c r="BI84" s="49">
        <v>0</v>
      </c>
      <c r="BJ84" s="48">
        <v>14</v>
      </c>
      <c r="BK84" s="49">
        <v>93.33333333333333</v>
      </c>
      <c r="BL84" s="48">
        <v>15</v>
      </c>
    </row>
    <row r="85" spans="1:64" ht="15">
      <c r="A85" s="64" t="s">
        <v>269</v>
      </c>
      <c r="B85" s="64" t="s">
        <v>267</v>
      </c>
      <c r="C85" s="65"/>
      <c r="D85" s="66"/>
      <c r="E85" s="67"/>
      <c r="F85" s="68"/>
      <c r="G85" s="65"/>
      <c r="H85" s="69"/>
      <c r="I85" s="70"/>
      <c r="J85" s="70"/>
      <c r="K85" s="34" t="s">
        <v>66</v>
      </c>
      <c r="L85" s="77">
        <v>147</v>
      </c>
      <c r="M85" s="77"/>
      <c r="N85" s="72"/>
      <c r="O85" s="79" t="s">
        <v>345</v>
      </c>
      <c r="P85" s="81">
        <v>43430.366944444446</v>
      </c>
      <c r="Q85" s="79" t="s">
        <v>371</v>
      </c>
      <c r="R85" s="83" t="s">
        <v>457</v>
      </c>
      <c r="S85" s="79" t="s">
        <v>511</v>
      </c>
      <c r="T85" s="79" t="s">
        <v>543</v>
      </c>
      <c r="U85" s="79"/>
      <c r="V85" s="83" t="s">
        <v>645</v>
      </c>
      <c r="W85" s="81">
        <v>43430.366944444446</v>
      </c>
      <c r="X85" s="83" t="s">
        <v>743</v>
      </c>
      <c r="Y85" s="79"/>
      <c r="Z85" s="79"/>
      <c r="AA85" s="85" t="s">
        <v>871</v>
      </c>
      <c r="AB85" s="79"/>
      <c r="AC85" s="79" t="b">
        <v>0</v>
      </c>
      <c r="AD85" s="79">
        <v>0</v>
      </c>
      <c r="AE85" s="85" t="s">
        <v>922</v>
      </c>
      <c r="AF85" s="79" t="b">
        <v>0</v>
      </c>
      <c r="AG85" s="79" t="s">
        <v>931</v>
      </c>
      <c r="AH85" s="79"/>
      <c r="AI85" s="85" t="s">
        <v>922</v>
      </c>
      <c r="AJ85" s="79" t="b">
        <v>0</v>
      </c>
      <c r="AK85" s="79">
        <v>0</v>
      </c>
      <c r="AL85" s="85" t="s">
        <v>907</v>
      </c>
      <c r="AM85" s="79" t="s">
        <v>947</v>
      </c>
      <c r="AN85" s="79" t="b">
        <v>0</v>
      </c>
      <c r="AO85" s="85" t="s">
        <v>907</v>
      </c>
      <c r="AP85" s="79" t="s">
        <v>176</v>
      </c>
      <c r="AQ85" s="79">
        <v>0</v>
      </c>
      <c r="AR85" s="79">
        <v>0</v>
      </c>
      <c r="AS85" s="79"/>
      <c r="AT85" s="79"/>
      <c r="AU85" s="79"/>
      <c r="AV85" s="79"/>
      <c r="AW85" s="79"/>
      <c r="AX85" s="79"/>
      <c r="AY85" s="79"/>
      <c r="AZ85" s="79"/>
      <c r="BA85">
        <v>5</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13</v>
      </c>
      <c r="BK85" s="49">
        <v>100</v>
      </c>
      <c r="BL85" s="48">
        <v>13</v>
      </c>
    </row>
    <row r="86" spans="1:64" ht="15">
      <c r="A86" s="64" t="s">
        <v>269</v>
      </c>
      <c r="B86" s="64" t="s">
        <v>267</v>
      </c>
      <c r="C86" s="65"/>
      <c r="D86" s="66"/>
      <c r="E86" s="67"/>
      <c r="F86" s="68"/>
      <c r="G86" s="65"/>
      <c r="H86" s="69"/>
      <c r="I86" s="70"/>
      <c r="J86" s="70"/>
      <c r="K86" s="34" t="s">
        <v>66</v>
      </c>
      <c r="L86" s="77">
        <v>149</v>
      </c>
      <c r="M86" s="77"/>
      <c r="N86" s="72"/>
      <c r="O86" s="79" t="s">
        <v>345</v>
      </c>
      <c r="P86" s="81">
        <v>43433.70925925926</v>
      </c>
      <c r="Q86" s="79" t="s">
        <v>401</v>
      </c>
      <c r="R86" s="83" t="s">
        <v>464</v>
      </c>
      <c r="S86" s="79" t="s">
        <v>510</v>
      </c>
      <c r="T86" s="79" t="s">
        <v>560</v>
      </c>
      <c r="U86" s="79"/>
      <c r="V86" s="83" t="s">
        <v>645</v>
      </c>
      <c r="W86" s="81">
        <v>43433.70925925926</v>
      </c>
      <c r="X86" s="83" t="s">
        <v>744</v>
      </c>
      <c r="Y86" s="79"/>
      <c r="Z86" s="79"/>
      <c r="AA86" s="85" t="s">
        <v>872</v>
      </c>
      <c r="AB86" s="79"/>
      <c r="AC86" s="79" t="b">
        <v>0</v>
      </c>
      <c r="AD86" s="79">
        <v>1</v>
      </c>
      <c r="AE86" s="85" t="s">
        <v>922</v>
      </c>
      <c r="AF86" s="79" t="b">
        <v>0</v>
      </c>
      <c r="AG86" s="79" t="s">
        <v>931</v>
      </c>
      <c r="AH86" s="79"/>
      <c r="AI86" s="85" t="s">
        <v>922</v>
      </c>
      <c r="AJ86" s="79" t="b">
        <v>0</v>
      </c>
      <c r="AK86" s="79">
        <v>1</v>
      </c>
      <c r="AL86" s="85" t="s">
        <v>922</v>
      </c>
      <c r="AM86" s="79" t="s">
        <v>946</v>
      </c>
      <c r="AN86" s="79" t="b">
        <v>0</v>
      </c>
      <c r="AO86" s="85" t="s">
        <v>872</v>
      </c>
      <c r="AP86" s="79" t="s">
        <v>176</v>
      </c>
      <c r="AQ86" s="79">
        <v>0</v>
      </c>
      <c r="AR86" s="79">
        <v>0</v>
      </c>
      <c r="AS86" s="79"/>
      <c r="AT86" s="79"/>
      <c r="AU86" s="79"/>
      <c r="AV86" s="79"/>
      <c r="AW86" s="79"/>
      <c r="AX86" s="79"/>
      <c r="AY86" s="79"/>
      <c r="AZ86" s="79"/>
      <c r="BA86">
        <v>5</v>
      </c>
      <c r="BB86" s="78" t="str">
        <f>REPLACE(INDEX(GroupVertices[Group],MATCH(Edges24[[#This Row],[Vertex 1]],GroupVertices[Vertex],0)),1,1,"")</f>
        <v>1</v>
      </c>
      <c r="BC86" s="78" t="str">
        <f>REPLACE(INDEX(GroupVertices[Group],MATCH(Edges24[[#This Row],[Vertex 2]],GroupVertices[Vertex],0)),1,1,"")</f>
        <v>1</v>
      </c>
      <c r="BD86" s="48">
        <v>0</v>
      </c>
      <c r="BE86" s="49">
        <v>0</v>
      </c>
      <c r="BF86" s="48">
        <v>1</v>
      </c>
      <c r="BG86" s="49">
        <v>4.545454545454546</v>
      </c>
      <c r="BH86" s="48">
        <v>0</v>
      </c>
      <c r="BI86" s="49">
        <v>0</v>
      </c>
      <c r="BJ86" s="48">
        <v>21</v>
      </c>
      <c r="BK86" s="49">
        <v>95.45454545454545</v>
      </c>
      <c r="BL86" s="48">
        <v>22</v>
      </c>
    </row>
    <row r="87" spans="1:64" ht="15">
      <c r="A87" s="64" t="s">
        <v>267</v>
      </c>
      <c r="B87" s="64" t="s">
        <v>269</v>
      </c>
      <c r="C87" s="65"/>
      <c r="D87" s="66"/>
      <c r="E87" s="67"/>
      <c r="F87" s="68"/>
      <c r="G87" s="65"/>
      <c r="H87" s="69"/>
      <c r="I87" s="70"/>
      <c r="J87" s="70"/>
      <c r="K87" s="34" t="s">
        <v>66</v>
      </c>
      <c r="L87" s="77">
        <v>150</v>
      </c>
      <c r="M87" s="77"/>
      <c r="N87" s="72"/>
      <c r="O87" s="79" t="s">
        <v>345</v>
      </c>
      <c r="P87" s="81">
        <v>43433.80094907407</v>
      </c>
      <c r="Q87" s="79" t="s">
        <v>381</v>
      </c>
      <c r="R87" s="83" t="s">
        <v>464</v>
      </c>
      <c r="S87" s="79" t="s">
        <v>510</v>
      </c>
      <c r="T87" s="79" t="s">
        <v>546</v>
      </c>
      <c r="U87" s="79"/>
      <c r="V87" s="83" t="s">
        <v>644</v>
      </c>
      <c r="W87" s="81">
        <v>43433.80094907407</v>
      </c>
      <c r="X87" s="83" t="s">
        <v>745</v>
      </c>
      <c r="Y87" s="79"/>
      <c r="Z87" s="79"/>
      <c r="AA87" s="85" t="s">
        <v>873</v>
      </c>
      <c r="AB87" s="79"/>
      <c r="AC87" s="79" t="b">
        <v>0</v>
      </c>
      <c r="AD87" s="79">
        <v>0</v>
      </c>
      <c r="AE87" s="85" t="s">
        <v>922</v>
      </c>
      <c r="AF87" s="79" t="b">
        <v>0</v>
      </c>
      <c r="AG87" s="79" t="s">
        <v>931</v>
      </c>
      <c r="AH87" s="79"/>
      <c r="AI87" s="85" t="s">
        <v>922</v>
      </c>
      <c r="AJ87" s="79" t="b">
        <v>0</v>
      </c>
      <c r="AK87" s="79">
        <v>1</v>
      </c>
      <c r="AL87" s="85" t="s">
        <v>872</v>
      </c>
      <c r="AM87" s="79" t="s">
        <v>940</v>
      </c>
      <c r="AN87" s="79" t="b">
        <v>0</v>
      </c>
      <c r="AO87" s="85" t="s">
        <v>872</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18</v>
      </c>
      <c r="BK87" s="49">
        <v>100</v>
      </c>
      <c r="BL87" s="48">
        <v>18</v>
      </c>
    </row>
    <row r="88" spans="1:64" ht="15">
      <c r="A88" s="64" t="s">
        <v>267</v>
      </c>
      <c r="B88" s="64" t="s">
        <v>320</v>
      </c>
      <c r="C88" s="65"/>
      <c r="D88" s="66"/>
      <c r="E88" s="67"/>
      <c r="F88" s="68"/>
      <c r="G88" s="65"/>
      <c r="H88" s="69"/>
      <c r="I88" s="70"/>
      <c r="J88" s="70"/>
      <c r="K88" s="34" t="s">
        <v>65</v>
      </c>
      <c r="L88" s="77">
        <v>151</v>
      </c>
      <c r="M88" s="77"/>
      <c r="N88" s="72"/>
      <c r="O88" s="79" t="s">
        <v>345</v>
      </c>
      <c r="P88" s="81">
        <v>43437.833020833335</v>
      </c>
      <c r="Q88" s="79" t="s">
        <v>402</v>
      </c>
      <c r="R88" s="83" t="s">
        <v>474</v>
      </c>
      <c r="S88" s="79" t="s">
        <v>522</v>
      </c>
      <c r="T88" s="79" t="s">
        <v>561</v>
      </c>
      <c r="U88" s="79"/>
      <c r="V88" s="83" t="s">
        <v>644</v>
      </c>
      <c r="W88" s="81">
        <v>43437.833020833335</v>
      </c>
      <c r="X88" s="83" t="s">
        <v>746</v>
      </c>
      <c r="Y88" s="79"/>
      <c r="Z88" s="79"/>
      <c r="AA88" s="85" t="s">
        <v>874</v>
      </c>
      <c r="AB88" s="79"/>
      <c r="AC88" s="79" t="b">
        <v>0</v>
      </c>
      <c r="AD88" s="79">
        <v>3</v>
      </c>
      <c r="AE88" s="85" t="s">
        <v>922</v>
      </c>
      <c r="AF88" s="79" t="b">
        <v>0</v>
      </c>
      <c r="AG88" s="79" t="s">
        <v>931</v>
      </c>
      <c r="AH88" s="79"/>
      <c r="AI88" s="85" t="s">
        <v>922</v>
      </c>
      <c r="AJ88" s="79" t="b">
        <v>0</v>
      </c>
      <c r="AK88" s="79">
        <v>2</v>
      </c>
      <c r="AL88" s="85" t="s">
        <v>922</v>
      </c>
      <c r="AM88" s="79" t="s">
        <v>940</v>
      </c>
      <c r="AN88" s="79" t="b">
        <v>0</v>
      </c>
      <c r="AO88" s="85" t="s">
        <v>874</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1</v>
      </c>
      <c r="BG88" s="49">
        <v>4</v>
      </c>
      <c r="BH88" s="48">
        <v>0</v>
      </c>
      <c r="BI88" s="49">
        <v>0</v>
      </c>
      <c r="BJ88" s="48">
        <v>24</v>
      </c>
      <c r="BK88" s="49">
        <v>96</v>
      </c>
      <c r="BL88" s="48">
        <v>25</v>
      </c>
    </row>
    <row r="89" spans="1:64" ht="15">
      <c r="A89" s="64" t="s">
        <v>270</v>
      </c>
      <c r="B89" s="64" t="s">
        <v>270</v>
      </c>
      <c r="C89" s="65"/>
      <c r="D89" s="66"/>
      <c r="E89" s="67"/>
      <c r="F89" s="68"/>
      <c r="G89" s="65"/>
      <c r="H89" s="69"/>
      <c r="I89" s="70"/>
      <c r="J89" s="70"/>
      <c r="K89" s="34" t="s">
        <v>65</v>
      </c>
      <c r="L89" s="77">
        <v>152</v>
      </c>
      <c r="M89" s="77"/>
      <c r="N89" s="72"/>
      <c r="O89" s="79" t="s">
        <v>176</v>
      </c>
      <c r="P89" s="81">
        <v>43447.012453703705</v>
      </c>
      <c r="Q89" s="79" t="s">
        <v>403</v>
      </c>
      <c r="R89" s="83" t="s">
        <v>475</v>
      </c>
      <c r="S89" s="79" t="s">
        <v>502</v>
      </c>
      <c r="T89" s="79"/>
      <c r="U89" s="79"/>
      <c r="V89" s="83" t="s">
        <v>646</v>
      </c>
      <c r="W89" s="81">
        <v>43447.012453703705</v>
      </c>
      <c r="X89" s="83" t="s">
        <v>747</v>
      </c>
      <c r="Y89" s="79"/>
      <c r="Z89" s="79"/>
      <c r="AA89" s="85" t="s">
        <v>875</v>
      </c>
      <c r="AB89" s="79"/>
      <c r="AC89" s="79" t="b">
        <v>0</v>
      </c>
      <c r="AD89" s="79">
        <v>0</v>
      </c>
      <c r="AE89" s="85" t="s">
        <v>922</v>
      </c>
      <c r="AF89" s="79" t="b">
        <v>0</v>
      </c>
      <c r="AG89" s="79" t="s">
        <v>931</v>
      </c>
      <c r="AH89" s="79"/>
      <c r="AI89" s="85" t="s">
        <v>922</v>
      </c>
      <c r="AJ89" s="79" t="b">
        <v>0</v>
      </c>
      <c r="AK89" s="79">
        <v>0</v>
      </c>
      <c r="AL89" s="85" t="s">
        <v>922</v>
      </c>
      <c r="AM89" s="79" t="s">
        <v>942</v>
      </c>
      <c r="AN89" s="79" t="b">
        <v>1</v>
      </c>
      <c r="AO89" s="85" t="s">
        <v>875</v>
      </c>
      <c r="AP89" s="79" t="s">
        <v>176</v>
      </c>
      <c r="AQ89" s="79">
        <v>0</v>
      </c>
      <c r="AR89" s="79">
        <v>0</v>
      </c>
      <c r="AS89" s="79"/>
      <c r="AT89" s="79"/>
      <c r="AU89" s="79"/>
      <c r="AV89" s="79"/>
      <c r="AW89" s="79"/>
      <c r="AX89" s="79"/>
      <c r="AY89" s="79"/>
      <c r="AZ89" s="79"/>
      <c r="BA89">
        <v>1</v>
      </c>
      <c r="BB89" s="78" t="str">
        <f>REPLACE(INDEX(GroupVertices[Group],MATCH(Edges24[[#This Row],[Vertex 1]],GroupVertices[Vertex],0)),1,1,"")</f>
        <v>6</v>
      </c>
      <c r="BC89" s="78" t="str">
        <f>REPLACE(INDEX(GroupVertices[Group],MATCH(Edges24[[#This Row],[Vertex 2]],GroupVertices[Vertex],0)),1,1,"")</f>
        <v>6</v>
      </c>
      <c r="BD89" s="48">
        <v>0</v>
      </c>
      <c r="BE89" s="49">
        <v>0</v>
      </c>
      <c r="BF89" s="48">
        <v>0</v>
      </c>
      <c r="BG89" s="49">
        <v>0</v>
      </c>
      <c r="BH89" s="48">
        <v>0</v>
      </c>
      <c r="BI89" s="49">
        <v>0</v>
      </c>
      <c r="BJ89" s="48">
        <v>23</v>
      </c>
      <c r="BK89" s="49">
        <v>100</v>
      </c>
      <c r="BL89" s="48">
        <v>23</v>
      </c>
    </row>
    <row r="90" spans="1:64" ht="15">
      <c r="A90" s="64" t="s">
        <v>271</v>
      </c>
      <c r="B90" s="64" t="s">
        <v>267</v>
      </c>
      <c r="C90" s="65"/>
      <c r="D90" s="66"/>
      <c r="E90" s="67"/>
      <c r="F90" s="68"/>
      <c r="G90" s="65"/>
      <c r="H90" s="69"/>
      <c r="I90" s="70"/>
      <c r="J90" s="70"/>
      <c r="K90" s="34" t="s">
        <v>65</v>
      </c>
      <c r="L90" s="77">
        <v>153</v>
      </c>
      <c r="M90" s="77"/>
      <c r="N90" s="72"/>
      <c r="O90" s="79" t="s">
        <v>345</v>
      </c>
      <c r="P90" s="81">
        <v>43447.08721064815</v>
      </c>
      <c r="Q90" s="79" t="s">
        <v>384</v>
      </c>
      <c r="R90" s="79"/>
      <c r="S90" s="79"/>
      <c r="T90" s="79"/>
      <c r="U90" s="79"/>
      <c r="V90" s="83" t="s">
        <v>647</v>
      </c>
      <c r="W90" s="81">
        <v>43447.08721064815</v>
      </c>
      <c r="X90" s="83" t="s">
        <v>748</v>
      </c>
      <c r="Y90" s="79"/>
      <c r="Z90" s="79"/>
      <c r="AA90" s="85" t="s">
        <v>876</v>
      </c>
      <c r="AB90" s="79"/>
      <c r="AC90" s="79" t="b">
        <v>0</v>
      </c>
      <c r="AD90" s="79">
        <v>0</v>
      </c>
      <c r="AE90" s="85" t="s">
        <v>922</v>
      </c>
      <c r="AF90" s="79" t="b">
        <v>0</v>
      </c>
      <c r="AG90" s="79" t="s">
        <v>931</v>
      </c>
      <c r="AH90" s="79"/>
      <c r="AI90" s="85" t="s">
        <v>922</v>
      </c>
      <c r="AJ90" s="79" t="b">
        <v>0</v>
      </c>
      <c r="AK90" s="79">
        <v>0</v>
      </c>
      <c r="AL90" s="85" t="s">
        <v>911</v>
      </c>
      <c r="AM90" s="79" t="s">
        <v>942</v>
      </c>
      <c r="AN90" s="79" t="b">
        <v>0</v>
      </c>
      <c r="AO90" s="85" t="s">
        <v>911</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2</v>
      </c>
      <c r="BG90" s="49">
        <v>9.090909090909092</v>
      </c>
      <c r="BH90" s="48">
        <v>0</v>
      </c>
      <c r="BI90" s="49">
        <v>0</v>
      </c>
      <c r="BJ90" s="48">
        <v>20</v>
      </c>
      <c r="BK90" s="49">
        <v>90.9090909090909</v>
      </c>
      <c r="BL90" s="48">
        <v>22</v>
      </c>
    </row>
    <row r="91" spans="1:64" ht="15">
      <c r="A91" s="64" t="s">
        <v>272</v>
      </c>
      <c r="B91" s="64" t="s">
        <v>267</v>
      </c>
      <c r="C91" s="65"/>
      <c r="D91" s="66"/>
      <c r="E91" s="67"/>
      <c r="F91" s="68"/>
      <c r="G91" s="65"/>
      <c r="H91" s="69"/>
      <c r="I91" s="70"/>
      <c r="J91" s="70"/>
      <c r="K91" s="34" t="s">
        <v>65</v>
      </c>
      <c r="L91" s="77">
        <v>154</v>
      </c>
      <c r="M91" s="77"/>
      <c r="N91" s="72"/>
      <c r="O91" s="79" t="s">
        <v>345</v>
      </c>
      <c r="P91" s="81">
        <v>43448.62663194445</v>
      </c>
      <c r="Q91" s="79" t="s">
        <v>404</v>
      </c>
      <c r="R91" s="83" t="s">
        <v>476</v>
      </c>
      <c r="S91" s="79" t="s">
        <v>523</v>
      </c>
      <c r="T91" s="79"/>
      <c r="U91" s="83" t="s">
        <v>583</v>
      </c>
      <c r="V91" s="83" t="s">
        <v>583</v>
      </c>
      <c r="W91" s="81">
        <v>43448.62663194445</v>
      </c>
      <c r="X91" s="83" t="s">
        <v>749</v>
      </c>
      <c r="Y91" s="79"/>
      <c r="Z91" s="79"/>
      <c r="AA91" s="85" t="s">
        <v>877</v>
      </c>
      <c r="AB91" s="79"/>
      <c r="AC91" s="79" t="b">
        <v>0</v>
      </c>
      <c r="AD91" s="79">
        <v>2</v>
      </c>
      <c r="AE91" s="85" t="s">
        <v>922</v>
      </c>
      <c r="AF91" s="79" t="b">
        <v>0</v>
      </c>
      <c r="AG91" s="79" t="s">
        <v>931</v>
      </c>
      <c r="AH91" s="79"/>
      <c r="AI91" s="85" t="s">
        <v>922</v>
      </c>
      <c r="AJ91" s="79" t="b">
        <v>0</v>
      </c>
      <c r="AK91" s="79">
        <v>0</v>
      </c>
      <c r="AL91" s="85" t="s">
        <v>922</v>
      </c>
      <c r="AM91" s="79" t="s">
        <v>940</v>
      </c>
      <c r="AN91" s="79" t="b">
        <v>0</v>
      </c>
      <c r="AO91" s="85" t="s">
        <v>877</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1</v>
      </c>
      <c r="BE91" s="49">
        <v>2.5</v>
      </c>
      <c r="BF91" s="48">
        <v>1</v>
      </c>
      <c r="BG91" s="49">
        <v>2.5</v>
      </c>
      <c r="BH91" s="48">
        <v>0</v>
      </c>
      <c r="BI91" s="49">
        <v>0</v>
      </c>
      <c r="BJ91" s="48">
        <v>38</v>
      </c>
      <c r="BK91" s="49">
        <v>95</v>
      </c>
      <c r="BL91" s="48">
        <v>40</v>
      </c>
    </row>
    <row r="92" spans="1:64" ht="15">
      <c r="A92" s="64" t="s">
        <v>273</v>
      </c>
      <c r="B92" s="64" t="s">
        <v>267</v>
      </c>
      <c r="C92" s="65"/>
      <c r="D92" s="66"/>
      <c r="E92" s="67"/>
      <c r="F92" s="68"/>
      <c r="G92" s="65"/>
      <c r="H92" s="69"/>
      <c r="I92" s="70"/>
      <c r="J92" s="70"/>
      <c r="K92" s="34" t="s">
        <v>65</v>
      </c>
      <c r="L92" s="77">
        <v>155</v>
      </c>
      <c r="M92" s="77"/>
      <c r="N92" s="72"/>
      <c r="O92" s="79" t="s">
        <v>345</v>
      </c>
      <c r="P92" s="81">
        <v>43448.974699074075</v>
      </c>
      <c r="Q92" s="79" t="s">
        <v>405</v>
      </c>
      <c r="R92" s="79"/>
      <c r="S92" s="79"/>
      <c r="T92" s="79"/>
      <c r="U92" s="79"/>
      <c r="V92" s="83" t="s">
        <v>648</v>
      </c>
      <c r="W92" s="81">
        <v>43448.974699074075</v>
      </c>
      <c r="X92" s="83" t="s">
        <v>750</v>
      </c>
      <c r="Y92" s="79"/>
      <c r="Z92" s="79"/>
      <c r="AA92" s="85" t="s">
        <v>878</v>
      </c>
      <c r="AB92" s="79"/>
      <c r="AC92" s="79" t="b">
        <v>0</v>
      </c>
      <c r="AD92" s="79">
        <v>0</v>
      </c>
      <c r="AE92" s="85" t="s">
        <v>922</v>
      </c>
      <c r="AF92" s="79" t="b">
        <v>0</v>
      </c>
      <c r="AG92" s="79" t="s">
        <v>931</v>
      </c>
      <c r="AH92" s="79"/>
      <c r="AI92" s="85" t="s">
        <v>922</v>
      </c>
      <c r="AJ92" s="79" t="b">
        <v>0</v>
      </c>
      <c r="AK92" s="79">
        <v>0</v>
      </c>
      <c r="AL92" s="85" t="s">
        <v>913</v>
      </c>
      <c r="AM92" s="79" t="s">
        <v>942</v>
      </c>
      <c r="AN92" s="79" t="b">
        <v>0</v>
      </c>
      <c r="AO92" s="85" t="s">
        <v>913</v>
      </c>
      <c r="AP92" s="79" t="s">
        <v>176</v>
      </c>
      <c r="AQ92" s="79">
        <v>0</v>
      </c>
      <c r="AR92" s="79">
        <v>0</v>
      </c>
      <c r="AS92" s="79"/>
      <c r="AT92" s="79"/>
      <c r="AU92" s="79"/>
      <c r="AV92" s="79"/>
      <c r="AW92" s="79"/>
      <c r="AX92" s="79"/>
      <c r="AY92" s="79"/>
      <c r="AZ92" s="79"/>
      <c r="BA92">
        <v>2</v>
      </c>
      <c r="BB92" s="78" t="str">
        <f>REPLACE(INDEX(GroupVertices[Group],MATCH(Edges24[[#This Row],[Vertex 1]],GroupVertices[Vertex],0)),1,1,"")</f>
        <v>1</v>
      </c>
      <c r="BC92" s="78" t="str">
        <f>REPLACE(INDEX(GroupVertices[Group],MATCH(Edges24[[#This Row],[Vertex 2]],GroupVertices[Vertex],0)),1,1,"")</f>
        <v>1</v>
      </c>
      <c r="BD92" s="48">
        <v>1</v>
      </c>
      <c r="BE92" s="49">
        <v>3.8461538461538463</v>
      </c>
      <c r="BF92" s="48">
        <v>0</v>
      </c>
      <c r="BG92" s="49">
        <v>0</v>
      </c>
      <c r="BH92" s="48">
        <v>0</v>
      </c>
      <c r="BI92" s="49">
        <v>0</v>
      </c>
      <c r="BJ92" s="48">
        <v>25</v>
      </c>
      <c r="BK92" s="49">
        <v>96.15384615384616</v>
      </c>
      <c r="BL92" s="48">
        <v>26</v>
      </c>
    </row>
    <row r="93" spans="1:64" ht="15">
      <c r="A93" s="64" t="s">
        <v>273</v>
      </c>
      <c r="B93" s="64" t="s">
        <v>267</v>
      </c>
      <c r="C93" s="65"/>
      <c r="D93" s="66"/>
      <c r="E93" s="67"/>
      <c r="F93" s="68"/>
      <c r="G93" s="65"/>
      <c r="H93" s="69"/>
      <c r="I93" s="70"/>
      <c r="J93" s="70"/>
      <c r="K93" s="34" t="s">
        <v>65</v>
      </c>
      <c r="L93" s="77">
        <v>156</v>
      </c>
      <c r="M93" s="77"/>
      <c r="N93" s="72"/>
      <c r="O93" s="79" t="s">
        <v>345</v>
      </c>
      <c r="P93" s="81">
        <v>43448.974803240744</v>
      </c>
      <c r="Q93" s="79" t="s">
        <v>384</v>
      </c>
      <c r="R93" s="79"/>
      <c r="S93" s="79"/>
      <c r="T93" s="79"/>
      <c r="U93" s="79"/>
      <c r="V93" s="83" t="s">
        <v>648</v>
      </c>
      <c r="W93" s="81">
        <v>43448.974803240744</v>
      </c>
      <c r="X93" s="83" t="s">
        <v>751</v>
      </c>
      <c r="Y93" s="79"/>
      <c r="Z93" s="79"/>
      <c r="AA93" s="85" t="s">
        <v>879</v>
      </c>
      <c r="AB93" s="79"/>
      <c r="AC93" s="79" t="b">
        <v>0</v>
      </c>
      <c r="AD93" s="79">
        <v>0</v>
      </c>
      <c r="AE93" s="85" t="s">
        <v>922</v>
      </c>
      <c r="AF93" s="79" t="b">
        <v>0</v>
      </c>
      <c r="AG93" s="79" t="s">
        <v>931</v>
      </c>
      <c r="AH93" s="79"/>
      <c r="AI93" s="85" t="s">
        <v>922</v>
      </c>
      <c r="AJ93" s="79" t="b">
        <v>0</v>
      </c>
      <c r="AK93" s="79">
        <v>0</v>
      </c>
      <c r="AL93" s="85" t="s">
        <v>911</v>
      </c>
      <c r="AM93" s="79" t="s">
        <v>942</v>
      </c>
      <c r="AN93" s="79" t="b">
        <v>0</v>
      </c>
      <c r="AO93" s="85" t="s">
        <v>911</v>
      </c>
      <c r="AP93" s="79" t="s">
        <v>176</v>
      </c>
      <c r="AQ93" s="79">
        <v>0</v>
      </c>
      <c r="AR93" s="79">
        <v>0</v>
      </c>
      <c r="AS93" s="79"/>
      <c r="AT93" s="79"/>
      <c r="AU93" s="79"/>
      <c r="AV93" s="79"/>
      <c r="AW93" s="79"/>
      <c r="AX93" s="79"/>
      <c r="AY93" s="79"/>
      <c r="AZ93" s="79"/>
      <c r="BA93">
        <v>2</v>
      </c>
      <c r="BB93" s="78" t="str">
        <f>REPLACE(INDEX(GroupVertices[Group],MATCH(Edges24[[#This Row],[Vertex 1]],GroupVertices[Vertex],0)),1,1,"")</f>
        <v>1</v>
      </c>
      <c r="BC93" s="78" t="str">
        <f>REPLACE(INDEX(GroupVertices[Group],MATCH(Edges24[[#This Row],[Vertex 2]],GroupVertices[Vertex],0)),1,1,"")</f>
        <v>1</v>
      </c>
      <c r="BD93" s="48">
        <v>0</v>
      </c>
      <c r="BE93" s="49">
        <v>0</v>
      </c>
      <c r="BF93" s="48">
        <v>2</v>
      </c>
      <c r="BG93" s="49">
        <v>9.090909090909092</v>
      </c>
      <c r="BH93" s="48">
        <v>0</v>
      </c>
      <c r="BI93" s="49">
        <v>0</v>
      </c>
      <c r="BJ93" s="48">
        <v>20</v>
      </c>
      <c r="BK93" s="49">
        <v>90.9090909090909</v>
      </c>
      <c r="BL93" s="48">
        <v>22</v>
      </c>
    </row>
    <row r="94" spans="1:64" ht="15">
      <c r="A94" s="64" t="s">
        <v>274</v>
      </c>
      <c r="B94" s="64" t="s">
        <v>274</v>
      </c>
      <c r="C94" s="65"/>
      <c r="D94" s="66"/>
      <c r="E94" s="67"/>
      <c r="F94" s="68"/>
      <c r="G94" s="65"/>
      <c r="H94" s="69"/>
      <c r="I94" s="70"/>
      <c r="J94" s="70"/>
      <c r="K94" s="34" t="s">
        <v>65</v>
      </c>
      <c r="L94" s="77">
        <v>157</v>
      </c>
      <c r="M94" s="77"/>
      <c r="N94" s="72"/>
      <c r="O94" s="79" t="s">
        <v>176</v>
      </c>
      <c r="P94" s="81">
        <v>43454.93777777778</v>
      </c>
      <c r="Q94" s="79" t="s">
        <v>406</v>
      </c>
      <c r="R94" s="79" t="s">
        <v>477</v>
      </c>
      <c r="S94" s="79" t="s">
        <v>524</v>
      </c>
      <c r="T94" s="79" t="s">
        <v>562</v>
      </c>
      <c r="U94" s="83" t="s">
        <v>584</v>
      </c>
      <c r="V94" s="83" t="s">
        <v>584</v>
      </c>
      <c r="W94" s="81">
        <v>43454.93777777778</v>
      </c>
      <c r="X94" s="83" t="s">
        <v>752</v>
      </c>
      <c r="Y94" s="79"/>
      <c r="Z94" s="79"/>
      <c r="AA94" s="85" t="s">
        <v>880</v>
      </c>
      <c r="AB94" s="79"/>
      <c r="AC94" s="79" t="b">
        <v>0</v>
      </c>
      <c r="AD94" s="79">
        <v>1</v>
      </c>
      <c r="AE94" s="85" t="s">
        <v>922</v>
      </c>
      <c r="AF94" s="79" t="b">
        <v>0</v>
      </c>
      <c r="AG94" s="79" t="s">
        <v>931</v>
      </c>
      <c r="AH94" s="79"/>
      <c r="AI94" s="85" t="s">
        <v>922</v>
      </c>
      <c r="AJ94" s="79" t="b">
        <v>0</v>
      </c>
      <c r="AK94" s="79">
        <v>0</v>
      </c>
      <c r="AL94" s="85" t="s">
        <v>922</v>
      </c>
      <c r="AM94" s="79" t="s">
        <v>949</v>
      </c>
      <c r="AN94" s="79" t="b">
        <v>0</v>
      </c>
      <c r="AO94" s="85" t="s">
        <v>880</v>
      </c>
      <c r="AP94" s="79" t="s">
        <v>176</v>
      </c>
      <c r="AQ94" s="79">
        <v>0</v>
      </c>
      <c r="AR94" s="79">
        <v>0</v>
      </c>
      <c r="AS94" s="79"/>
      <c r="AT94" s="79"/>
      <c r="AU94" s="79"/>
      <c r="AV94" s="79"/>
      <c r="AW94" s="79"/>
      <c r="AX94" s="79"/>
      <c r="AY94" s="79"/>
      <c r="AZ94" s="79"/>
      <c r="BA94">
        <v>1</v>
      </c>
      <c r="BB94" s="78" t="str">
        <f>REPLACE(INDEX(GroupVertices[Group],MATCH(Edges24[[#This Row],[Vertex 1]],GroupVertices[Vertex],0)),1,1,"")</f>
        <v>6</v>
      </c>
      <c r="BC94" s="78" t="str">
        <f>REPLACE(INDEX(GroupVertices[Group],MATCH(Edges24[[#This Row],[Vertex 2]],GroupVertices[Vertex],0)),1,1,"")</f>
        <v>6</v>
      </c>
      <c r="BD94" s="48">
        <v>0</v>
      </c>
      <c r="BE94" s="49">
        <v>0</v>
      </c>
      <c r="BF94" s="48">
        <v>2</v>
      </c>
      <c r="BG94" s="49">
        <v>12.5</v>
      </c>
      <c r="BH94" s="48">
        <v>0</v>
      </c>
      <c r="BI94" s="49">
        <v>0</v>
      </c>
      <c r="BJ94" s="48">
        <v>14</v>
      </c>
      <c r="BK94" s="49">
        <v>87.5</v>
      </c>
      <c r="BL94" s="48">
        <v>16</v>
      </c>
    </row>
    <row r="95" spans="1:64" ht="15">
      <c r="A95" s="64" t="s">
        <v>275</v>
      </c>
      <c r="B95" s="64" t="s">
        <v>275</v>
      </c>
      <c r="C95" s="65"/>
      <c r="D95" s="66"/>
      <c r="E95" s="67"/>
      <c r="F95" s="68"/>
      <c r="G95" s="65"/>
      <c r="H95" s="69"/>
      <c r="I95" s="70"/>
      <c r="J95" s="70"/>
      <c r="K95" s="34" t="s">
        <v>65</v>
      </c>
      <c r="L95" s="77">
        <v>158</v>
      </c>
      <c r="M95" s="77"/>
      <c r="N95" s="72"/>
      <c r="O95" s="79" t="s">
        <v>176</v>
      </c>
      <c r="P95" s="81">
        <v>43440.79782407408</v>
      </c>
      <c r="Q95" s="79" t="s">
        <v>407</v>
      </c>
      <c r="R95" s="83" t="s">
        <v>478</v>
      </c>
      <c r="S95" s="79" t="s">
        <v>502</v>
      </c>
      <c r="T95" s="79" t="s">
        <v>563</v>
      </c>
      <c r="U95" s="79"/>
      <c r="V95" s="83" t="s">
        <v>649</v>
      </c>
      <c r="W95" s="81">
        <v>43440.79782407408</v>
      </c>
      <c r="X95" s="83" t="s">
        <v>753</v>
      </c>
      <c r="Y95" s="79"/>
      <c r="Z95" s="79"/>
      <c r="AA95" s="85" t="s">
        <v>881</v>
      </c>
      <c r="AB95" s="79"/>
      <c r="AC95" s="79" t="b">
        <v>0</v>
      </c>
      <c r="AD95" s="79">
        <v>0</v>
      </c>
      <c r="AE95" s="85" t="s">
        <v>922</v>
      </c>
      <c r="AF95" s="79" t="b">
        <v>0</v>
      </c>
      <c r="AG95" s="79" t="s">
        <v>931</v>
      </c>
      <c r="AH95" s="79"/>
      <c r="AI95" s="85" t="s">
        <v>922</v>
      </c>
      <c r="AJ95" s="79" t="b">
        <v>0</v>
      </c>
      <c r="AK95" s="79">
        <v>0</v>
      </c>
      <c r="AL95" s="85" t="s">
        <v>922</v>
      </c>
      <c r="AM95" s="79" t="s">
        <v>940</v>
      </c>
      <c r="AN95" s="79" t="b">
        <v>1</v>
      </c>
      <c r="AO95" s="85" t="s">
        <v>881</v>
      </c>
      <c r="AP95" s="79" t="s">
        <v>176</v>
      </c>
      <c r="AQ95" s="79">
        <v>0</v>
      </c>
      <c r="AR95" s="79">
        <v>0</v>
      </c>
      <c r="AS95" s="79"/>
      <c r="AT95" s="79"/>
      <c r="AU95" s="79"/>
      <c r="AV95" s="79"/>
      <c r="AW95" s="79"/>
      <c r="AX95" s="79"/>
      <c r="AY95" s="79"/>
      <c r="AZ95" s="79"/>
      <c r="BA95">
        <v>1</v>
      </c>
      <c r="BB95" s="78" t="str">
        <f>REPLACE(INDEX(GroupVertices[Group],MATCH(Edges24[[#This Row],[Vertex 1]],GroupVertices[Vertex],0)),1,1,"")</f>
        <v>11</v>
      </c>
      <c r="BC95" s="78" t="str">
        <f>REPLACE(INDEX(GroupVertices[Group],MATCH(Edges24[[#This Row],[Vertex 2]],GroupVertices[Vertex],0)),1,1,"")</f>
        <v>11</v>
      </c>
      <c r="BD95" s="48">
        <v>0</v>
      </c>
      <c r="BE95" s="49">
        <v>0</v>
      </c>
      <c r="BF95" s="48">
        <v>1</v>
      </c>
      <c r="BG95" s="49">
        <v>5.2631578947368425</v>
      </c>
      <c r="BH95" s="48">
        <v>0</v>
      </c>
      <c r="BI95" s="49">
        <v>0</v>
      </c>
      <c r="BJ95" s="48">
        <v>18</v>
      </c>
      <c r="BK95" s="49">
        <v>94.73684210526316</v>
      </c>
      <c r="BL95" s="48">
        <v>19</v>
      </c>
    </row>
    <row r="96" spans="1:64" ht="15">
      <c r="A96" s="64" t="s">
        <v>275</v>
      </c>
      <c r="B96" s="64" t="s">
        <v>267</v>
      </c>
      <c r="C96" s="65"/>
      <c r="D96" s="66"/>
      <c r="E96" s="67"/>
      <c r="F96" s="68"/>
      <c r="G96" s="65"/>
      <c r="H96" s="69"/>
      <c r="I96" s="70"/>
      <c r="J96" s="70"/>
      <c r="K96" s="34" t="s">
        <v>65</v>
      </c>
      <c r="L96" s="77">
        <v>159</v>
      </c>
      <c r="M96" s="77"/>
      <c r="N96" s="72"/>
      <c r="O96" s="79" t="s">
        <v>345</v>
      </c>
      <c r="P96" s="81">
        <v>43448.76070601852</v>
      </c>
      <c r="Q96" s="79" t="s">
        <v>408</v>
      </c>
      <c r="R96" s="83" t="s">
        <v>479</v>
      </c>
      <c r="S96" s="79" t="s">
        <v>525</v>
      </c>
      <c r="T96" s="79" t="s">
        <v>564</v>
      </c>
      <c r="U96" s="79"/>
      <c r="V96" s="83" t="s">
        <v>649</v>
      </c>
      <c r="W96" s="81">
        <v>43448.76070601852</v>
      </c>
      <c r="X96" s="83" t="s">
        <v>754</v>
      </c>
      <c r="Y96" s="79"/>
      <c r="Z96" s="79"/>
      <c r="AA96" s="85" t="s">
        <v>882</v>
      </c>
      <c r="AB96" s="79"/>
      <c r="AC96" s="79" t="b">
        <v>0</v>
      </c>
      <c r="AD96" s="79">
        <v>0</v>
      </c>
      <c r="AE96" s="85" t="s">
        <v>922</v>
      </c>
      <c r="AF96" s="79" t="b">
        <v>0</v>
      </c>
      <c r="AG96" s="79" t="s">
        <v>931</v>
      </c>
      <c r="AH96" s="79"/>
      <c r="AI96" s="85" t="s">
        <v>922</v>
      </c>
      <c r="AJ96" s="79" t="b">
        <v>0</v>
      </c>
      <c r="AK96" s="79">
        <v>0</v>
      </c>
      <c r="AL96" s="85" t="s">
        <v>922</v>
      </c>
      <c r="AM96" s="79" t="s">
        <v>940</v>
      </c>
      <c r="AN96" s="79" t="b">
        <v>0</v>
      </c>
      <c r="AO96" s="85" t="s">
        <v>882</v>
      </c>
      <c r="AP96" s="79" t="s">
        <v>176</v>
      </c>
      <c r="AQ96" s="79">
        <v>0</v>
      </c>
      <c r="AR96" s="79">
        <v>0</v>
      </c>
      <c r="AS96" s="79"/>
      <c r="AT96" s="79"/>
      <c r="AU96" s="79"/>
      <c r="AV96" s="79"/>
      <c r="AW96" s="79"/>
      <c r="AX96" s="79"/>
      <c r="AY96" s="79"/>
      <c r="AZ96" s="79"/>
      <c r="BA96">
        <v>3</v>
      </c>
      <c r="BB96" s="78" t="str">
        <f>REPLACE(INDEX(GroupVertices[Group],MATCH(Edges24[[#This Row],[Vertex 1]],GroupVertices[Vertex],0)),1,1,"")</f>
        <v>11</v>
      </c>
      <c r="BC96" s="78" t="str">
        <f>REPLACE(INDEX(GroupVertices[Group],MATCH(Edges24[[#This Row],[Vertex 2]],GroupVertices[Vertex],0)),1,1,"")</f>
        <v>1</v>
      </c>
      <c r="BD96" s="48">
        <v>1</v>
      </c>
      <c r="BE96" s="49">
        <v>7.142857142857143</v>
      </c>
      <c r="BF96" s="48">
        <v>0</v>
      </c>
      <c r="BG96" s="49">
        <v>0</v>
      </c>
      <c r="BH96" s="48">
        <v>0</v>
      </c>
      <c r="BI96" s="49">
        <v>0</v>
      </c>
      <c r="BJ96" s="48">
        <v>13</v>
      </c>
      <c r="BK96" s="49">
        <v>92.85714285714286</v>
      </c>
      <c r="BL96" s="48">
        <v>14</v>
      </c>
    </row>
    <row r="97" spans="1:64" ht="15">
      <c r="A97" s="64" t="s">
        <v>275</v>
      </c>
      <c r="B97" s="64" t="s">
        <v>276</v>
      </c>
      <c r="C97" s="65"/>
      <c r="D97" s="66"/>
      <c r="E97" s="67"/>
      <c r="F97" s="68"/>
      <c r="G97" s="65"/>
      <c r="H97" s="69"/>
      <c r="I97" s="70"/>
      <c r="J97" s="70"/>
      <c r="K97" s="34" t="s">
        <v>66</v>
      </c>
      <c r="L97" s="77">
        <v>160</v>
      </c>
      <c r="M97" s="77"/>
      <c r="N97" s="72"/>
      <c r="O97" s="79" t="s">
        <v>345</v>
      </c>
      <c r="P97" s="81">
        <v>43449.68283564815</v>
      </c>
      <c r="Q97" s="79" t="s">
        <v>409</v>
      </c>
      <c r="R97" s="79"/>
      <c r="S97" s="79"/>
      <c r="T97" s="79" t="s">
        <v>565</v>
      </c>
      <c r="U97" s="83" t="s">
        <v>585</v>
      </c>
      <c r="V97" s="83" t="s">
        <v>585</v>
      </c>
      <c r="W97" s="81">
        <v>43449.68283564815</v>
      </c>
      <c r="X97" s="83" t="s">
        <v>755</v>
      </c>
      <c r="Y97" s="79"/>
      <c r="Z97" s="79"/>
      <c r="AA97" s="85" t="s">
        <v>883</v>
      </c>
      <c r="AB97" s="79"/>
      <c r="AC97" s="79" t="b">
        <v>0</v>
      </c>
      <c r="AD97" s="79">
        <v>0</v>
      </c>
      <c r="AE97" s="85" t="s">
        <v>922</v>
      </c>
      <c r="AF97" s="79" t="b">
        <v>0</v>
      </c>
      <c r="AG97" s="79" t="s">
        <v>931</v>
      </c>
      <c r="AH97" s="79"/>
      <c r="AI97" s="85" t="s">
        <v>922</v>
      </c>
      <c r="AJ97" s="79" t="b">
        <v>0</v>
      </c>
      <c r="AK97" s="79">
        <v>1</v>
      </c>
      <c r="AL97" s="85" t="s">
        <v>922</v>
      </c>
      <c r="AM97" s="79" t="s">
        <v>937</v>
      </c>
      <c r="AN97" s="79" t="b">
        <v>0</v>
      </c>
      <c r="AO97" s="85" t="s">
        <v>883</v>
      </c>
      <c r="AP97" s="79" t="s">
        <v>176</v>
      </c>
      <c r="AQ97" s="79">
        <v>0</v>
      </c>
      <c r="AR97" s="79">
        <v>0</v>
      </c>
      <c r="AS97" s="79"/>
      <c r="AT97" s="79"/>
      <c r="AU97" s="79"/>
      <c r="AV97" s="79"/>
      <c r="AW97" s="79"/>
      <c r="AX97" s="79"/>
      <c r="AY97" s="79"/>
      <c r="AZ97" s="79"/>
      <c r="BA97">
        <v>1</v>
      </c>
      <c r="BB97" s="78" t="str">
        <f>REPLACE(INDEX(GroupVertices[Group],MATCH(Edges24[[#This Row],[Vertex 1]],GroupVertices[Vertex],0)),1,1,"")</f>
        <v>11</v>
      </c>
      <c r="BC97" s="78" t="str">
        <f>REPLACE(INDEX(GroupVertices[Group],MATCH(Edges24[[#This Row],[Vertex 2]],GroupVertices[Vertex],0)),1,1,"")</f>
        <v>11</v>
      </c>
      <c r="BD97" s="48">
        <v>0</v>
      </c>
      <c r="BE97" s="49">
        <v>0</v>
      </c>
      <c r="BF97" s="48">
        <v>1</v>
      </c>
      <c r="BG97" s="49">
        <v>2.5641025641025643</v>
      </c>
      <c r="BH97" s="48">
        <v>0</v>
      </c>
      <c r="BI97" s="49">
        <v>0</v>
      </c>
      <c r="BJ97" s="48">
        <v>38</v>
      </c>
      <c r="BK97" s="49">
        <v>97.43589743589743</v>
      </c>
      <c r="BL97" s="48">
        <v>39</v>
      </c>
    </row>
    <row r="98" spans="1:64" ht="15">
      <c r="A98" s="64" t="s">
        <v>275</v>
      </c>
      <c r="B98" s="64" t="s">
        <v>267</v>
      </c>
      <c r="C98" s="65"/>
      <c r="D98" s="66"/>
      <c r="E98" s="67"/>
      <c r="F98" s="68"/>
      <c r="G98" s="65"/>
      <c r="H98" s="69"/>
      <c r="I98" s="70"/>
      <c r="J98" s="70"/>
      <c r="K98" s="34" t="s">
        <v>65</v>
      </c>
      <c r="L98" s="77">
        <v>162</v>
      </c>
      <c r="M98" s="77"/>
      <c r="N98" s="72"/>
      <c r="O98" s="79" t="s">
        <v>345</v>
      </c>
      <c r="P98" s="81">
        <v>43454.76721064815</v>
      </c>
      <c r="Q98" s="79" t="s">
        <v>410</v>
      </c>
      <c r="R98" s="83" t="s">
        <v>480</v>
      </c>
      <c r="S98" s="79" t="s">
        <v>502</v>
      </c>
      <c r="T98" s="79"/>
      <c r="U98" s="79"/>
      <c r="V98" s="83" t="s">
        <v>649</v>
      </c>
      <c r="W98" s="81">
        <v>43454.76721064815</v>
      </c>
      <c r="X98" s="83" t="s">
        <v>756</v>
      </c>
      <c r="Y98" s="79"/>
      <c r="Z98" s="79"/>
      <c r="AA98" s="85" t="s">
        <v>884</v>
      </c>
      <c r="AB98" s="79"/>
      <c r="AC98" s="79" t="b">
        <v>0</v>
      </c>
      <c r="AD98" s="79">
        <v>0</v>
      </c>
      <c r="AE98" s="85" t="s">
        <v>922</v>
      </c>
      <c r="AF98" s="79" t="b">
        <v>0</v>
      </c>
      <c r="AG98" s="79" t="s">
        <v>931</v>
      </c>
      <c r="AH98" s="79"/>
      <c r="AI98" s="85" t="s">
        <v>922</v>
      </c>
      <c r="AJ98" s="79" t="b">
        <v>0</v>
      </c>
      <c r="AK98" s="79">
        <v>0</v>
      </c>
      <c r="AL98" s="85" t="s">
        <v>922</v>
      </c>
      <c r="AM98" s="79" t="s">
        <v>937</v>
      </c>
      <c r="AN98" s="79" t="b">
        <v>1</v>
      </c>
      <c r="AO98" s="85" t="s">
        <v>884</v>
      </c>
      <c r="AP98" s="79" t="s">
        <v>176</v>
      </c>
      <c r="AQ98" s="79">
        <v>0</v>
      </c>
      <c r="AR98" s="79">
        <v>0</v>
      </c>
      <c r="AS98" s="79"/>
      <c r="AT98" s="79"/>
      <c r="AU98" s="79"/>
      <c r="AV98" s="79"/>
      <c r="AW98" s="79"/>
      <c r="AX98" s="79"/>
      <c r="AY98" s="79"/>
      <c r="AZ98" s="79"/>
      <c r="BA98">
        <v>3</v>
      </c>
      <c r="BB98" s="78" t="str">
        <f>REPLACE(INDEX(GroupVertices[Group],MATCH(Edges24[[#This Row],[Vertex 1]],GroupVertices[Vertex],0)),1,1,"")</f>
        <v>11</v>
      </c>
      <c r="BC98" s="78" t="str">
        <f>REPLACE(INDEX(GroupVertices[Group],MATCH(Edges24[[#This Row],[Vertex 2]],GroupVertices[Vertex],0)),1,1,"")</f>
        <v>1</v>
      </c>
      <c r="BD98" s="48">
        <v>3</v>
      </c>
      <c r="BE98" s="49">
        <v>21.428571428571427</v>
      </c>
      <c r="BF98" s="48">
        <v>0</v>
      </c>
      <c r="BG98" s="49">
        <v>0</v>
      </c>
      <c r="BH98" s="48">
        <v>0</v>
      </c>
      <c r="BI98" s="49">
        <v>0</v>
      </c>
      <c r="BJ98" s="48">
        <v>11</v>
      </c>
      <c r="BK98" s="49">
        <v>78.57142857142857</v>
      </c>
      <c r="BL98" s="48">
        <v>14</v>
      </c>
    </row>
    <row r="99" spans="1:64" ht="15">
      <c r="A99" s="64" t="s">
        <v>276</v>
      </c>
      <c r="B99" s="64" t="s">
        <v>275</v>
      </c>
      <c r="C99" s="65"/>
      <c r="D99" s="66"/>
      <c r="E99" s="67"/>
      <c r="F99" s="68"/>
      <c r="G99" s="65"/>
      <c r="H99" s="69"/>
      <c r="I99" s="70"/>
      <c r="J99" s="70"/>
      <c r="K99" s="34" t="s">
        <v>66</v>
      </c>
      <c r="L99" s="77">
        <v>163</v>
      </c>
      <c r="M99" s="77"/>
      <c r="N99" s="72"/>
      <c r="O99" s="79" t="s">
        <v>345</v>
      </c>
      <c r="P99" s="81">
        <v>43449.774050925924</v>
      </c>
      <c r="Q99" s="79" t="s">
        <v>411</v>
      </c>
      <c r="R99" s="79"/>
      <c r="S99" s="79"/>
      <c r="T99" s="79"/>
      <c r="U99" s="79"/>
      <c r="V99" s="83" t="s">
        <v>650</v>
      </c>
      <c r="W99" s="81">
        <v>43449.774050925924</v>
      </c>
      <c r="X99" s="83" t="s">
        <v>757</v>
      </c>
      <c r="Y99" s="79"/>
      <c r="Z99" s="79"/>
      <c r="AA99" s="85" t="s">
        <v>885</v>
      </c>
      <c r="AB99" s="79"/>
      <c r="AC99" s="79" t="b">
        <v>0</v>
      </c>
      <c r="AD99" s="79">
        <v>0</v>
      </c>
      <c r="AE99" s="85" t="s">
        <v>922</v>
      </c>
      <c r="AF99" s="79" t="b">
        <v>0</v>
      </c>
      <c r="AG99" s="79" t="s">
        <v>931</v>
      </c>
      <c r="AH99" s="79"/>
      <c r="AI99" s="85" t="s">
        <v>922</v>
      </c>
      <c r="AJ99" s="79" t="b">
        <v>0</v>
      </c>
      <c r="AK99" s="79">
        <v>1</v>
      </c>
      <c r="AL99" s="85" t="s">
        <v>883</v>
      </c>
      <c r="AM99" s="79" t="s">
        <v>940</v>
      </c>
      <c r="AN99" s="79" t="b">
        <v>0</v>
      </c>
      <c r="AO99" s="85" t="s">
        <v>883</v>
      </c>
      <c r="AP99" s="79" t="s">
        <v>176</v>
      </c>
      <c r="AQ99" s="79">
        <v>0</v>
      </c>
      <c r="AR99" s="79">
        <v>0</v>
      </c>
      <c r="AS99" s="79"/>
      <c r="AT99" s="79"/>
      <c r="AU99" s="79"/>
      <c r="AV99" s="79"/>
      <c r="AW99" s="79"/>
      <c r="AX99" s="79"/>
      <c r="AY99" s="79"/>
      <c r="AZ99" s="79"/>
      <c r="BA99">
        <v>1</v>
      </c>
      <c r="BB99" s="78" t="str">
        <f>REPLACE(INDEX(GroupVertices[Group],MATCH(Edges24[[#This Row],[Vertex 1]],GroupVertices[Vertex],0)),1,1,"")</f>
        <v>11</v>
      </c>
      <c r="BC99" s="78" t="str">
        <f>REPLACE(INDEX(GroupVertices[Group],MATCH(Edges24[[#This Row],[Vertex 2]],GroupVertices[Vertex],0)),1,1,"")</f>
        <v>11</v>
      </c>
      <c r="BD99" s="48">
        <v>0</v>
      </c>
      <c r="BE99" s="49">
        <v>0</v>
      </c>
      <c r="BF99" s="48">
        <v>1</v>
      </c>
      <c r="BG99" s="49">
        <v>4.166666666666667</v>
      </c>
      <c r="BH99" s="48">
        <v>0</v>
      </c>
      <c r="BI99" s="49">
        <v>0</v>
      </c>
      <c r="BJ99" s="48">
        <v>23</v>
      </c>
      <c r="BK99" s="49">
        <v>95.83333333333333</v>
      </c>
      <c r="BL99" s="48">
        <v>24</v>
      </c>
    </row>
    <row r="100" spans="1:64" ht="15">
      <c r="A100" s="64" t="s">
        <v>276</v>
      </c>
      <c r="B100" s="64" t="s">
        <v>321</v>
      </c>
      <c r="C100" s="65"/>
      <c r="D100" s="66"/>
      <c r="E100" s="67"/>
      <c r="F100" s="68"/>
      <c r="G100" s="65"/>
      <c r="H100" s="69"/>
      <c r="I100" s="70"/>
      <c r="J100" s="70"/>
      <c r="K100" s="34" t="s">
        <v>65</v>
      </c>
      <c r="L100" s="77">
        <v>164</v>
      </c>
      <c r="M100" s="77"/>
      <c r="N100" s="72"/>
      <c r="O100" s="79" t="s">
        <v>345</v>
      </c>
      <c r="P100" s="81">
        <v>43453.85329861111</v>
      </c>
      <c r="Q100" s="79" t="s">
        <v>412</v>
      </c>
      <c r="R100" s="83" t="s">
        <v>481</v>
      </c>
      <c r="S100" s="79" t="s">
        <v>502</v>
      </c>
      <c r="T100" s="79" t="s">
        <v>566</v>
      </c>
      <c r="U100" s="79"/>
      <c r="V100" s="83" t="s">
        <v>650</v>
      </c>
      <c r="W100" s="81">
        <v>43453.85329861111</v>
      </c>
      <c r="X100" s="83" t="s">
        <v>758</v>
      </c>
      <c r="Y100" s="79"/>
      <c r="Z100" s="79"/>
      <c r="AA100" s="85" t="s">
        <v>886</v>
      </c>
      <c r="AB100" s="79"/>
      <c r="AC100" s="79" t="b">
        <v>0</v>
      </c>
      <c r="AD100" s="79">
        <v>0</v>
      </c>
      <c r="AE100" s="85" t="s">
        <v>922</v>
      </c>
      <c r="AF100" s="79" t="b">
        <v>0</v>
      </c>
      <c r="AG100" s="79" t="s">
        <v>931</v>
      </c>
      <c r="AH100" s="79"/>
      <c r="AI100" s="85" t="s">
        <v>922</v>
      </c>
      <c r="AJ100" s="79" t="b">
        <v>0</v>
      </c>
      <c r="AK100" s="79">
        <v>0</v>
      </c>
      <c r="AL100" s="85" t="s">
        <v>922</v>
      </c>
      <c r="AM100" s="79" t="s">
        <v>940</v>
      </c>
      <c r="AN100" s="79" t="b">
        <v>1</v>
      </c>
      <c r="AO100" s="85" t="s">
        <v>886</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11</v>
      </c>
      <c r="BC100" s="78" t="str">
        <f>REPLACE(INDEX(GroupVertices[Group],MATCH(Edges24[[#This Row],[Vertex 2]],GroupVertices[Vertex],0)),1,1,"")</f>
        <v>11</v>
      </c>
      <c r="BD100" s="48">
        <v>1</v>
      </c>
      <c r="BE100" s="49">
        <v>7.142857142857143</v>
      </c>
      <c r="BF100" s="48">
        <v>0</v>
      </c>
      <c r="BG100" s="49">
        <v>0</v>
      </c>
      <c r="BH100" s="48">
        <v>0</v>
      </c>
      <c r="BI100" s="49">
        <v>0</v>
      </c>
      <c r="BJ100" s="48">
        <v>13</v>
      </c>
      <c r="BK100" s="49">
        <v>92.85714285714286</v>
      </c>
      <c r="BL100" s="48">
        <v>14</v>
      </c>
    </row>
    <row r="101" spans="1:64" ht="15">
      <c r="A101" s="64" t="s">
        <v>276</v>
      </c>
      <c r="B101" s="64" t="s">
        <v>321</v>
      </c>
      <c r="C101" s="65"/>
      <c r="D101" s="66"/>
      <c r="E101" s="67"/>
      <c r="F101" s="68"/>
      <c r="G101" s="65"/>
      <c r="H101" s="69"/>
      <c r="I101" s="70"/>
      <c r="J101" s="70"/>
      <c r="K101" s="34" t="s">
        <v>65</v>
      </c>
      <c r="L101" s="77">
        <v>165</v>
      </c>
      <c r="M101" s="77"/>
      <c r="N101" s="72"/>
      <c r="O101" s="79" t="s">
        <v>345</v>
      </c>
      <c r="P101" s="81">
        <v>43454.939675925925</v>
      </c>
      <c r="Q101" s="79" t="s">
        <v>413</v>
      </c>
      <c r="R101" s="79"/>
      <c r="S101" s="79"/>
      <c r="T101" s="79" t="s">
        <v>566</v>
      </c>
      <c r="U101" s="79"/>
      <c r="V101" s="83" t="s">
        <v>650</v>
      </c>
      <c r="W101" s="81">
        <v>43454.939675925925</v>
      </c>
      <c r="X101" s="83" t="s">
        <v>759</v>
      </c>
      <c r="Y101" s="79"/>
      <c r="Z101" s="79"/>
      <c r="AA101" s="85" t="s">
        <v>887</v>
      </c>
      <c r="AB101" s="79"/>
      <c r="AC101" s="79" t="b">
        <v>0</v>
      </c>
      <c r="AD101" s="79">
        <v>0</v>
      </c>
      <c r="AE101" s="85" t="s">
        <v>922</v>
      </c>
      <c r="AF101" s="79" t="b">
        <v>0</v>
      </c>
      <c r="AG101" s="79" t="s">
        <v>931</v>
      </c>
      <c r="AH101" s="79"/>
      <c r="AI101" s="85" t="s">
        <v>922</v>
      </c>
      <c r="AJ101" s="79" t="b">
        <v>0</v>
      </c>
      <c r="AK101" s="79">
        <v>1</v>
      </c>
      <c r="AL101" s="85" t="s">
        <v>886</v>
      </c>
      <c r="AM101" s="79" t="s">
        <v>940</v>
      </c>
      <c r="AN101" s="79" t="b">
        <v>0</v>
      </c>
      <c r="AO101" s="85" t="s">
        <v>886</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11</v>
      </c>
      <c r="BC101" s="78" t="str">
        <f>REPLACE(INDEX(GroupVertices[Group],MATCH(Edges24[[#This Row],[Vertex 2]],GroupVertices[Vertex],0)),1,1,"")</f>
        <v>11</v>
      </c>
      <c r="BD101" s="48">
        <v>1</v>
      </c>
      <c r="BE101" s="49">
        <v>5.882352941176471</v>
      </c>
      <c r="BF101" s="48">
        <v>0</v>
      </c>
      <c r="BG101" s="49">
        <v>0</v>
      </c>
      <c r="BH101" s="48">
        <v>0</v>
      </c>
      <c r="BI101" s="49">
        <v>0</v>
      </c>
      <c r="BJ101" s="48">
        <v>16</v>
      </c>
      <c r="BK101" s="49">
        <v>94.11764705882354</v>
      </c>
      <c r="BL101" s="48">
        <v>17</v>
      </c>
    </row>
    <row r="102" spans="1:64" ht="15">
      <c r="A102" s="64" t="s">
        <v>267</v>
      </c>
      <c r="B102" s="64" t="s">
        <v>322</v>
      </c>
      <c r="C102" s="65"/>
      <c r="D102" s="66"/>
      <c r="E102" s="67"/>
      <c r="F102" s="68"/>
      <c r="G102" s="65"/>
      <c r="H102" s="69"/>
      <c r="I102" s="70"/>
      <c r="J102" s="70"/>
      <c r="K102" s="34" t="s">
        <v>65</v>
      </c>
      <c r="L102" s="77">
        <v>166</v>
      </c>
      <c r="M102" s="77"/>
      <c r="N102" s="72"/>
      <c r="O102" s="79" t="s">
        <v>345</v>
      </c>
      <c r="P102" s="81">
        <v>43437.72895833333</v>
      </c>
      <c r="Q102" s="79" t="s">
        <v>414</v>
      </c>
      <c r="R102" s="83" t="s">
        <v>482</v>
      </c>
      <c r="S102" s="79" t="s">
        <v>526</v>
      </c>
      <c r="T102" s="79" t="s">
        <v>567</v>
      </c>
      <c r="U102" s="79"/>
      <c r="V102" s="83" t="s">
        <v>644</v>
      </c>
      <c r="W102" s="81">
        <v>43437.72895833333</v>
      </c>
      <c r="X102" s="83" t="s">
        <v>760</v>
      </c>
      <c r="Y102" s="79"/>
      <c r="Z102" s="79"/>
      <c r="AA102" s="85" t="s">
        <v>888</v>
      </c>
      <c r="AB102" s="79"/>
      <c r="AC102" s="79" t="b">
        <v>0</v>
      </c>
      <c r="AD102" s="79">
        <v>4</v>
      </c>
      <c r="AE102" s="85" t="s">
        <v>922</v>
      </c>
      <c r="AF102" s="79" t="b">
        <v>0</v>
      </c>
      <c r="AG102" s="79" t="s">
        <v>931</v>
      </c>
      <c r="AH102" s="79"/>
      <c r="AI102" s="85" t="s">
        <v>922</v>
      </c>
      <c r="AJ102" s="79" t="b">
        <v>0</v>
      </c>
      <c r="AK102" s="79">
        <v>1</v>
      </c>
      <c r="AL102" s="85" t="s">
        <v>922</v>
      </c>
      <c r="AM102" s="79" t="s">
        <v>940</v>
      </c>
      <c r="AN102" s="79" t="b">
        <v>0</v>
      </c>
      <c r="AO102" s="85" t="s">
        <v>888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2</v>
      </c>
      <c r="BG102" s="49">
        <v>10</v>
      </c>
      <c r="BH102" s="48">
        <v>0</v>
      </c>
      <c r="BI102" s="49">
        <v>0</v>
      </c>
      <c r="BJ102" s="48">
        <v>18</v>
      </c>
      <c r="BK102" s="49">
        <v>90</v>
      </c>
      <c r="BL102" s="48">
        <v>20</v>
      </c>
    </row>
    <row r="103" spans="1:64" ht="15">
      <c r="A103" s="64" t="s">
        <v>277</v>
      </c>
      <c r="B103" s="64" t="s">
        <v>322</v>
      </c>
      <c r="C103" s="65"/>
      <c r="D103" s="66"/>
      <c r="E103" s="67"/>
      <c r="F103" s="68"/>
      <c r="G103" s="65"/>
      <c r="H103" s="69"/>
      <c r="I103" s="70"/>
      <c r="J103" s="70"/>
      <c r="K103" s="34" t="s">
        <v>65</v>
      </c>
      <c r="L103" s="77">
        <v>167</v>
      </c>
      <c r="M103" s="77"/>
      <c r="N103" s="72"/>
      <c r="O103" s="79" t="s">
        <v>345</v>
      </c>
      <c r="P103" s="81">
        <v>43460.937939814816</v>
      </c>
      <c r="Q103" s="79" t="s">
        <v>415</v>
      </c>
      <c r="R103" s="83" t="s">
        <v>482</v>
      </c>
      <c r="S103" s="79" t="s">
        <v>526</v>
      </c>
      <c r="T103" s="79"/>
      <c r="U103" s="79"/>
      <c r="V103" s="83" t="s">
        <v>651</v>
      </c>
      <c r="W103" s="81">
        <v>43460.937939814816</v>
      </c>
      <c r="X103" s="83" t="s">
        <v>761</v>
      </c>
      <c r="Y103" s="79"/>
      <c r="Z103" s="79"/>
      <c r="AA103" s="85" t="s">
        <v>889</v>
      </c>
      <c r="AB103" s="79"/>
      <c r="AC103" s="79" t="b">
        <v>0</v>
      </c>
      <c r="AD103" s="79">
        <v>0</v>
      </c>
      <c r="AE103" s="85" t="s">
        <v>922</v>
      </c>
      <c r="AF103" s="79" t="b">
        <v>0</v>
      </c>
      <c r="AG103" s="79" t="s">
        <v>931</v>
      </c>
      <c r="AH103" s="79"/>
      <c r="AI103" s="85" t="s">
        <v>922</v>
      </c>
      <c r="AJ103" s="79" t="b">
        <v>0</v>
      </c>
      <c r="AK103" s="79">
        <v>0</v>
      </c>
      <c r="AL103" s="85" t="s">
        <v>888</v>
      </c>
      <c r="AM103" s="79" t="s">
        <v>940</v>
      </c>
      <c r="AN103" s="79" t="b">
        <v>0</v>
      </c>
      <c r="AO103" s="85" t="s">
        <v>888</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c r="BE103" s="49"/>
      <c r="BF103" s="48"/>
      <c r="BG103" s="49"/>
      <c r="BH103" s="48"/>
      <c r="BI103" s="49"/>
      <c r="BJ103" s="48"/>
      <c r="BK103" s="49"/>
      <c r="BL103" s="48"/>
    </row>
    <row r="104" spans="1:64" ht="15">
      <c r="A104" s="64" t="s">
        <v>278</v>
      </c>
      <c r="B104" s="64" t="s">
        <v>323</v>
      </c>
      <c r="C104" s="65"/>
      <c r="D104" s="66"/>
      <c r="E104" s="67"/>
      <c r="F104" s="68"/>
      <c r="G104" s="65"/>
      <c r="H104" s="69"/>
      <c r="I104" s="70"/>
      <c r="J104" s="70"/>
      <c r="K104" s="34" t="s">
        <v>65</v>
      </c>
      <c r="L104" s="77">
        <v>169</v>
      </c>
      <c r="M104" s="77"/>
      <c r="N104" s="72"/>
      <c r="O104" s="79" t="s">
        <v>345</v>
      </c>
      <c r="P104" s="81">
        <v>43462.995300925926</v>
      </c>
      <c r="Q104" s="79" t="s">
        <v>416</v>
      </c>
      <c r="R104" s="83" t="s">
        <v>483</v>
      </c>
      <c r="S104" s="79" t="s">
        <v>502</v>
      </c>
      <c r="T104" s="79"/>
      <c r="U104" s="79"/>
      <c r="V104" s="83" t="s">
        <v>652</v>
      </c>
      <c r="W104" s="81">
        <v>43462.995300925926</v>
      </c>
      <c r="X104" s="83" t="s">
        <v>762</v>
      </c>
      <c r="Y104" s="79"/>
      <c r="Z104" s="79"/>
      <c r="AA104" s="85" t="s">
        <v>890</v>
      </c>
      <c r="AB104" s="85" t="s">
        <v>918</v>
      </c>
      <c r="AC104" s="79" t="b">
        <v>0</v>
      </c>
      <c r="AD104" s="79">
        <v>0</v>
      </c>
      <c r="AE104" s="85" t="s">
        <v>927</v>
      </c>
      <c r="AF104" s="79" t="b">
        <v>0</v>
      </c>
      <c r="AG104" s="79" t="s">
        <v>931</v>
      </c>
      <c r="AH104" s="79"/>
      <c r="AI104" s="85" t="s">
        <v>922</v>
      </c>
      <c r="AJ104" s="79" t="b">
        <v>0</v>
      </c>
      <c r="AK104" s="79">
        <v>0</v>
      </c>
      <c r="AL104" s="85" t="s">
        <v>922</v>
      </c>
      <c r="AM104" s="79" t="s">
        <v>940</v>
      </c>
      <c r="AN104" s="79" t="b">
        <v>1</v>
      </c>
      <c r="AO104" s="85" t="s">
        <v>918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4</v>
      </c>
      <c r="BC104" s="78" t="str">
        <f>REPLACE(INDEX(GroupVertices[Group],MATCH(Edges24[[#This Row],[Vertex 2]],GroupVertices[Vertex],0)),1,1,"")</f>
        <v>4</v>
      </c>
      <c r="BD104" s="48"/>
      <c r="BE104" s="49"/>
      <c r="BF104" s="48"/>
      <c r="BG104" s="49"/>
      <c r="BH104" s="48"/>
      <c r="BI104" s="49"/>
      <c r="BJ104" s="48"/>
      <c r="BK104" s="49"/>
      <c r="BL104" s="48"/>
    </row>
    <row r="105" spans="1:64" ht="15">
      <c r="A105" s="64" t="s">
        <v>279</v>
      </c>
      <c r="B105" s="64" t="s">
        <v>329</v>
      </c>
      <c r="C105" s="65"/>
      <c r="D105" s="66"/>
      <c r="E105" s="67"/>
      <c r="F105" s="68"/>
      <c r="G105" s="65"/>
      <c r="H105" s="69"/>
      <c r="I105" s="70"/>
      <c r="J105" s="70"/>
      <c r="K105" s="34" t="s">
        <v>65</v>
      </c>
      <c r="L105" s="77">
        <v>177</v>
      </c>
      <c r="M105" s="77"/>
      <c r="N105" s="72"/>
      <c r="O105" s="79" t="s">
        <v>346</v>
      </c>
      <c r="P105" s="81">
        <v>42226.7515162037</v>
      </c>
      <c r="Q105" s="79" t="s">
        <v>417</v>
      </c>
      <c r="R105" s="83" t="s">
        <v>484</v>
      </c>
      <c r="S105" s="79" t="s">
        <v>514</v>
      </c>
      <c r="T105" s="79" t="s">
        <v>568</v>
      </c>
      <c r="U105" s="83" t="s">
        <v>586</v>
      </c>
      <c r="V105" s="83" t="s">
        <v>586</v>
      </c>
      <c r="W105" s="81">
        <v>42226.7515162037</v>
      </c>
      <c r="X105" s="83" t="s">
        <v>763</v>
      </c>
      <c r="Y105" s="79"/>
      <c r="Z105" s="79"/>
      <c r="AA105" s="85" t="s">
        <v>891</v>
      </c>
      <c r="AB105" s="85" t="s">
        <v>919</v>
      </c>
      <c r="AC105" s="79" t="b">
        <v>0</v>
      </c>
      <c r="AD105" s="79">
        <v>1</v>
      </c>
      <c r="AE105" s="85" t="s">
        <v>926</v>
      </c>
      <c r="AF105" s="79" t="b">
        <v>0</v>
      </c>
      <c r="AG105" s="79" t="s">
        <v>931</v>
      </c>
      <c r="AH105" s="79"/>
      <c r="AI105" s="85" t="s">
        <v>922</v>
      </c>
      <c r="AJ105" s="79" t="b">
        <v>0</v>
      </c>
      <c r="AK105" s="79">
        <v>1</v>
      </c>
      <c r="AL105" s="85" t="s">
        <v>922</v>
      </c>
      <c r="AM105" s="79" t="s">
        <v>941</v>
      </c>
      <c r="AN105" s="79" t="b">
        <v>0</v>
      </c>
      <c r="AO105" s="85" t="s">
        <v>919</v>
      </c>
      <c r="AP105" s="79" t="s">
        <v>951</v>
      </c>
      <c r="AQ105" s="79">
        <v>0</v>
      </c>
      <c r="AR105" s="79">
        <v>0</v>
      </c>
      <c r="AS105" s="79"/>
      <c r="AT105" s="79"/>
      <c r="AU105" s="79"/>
      <c r="AV105" s="79"/>
      <c r="AW105" s="79"/>
      <c r="AX105" s="79"/>
      <c r="AY105" s="79"/>
      <c r="AZ105" s="79"/>
      <c r="BA105">
        <v>1</v>
      </c>
      <c r="BB105" s="78" t="str">
        <f>REPLACE(INDEX(GroupVertices[Group],MATCH(Edges24[[#This Row],[Vertex 1]],GroupVertices[Vertex],0)),1,1,"")</f>
        <v>10</v>
      </c>
      <c r="BC105" s="78" t="str">
        <f>REPLACE(INDEX(GroupVertices[Group],MATCH(Edges24[[#This Row],[Vertex 2]],GroupVertices[Vertex],0)),1,1,"")</f>
        <v>10</v>
      </c>
      <c r="BD105" s="48">
        <v>0</v>
      </c>
      <c r="BE105" s="49">
        <v>0</v>
      </c>
      <c r="BF105" s="48">
        <v>1</v>
      </c>
      <c r="BG105" s="49">
        <v>10</v>
      </c>
      <c r="BH105" s="48">
        <v>0</v>
      </c>
      <c r="BI105" s="49">
        <v>0</v>
      </c>
      <c r="BJ105" s="48">
        <v>9</v>
      </c>
      <c r="BK105" s="49">
        <v>90</v>
      </c>
      <c r="BL105" s="48">
        <v>10</v>
      </c>
    </row>
    <row r="106" spans="1:64" ht="15">
      <c r="A106" s="64" t="s">
        <v>280</v>
      </c>
      <c r="B106" s="64" t="s">
        <v>329</v>
      </c>
      <c r="C106" s="65"/>
      <c r="D106" s="66"/>
      <c r="E106" s="67"/>
      <c r="F106" s="68"/>
      <c r="G106" s="65"/>
      <c r="H106" s="69"/>
      <c r="I106" s="70"/>
      <c r="J106" s="70"/>
      <c r="K106" s="34" t="s">
        <v>65</v>
      </c>
      <c r="L106" s="77">
        <v>178</v>
      </c>
      <c r="M106" s="77"/>
      <c r="N106" s="72"/>
      <c r="O106" s="79" t="s">
        <v>345</v>
      </c>
      <c r="P106" s="81">
        <v>43463.640231481484</v>
      </c>
      <c r="Q106" s="79" t="s">
        <v>418</v>
      </c>
      <c r="R106" s="83" t="s">
        <v>484</v>
      </c>
      <c r="S106" s="79" t="s">
        <v>514</v>
      </c>
      <c r="T106" s="79" t="s">
        <v>568</v>
      </c>
      <c r="U106" s="79"/>
      <c r="V106" s="83" t="s">
        <v>653</v>
      </c>
      <c r="W106" s="81">
        <v>43463.640231481484</v>
      </c>
      <c r="X106" s="83" t="s">
        <v>764</v>
      </c>
      <c r="Y106" s="79"/>
      <c r="Z106" s="79"/>
      <c r="AA106" s="85" t="s">
        <v>892</v>
      </c>
      <c r="AB106" s="79"/>
      <c r="AC106" s="79" t="b">
        <v>0</v>
      </c>
      <c r="AD106" s="79">
        <v>0</v>
      </c>
      <c r="AE106" s="85" t="s">
        <v>922</v>
      </c>
      <c r="AF106" s="79" t="b">
        <v>0</v>
      </c>
      <c r="AG106" s="79" t="s">
        <v>931</v>
      </c>
      <c r="AH106" s="79"/>
      <c r="AI106" s="85" t="s">
        <v>922</v>
      </c>
      <c r="AJ106" s="79" t="b">
        <v>0</v>
      </c>
      <c r="AK106" s="79">
        <v>1</v>
      </c>
      <c r="AL106" s="85" t="s">
        <v>891</v>
      </c>
      <c r="AM106" s="79" t="s">
        <v>937</v>
      </c>
      <c r="AN106" s="79" t="b">
        <v>0</v>
      </c>
      <c r="AO106" s="85" t="s">
        <v>891</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10</v>
      </c>
      <c r="BC106" s="78" t="str">
        <f>REPLACE(INDEX(GroupVertices[Group],MATCH(Edges24[[#This Row],[Vertex 2]],GroupVertices[Vertex],0)),1,1,"")</f>
        <v>10</v>
      </c>
      <c r="BD106" s="48"/>
      <c r="BE106" s="49"/>
      <c r="BF106" s="48"/>
      <c r="BG106" s="49"/>
      <c r="BH106" s="48"/>
      <c r="BI106" s="49"/>
      <c r="BJ106" s="48"/>
      <c r="BK106" s="49"/>
      <c r="BL106" s="48"/>
    </row>
    <row r="107" spans="1:64" ht="15">
      <c r="A107" s="64" t="s">
        <v>281</v>
      </c>
      <c r="B107" s="64" t="s">
        <v>281</v>
      </c>
      <c r="C107" s="65"/>
      <c r="D107" s="66"/>
      <c r="E107" s="67"/>
      <c r="F107" s="68"/>
      <c r="G107" s="65"/>
      <c r="H107" s="69"/>
      <c r="I107" s="70"/>
      <c r="J107" s="70"/>
      <c r="K107" s="34" t="s">
        <v>65</v>
      </c>
      <c r="L107" s="77">
        <v>182</v>
      </c>
      <c r="M107" s="77"/>
      <c r="N107" s="72"/>
      <c r="O107" s="79" t="s">
        <v>176</v>
      </c>
      <c r="P107" s="81">
        <v>43464.8184837963</v>
      </c>
      <c r="Q107" s="79" t="s">
        <v>419</v>
      </c>
      <c r="R107" s="79" t="s">
        <v>485</v>
      </c>
      <c r="S107" s="79" t="s">
        <v>527</v>
      </c>
      <c r="T107" s="79"/>
      <c r="U107" s="79"/>
      <c r="V107" s="83" t="s">
        <v>654</v>
      </c>
      <c r="W107" s="81">
        <v>43464.8184837963</v>
      </c>
      <c r="X107" s="83" t="s">
        <v>765</v>
      </c>
      <c r="Y107" s="79"/>
      <c r="Z107" s="79"/>
      <c r="AA107" s="85" t="s">
        <v>893</v>
      </c>
      <c r="AB107" s="79"/>
      <c r="AC107" s="79" t="b">
        <v>0</v>
      </c>
      <c r="AD107" s="79">
        <v>0</v>
      </c>
      <c r="AE107" s="85" t="s">
        <v>922</v>
      </c>
      <c r="AF107" s="79" t="b">
        <v>0</v>
      </c>
      <c r="AG107" s="79" t="s">
        <v>931</v>
      </c>
      <c r="AH107" s="79"/>
      <c r="AI107" s="85" t="s">
        <v>922</v>
      </c>
      <c r="AJ107" s="79" t="b">
        <v>0</v>
      </c>
      <c r="AK107" s="79">
        <v>0</v>
      </c>
      <c r="AL107" s="85" t="s">
        <v>922</v>
      </c>
      <c r="AM107" s="79" t="s">
        <v>942</v>
      </c>
      <c r="AN107" s="79" t="b">
        <v>1</v>
      </c>
      <c r="AO107" s="85" t="s">
        <v>893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6</v>
      </c>
      <c r="BC107" s="78" t="str">
        <f>REPLACE(INDEX(GroupVertices[Group],MATCH(Edges24[[#This Row],[Vertex 2]],GroupVertices[Vertex],0)),1,1,"")</f>
        <v>6</v>
      </c>
      <c r="BD107" s="48">
        <v>0</v>
      </c>
      <c r="BE107" s="49">
        <v>0</v>
      </c>
      <c r="BF107" s="48">
        <v>1</v>
      </c>
      <c r="BG107" s="49">
        <v>10</v>
      </c>
      <c r="BH107" s="48">
        <v>0</v>
      </c>
      <c r="BI107" s="49">
        <v>0</v>
      </c>
      <c r="BJ107" s="48">
        <v>9</v>
      </c>
      <c r="BK107" s="49">
        <v>90</v>
      </c>
      <c r="BL107" s="48">
        <v>10</v>
      </c>
    </row>
    <row r="108" spans="1:64" ht="15">
      <c r="A108" s="64" t="s">
        <v>282</v>
      </c>
      <c r="B108" s="64" t="s">
        <v>282</v>
      </c>
      <c r="C108" s="65"/>
      <c r="D108" s="66"/>
      <c r="E108" s="67"/>
      <c r="F108" s="68"/>
      <c r="G108" s="65"/>
      <c r="H108" s="69"/>
      <c r="I108" s="70"/>
      <c r="J108" s="70"/>
      <c r="K108" s="34" t="s">
        <v>65</v>
      </c>
      <c r="L108" s="77">
        <v>183</v>
      </c>
      <c r="M108" s="77"/>
      <c r="N108" s="72"/>
      <c r="O108" s="79" t="s">
        <v>176</v>
      </c>
      <c r="P108" s="81">
        <v>43467.670011574075</v>
      </c>
      <c r="Q108" s="79" t="s">
        <v>420</v>
      </c>
      <c r="R108" s="83" t="s">
        <v>486</v>
      </c>
      <c r="S108" s="79" t="s">
        <v>502</v>
      </c>
      <c r="T108" s="79"/>
      <c r="U108" s="79"/>
      <c r="V108" s="83" t="s">
        <v>655</v>
      </c>
      <c r="W108" s="81">
        <v>43467.670011574075</v>
      </c>
      <c r="X108" s="83" t="s">
        <v>766</v>
      </c>
      <c r="Y108" s="79"/>
      <c r="Z108" s="79"/>
      <c r="AA108" s="85" t="s">
        <v>894</v>
      </c>
      <c r="AB108" s="79"/>
      <c r="AC108" s="79" t="b">
        <v>0</v>
      </c>
      <c r="AD108" s="79">
        <v>0</v>
      </c>
      <c r="AE108" s="85" t="s">
        <v>922</v>
      </c>
      <c r="AF108" s="79" t="b">
        <v>0</v>
      </c>
      <c r="AG108" s="79" t="s">
        <v>931</v>
      </c>
      <c r="AH108" s="79"/>
      <c r="AI108" s="85" t="s">
        <v>922</v>
      </c>
      <c r="AJ108" s="79" t="b">
        <v>0</v>
      </c>
      <c r="AK108" s="79">
        <v>0</v>
      </c>
      <c r="AL108" s="85" t="s">
        <v>922</v>
      </c>
      <c r="AM108" s="79" t="s">
        <v>940</v>
      </c>
      <c r="AN108" s="79" t="b">
        <v>1</v>
      </c>
      <c r="AO108" s="85" t="s">
        <v>894</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13</v>
      </c>
      <c r="BC108" s="78" t="str">
        <f>REPLACE(INDEX(GroupVertices[Group],MATCH(Edges24[[#This Row],[Vertex 2]],GroupVertices[Vertex],0)),1,1,"")</f>
        <v>13</v>
      </c>
      <c r="BD108" s="48">
        <v>1</v>
      </c>
      <c r="BE108" s="49">
        <v>5.555555555555555</v>
      </c>
      <c r="BF108" s="48">
        <v>0</v>
      </c>
      <c r="BG108" s="49">
        <v>0</v>
      </c>
      <c r="BH108" s="48">
        <v>0</v>
      </c>
      <c r="BI108" s="49">
        <v>0</v>
      </c>
      <c r="BJ108" s="48">
        <v>17</v>
      </c>
      <c r="BK108" s="49">
        <v>94.44444444444444</v>
      </c>
      <c r="BL108" s="48">
        <v>18</v>
      </c>
    </row>
    <row r="109" spans="1:64" ht="15">
      <c r="A109" s="64" t="s">
        <v>283</v>
      </c>
      <c r="B109" s="64" t="s">
        <v>282</v>
      </c>
      <c r="C109" s="65"/>
      <c r="D109" s="66"/>
      <c r="E109" s="67"/>
      <c r="F109" s="68"/>
      <c r="G109" s="65"/>
      <c r="H109" s="69"/>
      <c r="I109" s="70"/>
      <c r="J109" s="70"/>
      <c r="K109" s="34" t="s">
        <v>65</v>
      </c>
      <c r="L109" s="77">
        <v>184</v>
      </c>
      <c r="M109" s="77"/>
      <c r="N109" s="72"/>
      <c r="O109" s="79" t="s">
        <v>345</v>
      </c>
      <c r="P109" s="81">
        <v>43467.977488425924</v>
      </c>
      <c r="Q109" s="79" t="s">
        <v>421</v>
      </c>
      <c r="R109" s="79"/>
      <c r="S109" s="79"/>
      <c r="T109" s="79"/>
      <c r="U109" s="79"/>
      <c r="V109" s="83" t="s">
        <v>656</v>
      </c>
      <c r="W109" s="81">
        <v>43467.977488425924</v>
      </c>
      <c r="X109" s="83" t="s">
        <v>767</v>
      </c>
      <c r="Y109" s="79"/>
      <c r="Z109" s="79"/>
      <c r="AA109" s="85" t="s">
        <v>895</v>
      </c>
      <c r="AB109" s="79"/>
      <c r="AC109" s="79" t="b">
        <v>0</v>
      </c>
      <c r="AD109" s="79">
        <v>0</v>
      </c>
      <c r="AE109" s="85" t="s">
        <v>922</v>
      </c>
      <c r="AF109" s="79" t="b">
        <v>0</v>
      </c>
      <c r="AG109" s="79" t="s">
        <v>931</v>
      </c>
      <c r="AH109" s="79"/>
      <c r="AI109" s="85" t="s">
        <v>922</v>
      </c>
      <c r="AJ109" s="79" t="b">
        <v>0</v>
      </c>
      <c r="AK109" s="79">
        <v>2</v>
      </c>
      <c r="AL109" s="85" t="s">
        <v>894</v>
      </c>
      <c r="AM109" s="79" t="s">
        <v>937</v>
      </c>
      <c r="AN109" s="79" t="b">
        <v>0</v>
      </c>
      <c r="AO109" s="85" t="s">
        <v>894</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13</v>
      </c>
      <c r="BC109" s="78" t="str">
        <f>REPLACE(INDEX(GroupVertices[Group],MATCH(Edges24[[#This Row],[Vertex 2]],GroupVertices[Vertex],0)),1,1,"")</f>
        <v>13</v>
      </c>
      <c r="BD109" s="48">
        <v>1</v>
      </c>
      <c r="BE109" s="49">
        <v>4.761904761904762</v>
      </c>
      <c r="BF109" s="48">
        <v>0</v>
      </c>
      <c r="BG109" s="49">
        <v>0</v>
      </c>
      <c r="BH109" s="48">
        <v>0</v>
      </c>
      <c r="BI109" s="49">
        <v>0</v>
      </c>
      <c r="BJ109" s="48">
        <v>20</v>
      </c>
      <c r="BK109" s="49">
        <v>95.23809523809524</v>
      </c>
      <c r="BL109" s="48">
        <v>21</v>
      </c>
    </row>
    <row r="110" spans="1:64" ht="15">
      <c r="A110" s="64" t="s">
        <v>284</v>
      </c>
      <c r="B110" s="64" t="s">
        <v>284</v>
      </c>
      <c r="C110" s="65"/>
      <c r="D110" s="66"/>
      <c r="E110" s="67"/>
      <c r="F110" s="68"/>
      <c r="G110" s="65"/>
      <c r="H110" s="69"/>
      <c r="I110" s="70"/>
      <c r="J110" s="70"/>
      <c r="K110" s="34" t="s">
        <v>65</v>
      </c>
      <c r="L110" s="77">
        <v>185</v>
      </c>
      <c r="M110" s="77"/>
      <c r="N110" s="72"/>
      <c r="O110" s="79" t="s">
        <v>176</v>
      </c>
      <c r="P110" s="81">
        <v>43469.875023148146</v>
      </c>
      <c r="Q110" s="79" t="s">
        <v>422</v>
      </c>
      <c r="R110" s="83" t="s">
        <v>487</v>
      </c>
      <c r="S110" s="79" t="s">
        <v>502</v>
      </c>
      <c r="T110" s="79"/>
      <c r="U110" s="79"/>
      <c r="V110" s="83" t="s">
        <v>657</v>
      </c>
      <c r="W110" s="81">
        <v>43469.875023148146</v>
      </c>
      <c r="X110" s="83" t="s">
        <v>768</v>
      </c>
      <c r="Y110" s="79"/>
      <c r="Z110" s="79"/>
      <c r="AA110" s="85" t="s">
        <v>896</v>
      </c>
      <c r="AB110" s="79"/>
      <c r="AC110" s="79" t="b">
        <v>0</v>
      </c>
      <c r="AD110" s="79">
        <v>0</v>
      </c>
      <c r="AE110" s="85" t="s">
        <v>922</v>
      </c>
      <c r="AF110" s="79" t="b">
        <v>0</v>
      </c>
      <c r="AG110" s="79" t="s">
        <v>931</v>
      </c>
      <c r="AH110" s="79"/>
      <c r="AI110" s="85" t="s">
        <v>922</v>
      </c>
      <c r="AJ110" s="79" t="b">
        <v>0</v>
      </c>
      <c r="AK110" s="79">
        <v>0</v>
      </c>
      <c r="AL110" s="85" t="s">
        <v>922</v>
      </c>
      <c r="AM110" s="79" t="s">
        <v>940</v>
      </c>
      <c r="AN110" s="79" t="b">
        <v>1</v>
      </c>
      <c r="AO110" s="85" t="s">
        <v>896</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6</v>
      </c>
      <c r="BC110" s="78" t="str">
        <f>REPLACE(INDEX(GroupVertices[Group],MATCH(Edges24[[#This Row],[Vertex 2]],GroupVertices[Vertex],0)),1,1,"")</f>
        <v>6</v>
      </c>
      <c r="BD110" s="48">
        <v>0</v>
      </c>
      <c r="BE110" s="49">
        <v>0</v>
      </c>
      <c r="BF110" s="48">
        <v>1</v>
      </c>
      <c r="BG110" s="49">
        <v>5.2631578947368425</v>
      </c>
      <c r="BH110" s="48">
        <v>0</v>
      </c>
      <c r="BI110" s="49">
        <v>0</v>
      </c>
      <c r="BJ110" s="48">
        <v>18</v>
      </c>
      <c r="BK110" s="49">
        <v>94.73684210526316</v>
      </c>
      <c r="BL110" s="48">
        <v>19</v>
      </c>
    </row>
    <row r="111" spans="1:64" ht="15">
      <c r="A111" s="64" t="s">
        <v>285</v>
      </c>
      <c r="B111" s="64" t="s">
        <v>330</v>
      </c>
      <c r="C111" s="65"/>
      <c r="D111" s="66"/>
      <c r="E111" s="67"/>
      <c r="F111" s="68"/>
      <c r="G111" s="65"/>
      <c r="H111" s="69"/>
      <c r="I111" s="70"/>
      <c r="J111" s="70"/>
      <c r="K111" s="34" t="s">
        <v>65</v>
      </c>
      <c r="L111" s="77">
        <v>186</v>
      </c>
      <c r="M111" s="77"/>
      <c r="N111" s="72"/>
      <c r="O111" s="79" t="s">
        <v>345</v>
      </c>
      <c r="P111" s="81">
        <v>43441.97372685185</v>
      </c>
      <c r="Q111" s="79" t="s">
        <v>423</v>
      </c>
      <c r="R111" s="79"/>
      <c r="S111" s="79"/>
      <c r="T111" s="79" t="s">
        <v>569</v>
      </c>
      <c r="U111" s="83" t="s">
        <v>587</v>
      </c>
      <c r="V111" s="83" t="s">
        <v>587</v>
      </c>
      <c r="W111" s="81">
        <v>43441.97372685185</v>
      </c>
      <c r="X111" s="83" t="s">
        <v>769</v>
      </c>
      <c r="Y111" s="79"/>
      <c r="Z111" s="79"/>
      <c r="AA111" s="85" t="s">
        <v>897</v>
      </c>
      <c r="AB111" s="79"/>
      <c r="AC111" s="79" t="b">
        <v>0</v>
      </c>
      <c r="AD111" s="79">
        <v>0</v>
      </c>
      <c r="AE111" s="85" t="s">
        <v>922</v>
      </c>
      <c r="AF111" s="79" t="b">
        <v>0</v>
      </c>
      <c r="AG111" s="79" t="s">
        <v>931</v>
      </c>
      <c r="AH111" s="79"/>
      <c r="AI111" s="85" t="s">
        <v>922</v>
      </c>
      <c r="AJ111" s="79" t="b">
        <v>0</v>
      </c>
      <c r="AK111" s="79">
        <v>0</v>
      </c>
      <c r="AL111" s="85" t="s">
        <v>922</v>
      </c>
      <c r="AM111" s="79" t="s">
        <v>940</v>
      </c>
      <c r="AN111" s="79" t="b">
        <v>0</v>
      </c>
      <c r="AO111" s="85" t="s">
        <v>897</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3</v>
      </c>
      <c r="BC111" s="78" t="str">
        <f>REPLACE(INDEX(GroupVertices[Group],MATCH(Edges24[[#This Row],[Vertex 2]],GroupVertices[Vertex],0)),1,1,"")</f>
        <v>3</v>
      </c>
      <c r="BD111" s="48"/>
      <c r="BE111" s="49"/>
      <c r="BF111" s="48"/>
      <c r="BG111" s="49"/>
      <c r="BH111" s="48"/>
      <c r="BI111" s="49"/>
      <c r="BJ111" s="48"/>
      <c r="BK111" s="49"/>
      <c r="BL111" s="48"/>
    </row>
    <row r="112" spans="1:64" ht="15">
      <c r="A112" s="64" t="s">
        <v>285</v>
      </c>
      <c r="B112" s="64" t="s">
        <v>333</v>
      </c>
      <c r="C112" s="65"/>
      <c r="D112" s="66"/>
      <c r="E112" s="67"/>
      <c r="F112" s="68"/>
      <c r="G112" s="65"/>
      <c r="H112" s="69"/>
      <c r="I112" s="70"/>
      <c r="J112" s="70"/>
      <c r="K112" s="34" t="s">
        <v>65</v>
      </c>
      <c r="L112" s="77">
        <v>189</v>
      </c>
      <c r="M112" s="77"/>
      <c r="N112" s="72"/>
      <c r="O112" s="79" t="s">
        <v>345</v>
      </c>
      <c r="P112" s="81">
        <v>43476.04730324074</v>
      </c>
      <c r="Q112" s="79" t="s">
        <v>424</v>
      </c>
      <c r="R112" s="83" t="s">
        <v>488</v>
      </c>
      <c r="S112" s="79" t="s">
        <v>502</v>
      </c>
      <c r="T112" s="79"/>
      <c r="U112" s="79"/>
      <c r="V112" s="83" t="s">
        <v>658</v>
      </c>
      <c r="W112" s="81">
        <v>43476.04730324074</v>
      </c>
      <c r="X112" s="83" t="s">
        <v>770</v>
      </c>
      <c r="Y112" s="79"/>
      <c r="Z112" s="79"/>
      <c r="AA112" s="85" t="s">
        <v>898</v>
      </c>
      <c r="AB112" s="85" t="s">
        <v>920</v>
      </c>
      <c r="AC112" s="79" t="b">
        <v>0</v>
      </c>
      <c r="AD112" s="79">
        <v>0</v>
      </c>
      <c r="AE112" s="85" t="s">
        <v>928</v>
      </c>
      <c r="AF112" s="79" t="b">
        <v>0</v>
      </c>
      <c r="AG112" s="79" t="s">
        <v>933</v>
      </c>
      <c r="AH112" s="79"/>
      <c r="AI112" s="85" t="s">
        <v>922</v>
      </c>
      <c r="AJ112" s="79" t="b">
        <v>0</v>
      </c>
      <c r="AK112" s="79">
        <v>0</v>
      </c>
      <c r="AL112" s="85" t="s">
        <v>922</v>
      </c>
      <c r="AM112" s="79" t="s">
        <v>940</v>
      </c>
      <c r="AN112" s="79" t="b">
        <v>1</v>
      </c>
      <c r="AO112" s="85" t="s">
        <v>920</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3</v>
      </c>
      <c r="BC112" s="78" t="str">
        <f>REPLACE(INDEX(GroupVertices[Group],MATCH(Edges24[[#This Row],[Vertex 2]],GroupVertices[Vertex],0)),1,1,"")</f>
        <v>3</v>
      </c>
      <c r="BD112" s="48"/>
      <c r="BE112" s="49"/>
      <c r="BF112" s="48"/>
      <c r="BG112" s="49"/>
      <c r="BH112" s="48"/>
      <c r="BI112" s="49"/>
      <c r="BJ112" s="48"/>
      <c r="BK112" s="49"/>
      <c r="BL112" s="48"/>
    </row>
    <row r="113" spans="1:64" ht="15">
      <c r="A113" s="64" t="s">
        <v>267</v>
      </c>
      <c r="B113" s="64" t="s">
        <v>267</v>
      </c>
      <c r="C113" s="65"/>
      <c r="D113" s="66"/>
      <c r="E113" s="67"/>
      <c r="F113" s="68"/>
      <c r="G113" s="65"/>
      <c r="H113" s="69"/>
      <c r="I113" s="70"/>
      <c r="J113" s="70"/>
      <c r="K113" s="34" t="s">
        <v>65</v>
      </c>
      <c r="L113" s="77">
        <v>199</v>
      </c>
      <c r="M113" s="77"/>
      <c r="N113" s="72"/>
      <c r="O113" s="79" t="s">
        <v>176</v>
      </c>
      <c r="P113" s="81">
        <v>42995.62642361111</v>
      </c>
      <c r="Q113" s="79" t="s">
        <v>425</v>
      </c>
      <c r="R113" s="79" t="s">
        <v>489</v>
      </c>
      <c r="S113" s="79" t="s">
        <v>528</v>
      </c>
      <c r="T113" s="79" t="s">
        <v>570</v>
      </c>
      <c r="U113" s="79"/>
      <c r="V113" s="83" t="s">
        <v>644</v>
      </c>
      <c r="W113" s="81">
        <v>42995.62642361111</v>
      </c>
      <c r="X113" s="83" t="s">
        <v>771</v>
      </c>
      <c r="Y113" s="79"/>
      <c r="Z113" s="79"/>
      <c r="AA113" s="85" t="s">
        <v>899</v>
      </c>
      <c r="AB113" s="79"/>
      <c r="AC113" s="79" t="b">
        <v>0</v>
      </c>
      <c r="AD113" s="79">
        <v>14</v>
      </c>
      <c r="AE113" s="85" t="s">
        <v>922</v>
      </c>
      <c r="AF113" s="79" t="b">
        <v>0</v>
      </c>
      <c r="AG113" s="79" t="s">
        <v>931</v>
      </c>
      <c r="AH113" s="79"/>
      <c r="AI113" s="85" t="s">
        <v>922</v>
      </c>
      <c r="AJ113" s="79" t="b">
        <v>0</v>
      </c>
      <c r="AK113" s="79">
        <v>11</v>
      </c>
      <c r="AL113" s="85" t="s">
        <v>922</v>
      </c>
      <c r="AM113" s="79" t="s">
        <v>946</v>
      </c>
      <c r="AN113" s="79" t="b">
        <v>1</v>
      </c>
      <c r="AO113" s="85" t="s">
        <v>899</v>
      </c>
      <c r="AP113" s="79" t="s">
        <v>951</v>
      </c>
      <c r="AQ113" s="79">
        <v>0</v>
      </c>
      <c r="AR113" s="79">
        <v>0</v>
      </c>
      <c r="AS113" s="79"/>
      <c r="AT113" s="79"/>
      <c r="AU113" s="79"/>
      <c r="AV113" s="79"/>
      <c r="AW113" s="79"/>
      <c r="AX113" s="79"/>
      <c r="AY113" s="79"/>
      <c r="AZ113" s="79"/>
      <c r="BA113">
        <v>15</v>
      </c>
      <c r="BB113" s="78" t="str">
        <f>REPLACE(INDEX(GroupVertices[Group],MATCH(Edges24[[#This Row],[Vertex 1]],GroupVertices[Vertex],0)),1,1,"")</f>
        <v>1</v>
      </c>
      <c r="BC113" s="78" t="str">
        <f>REPLACE(INDEX(GroupVertices[Group],MATCH(Edges24[[#This Row],[Vertex 2]],GroupVertices[Vertex],0)),1,1,"")</f>
        <v>1</v>
      </c>
      <c r="BD113" s="48">
        <v>0</v>
      </c>
      <c r="BE113" s="49">
        <v>0</v>
      </c>
      <c r="BF113" s="48">
        <v>2</v>
      </c>
      <c r="BG113" s="49">
        <v>16.666666666666668</v>
      </c>
      <c r="BH113" s="48">
        <v>0</v>
      </c>
      <c r="BI113" s="49">
        <v>0</v>
      </c>
      <c r="BJ113" s="48">
        <v>10</v>
      </c>
      <c r="BK113" s="49">
        <v>83.33333333333333</v>
      </c>
      <c r="BL113" s="48">
        <v>12</v>
      </c>
    </row>
    <row r="114" spans="1:64" ht="15">
      <c r="A114" s="64" t="s">
        <v>267</v>
      </c>
      <c r="B114" s="64" t="s">
        <v>267</v>
      </c>
      <c r="C114" s="65"/>
      <c r="D114" s="66"/>
      <c r="E114" s="67"/>
      <c r="F114" s="68"/>
      <c r="G114" s="65"/>
      <c r="H114" s="69"/>
      <c r="I114" s="70"/>
      <c r="J114" s="70"/>
      <c r="K114" s="34" t="s">
        <v>65</v>
      </c>
      <c r="L114" s="77">
        <v>200</v>
      </c>
      <c r="M114" s="77"/>
      <c r="N114" s="72"/>
      <c r="O114" s="79" t="s">
        <v>176</v>
      </c>
      <c r="P114" s="81">
        <v>43406.83427083334</v>
      </c>
      <c r="Q114" s="79" t="s">
        <v>347</v>
      </c>
      <c r="R114" s="83" t="s">
        <v>442</v>
      </c>
      <c r="S114" s="79" t="s">
        <v>501</v>
      </c>
      <c r="T114" s="79" t="s">
        <v>534</v>
      </c>
      <c r="U114" s="79"/>
      <c r="V114" s="83" t="s">
        <v>644</v>
      </c>
      <c r="W114" s="81">
        <v>43406.83427083334</v>
      </c>
      <c r="X114" s="83" t="s">
        <v>772</v>
      </c>
      <c r="Y114" s="79"/>
      <c r="Z114" s="79"/>
      <c r="AA114" s="85" t="s">
        <v>900</v>
      </c>
      <c r="AB114" s="79"/>
      <c r="AC114" s="79" t="b">
        <v>0</v>
      </c>
      <c r="AD114" s="79">
        <v>0</v>
      </c>
      <c r="AE114" s="85" t="s">
        <v>922</v>
      </c>
      <c r="AF114" s="79" t="b">
        <v>0</v>
      </c>
      <c r="AG114" s="79" t="s">
        <v>931</v>
      </c>
      <c r="AH114" s="79"/>
      <c r="AI114" s="85" t="s">
        <v>922</v>
      </c>
      <c r="AJ114" s="79" t="b">
        <v>0</v>
      </c>
      <c r="AK114" s="79">
        <v>11</v>
      </c>
      <c r="AL114" s="85" t="s">
        <v>899</v>
      </c>
      <c r="AM114" s="79" t="s">
        <v>940</v>
      </c>
      <c r="AN114" s="79" t="b">
        <v>0</v>
      </c>
      <c r="AO114" s="85" t="s">
        <v>899</v>
      </c>
      <c r="AP114" s="79" t="s">
        <v>176</v>
      </c>
      <c r="AQ114" s="79">
        <v>0</v>
      </c>
      <c r="AR114" s="79">
        <v>0</v>
      </c>
      <c r="AS114" s="79"/>
      <c r="AT114" s="79"/>
      <c r="AU114" s="79"/>
      <c r="AV114" s="79"/>
      <c r="AW114" s="79"/>
      <c r="AX114" s="79"/>
      <c r="AY114" s="79"/>
      <c r="AZ114" s="79"/>
      <c r="BA114">
        <v>15</v>
      </c>
      <c r="BB114" s="78" t="str">
        <f>REPLACE(INDEX(GroupVertices[Group],MATCH(Edges24[[#This Row],[Vertex 1]],GroupVertices[Vertex],0)),1,1,"")</f>
        <v>1</v>
      </c>
      <c r="BC114" s="78" t="str">
        <f>REPLACE(INDEX(GroupVertices[Group],MATCH(Edges24[[#This Row],[Vertex 2]],GroupVertices[Vertex],0)),1,1,"")</f>
        <v>1</v>
      </c>
      <c r="BD114" s="48">
        <v>0</v>
      </c>
      <c r="BE114" s="49">
        <v>0</v>
      </c>
      <c r="BF114" s="48">
        <v>2</v>
      </c>
      <c r="BG114" s="49">
        <v>13.333333333333334</v>
      </c>
      <c r="BH114" s="48">
        <v>0</v>
      </c>
      <c r="BI114" s="49">
        <v>0</v>
      </c>
      <c r="BJ114" s="48">
        <v>13</v>
      </c>
      <c r="BK114" s="49">
        <v>86.66666666666667</v>
      </c>
      <c r="BL114" s="48">
        <v>15</v>
      </c>
    </row>
    <row r="115" spans="1:64" ht="15">
      <c r="A115" s="64" t="s">
        <v>267</v>
      </c>
      <c r="B115" s="64" t="s">
        <v>267</v>
      </c>
      <c r="C115" s="65"/>
      <c r="D115" s="66"/>
      <c r="E115" s="67"/>
      <c r="F115" s="68"/>
      <c r="G115" s="65"/>
      <c r="H115" s="69"/>
      <c r="I115" s="70"/>
      <c r="J115" s="70"/>
      <c r="K115" s="34" t="s">
        <v>65</v>
      </c>
      <c r="L115" s="77">
        <v>201</v>
      </c>
      <c r="M115" s="77"/>
      <c r="N115" s="72"/>
      <c r="O115" s="79" t="s">
        <v>176</v>
      </c>
      <c r="P115" s="81">
        <v>43409.89685185185</v>
      </c>
      <c r="Q115" s="79" t="s">
        <v>426</v>
      </c>
      <c r="R115" s="83" t="s">
        <v>490</v>
      </c>
      <c r="S115" s="79" t="s">
        <v>529</v>
      </c>
      <c r="T115" s="79" t="s">
        <v>571</v>
      </c>
      <c r="U115" s="79"/>
      <c r="V115" s="83" t="s">
        <v>644</v>
      </c>
      <c r="W115" s="81">
        <v>43409.89685185185</v>
      </c>
      <c r="X115" s="83" t="s">
        <v>773</v>
      </c>
      <c r="Y115" s="79"/>
      <c r="Z115" s="79"/>
      <c r="AA115" s="85" t="s">
        <v>901</v>
      </c>
      <c r="AB115" s="79"/>
      <c r="AC115" s="79" t="b">
        <v>0</v>
      </c>
      <c r="AD115" s="79">
        <v>3</v>
      </c>
      <c r="AE115" s="85" t="s">
        <v>922</v>
      </c>
      <c r="AF115" s="79" t="b">
        <v>0</v>
      </c>
      <c r="AG115" s="79" t="s">
        <v>931</v>
      </c>
      <c r="AH115" s="79"/>
      <c r="AI115" s="85" t="s">
        <v>922</v>
      </c>
      <c r="AJ115" s="79" t="b">
        <v>0</v>
      </c>
      <c r="AK115" s="79">
        <v>1</v>
      </c>
      <c r="AL115" s="85" t="s">
        <v>922</v>
      </c>
      <c r="AM115" s="79" t="s">
        <v>940</v>
      </c>
      <c r="AN115" s="79" t="b">
        <v>0</v>
      </c>
      <c r="AO115" s="85" t="s">
        <v>901</v>
      </c>
      <c r="AP115" s="79" t="s">
        <v>176</v>
      </c>
      <c r="AQ115" s="79">
        <v>0</v>
      </c>
      <c r="AR115" s="79">
        <v>0</v>
      </c>
      <c r="AS115" s="79"/>
      <c r="AT115" s="79"/>
      <c r="AU115" s="79"/>
      <c r="AV115" s="79"/>
      <c r="AW115" s="79"/>
      <c r="AX115" s="79"/>
      <c r="AY115" s="79"/>
      <c r="AZ115" s="79"/>
      <c r="BA115">
        <v>15</v>
      </c>
      <c r="BB115" s="78" t="str">
        <f>REPLACE(INDEX(GroupVertices[Group],MATCH(Edges24[[#This Row],[Vertex 1]],GroupVertices[Vertex],0)),1,1,"")</f>
        <v>1</v>
      </c>
      <c r="BC115" s="78" t="str">
        <f>REPLACE(INDEX(GroupVertices[Group],MATCH(Edges24[[#This Row],[Vertex 2]],GroupVertices[Vertex],0)),1,1,"")</f>
        <v>1</v>
      </c>
      <c r="BD115" s="48">
        <v>0</v>
      </c>
      <c r="BE115" s="49">
        <v>0</v>
      </c>
      <c r="BF115" s="48">
        <v>2</v>
      </c>
      <c r="BG115" s="49">
        <v>5.128205128205129</v>
      </c>
      <c r="BH115" s="48">
        <v>0</v>
      </c>
      <c r="BI115" s="49">
        <v>0</v>
      </c>
      <c r="BJ115" s="48">
        <v>37</v>
      </c>
      <c r="BK115" s="49">
        <v>94.87179487179488</v>
      </c>
      <c r="BL115" s="48">
        <v>39</v>
      </c>
    </row>
    <row r="116" spans="1:64" ht="15">
      <c r="A116" s="64" t="s">
        <v>267</v>
      </c>
      <c r="B116" s="64" t="s">
        <v>267</v>
      </c>
      <c r="C116" s="65"/>
      <c r="D116" s="66"/>
      <c r="E116" s="67"/>
      <c r="F116" s="68"/>
      <c r="G116" s="65"/>
      <c r="H116" s="69"/>
      <c r="I116" s="70"/>
      <c r="J116" s="70"/>
      <c r="K116" s="34" t="s">
        <v>65</v>
      </c>
      <c r="L116" s="77">
        <v>202</v>
      </c>
      <c r="M116" s="77"/>
      <c r="N116" s="72"/>
      <c r="O116" s="79" t="s">
        <v>176</v>
      </c>
      <c r="P116" s="81">
        <v>43410.88695601852</v>
      </c>
      <c r="Q116" s="79" t="s">
        <v>427</v>
      </c>
      <c r="R116" s="83" t="s">
        <v>491</v>
      </c>
      <c r="S116" s="79" t="s">
        <v>530</v>
      </c>
      <c r="T116" s="79" t="s">
        <v>572</v>
      </c>
      <c r="U116" s="79"/>
      <c r="V116" s="83" t="s">
        <v>644</v>
      </c>
      <c r="W116" s="81">
        <v>43410.88695601852</v>
      </c>
      <c r="X116" s="83" t="s">
        <v>774</v>
      </c>
      <c r="Y116" s="79"/>
      <c r="Z116" s="79"/>
      <c r="AA116" s="85" t="s">
        <v>902</v>
      </c>
      <c r="AB116" s="79"/>
      <c r="AC116" s="79" t="b">
        <v>0</v>
      </c>
      <c r="AD116" s="79">
        <v>2</v>
      </c>
      <c r="AE116" s="85" t="s">
        <v>922</v>
      </c>
      <c r="AF116" s="79" t="b">
        <v>0</v>
      </c>
      <c r="AG116" s="79" t="s">
        <v>931</v>
      </c>
      <c r="AH116" s="79"/>
      <c r="AI116" s="85" t="s">
        <v>922</v>
      </c>
      <c r="AJ116" s="79" t="b">
        <v>0</v>
      </c>
      <c r="AK116" s="79">
        <v>0</v>
      </c>
      <c r="AL116" s="85" t="s">
        <v>922</v>
      </c>
      <c r="AM116" s="79" t="s">
        <v>940</v>
      </c>
      <c r="AN116" s="79" t="b">
        <v>0</v>
      </c>
      <c r="AO116" s="85" t="s">
        <v>902</v>
      </c>
      <c r="AP116" s="79" t="s">
        <v>176</v>
      </c>
      <c r="AQ116" s="79">
        <v>0</v>
      </c>
      <c r="AR116" s="79">
        <v>0</v>
      </c>
      <c r="AS116" s="79"/>
      <c r="AT116" s="79"/>
      <c r="AU116" s="79"/>
      <c r="AV116" s="79"/>
      <c r="AW116" s="79"/>
      <c r="AX116" s="79"/>
      <c r="AY116" s="79"/>
      <c r="AZ116" s="79"/>
      <c r="BA116">
        <v>15</v>
      </c>
      <c r="BB116" s="78" t="str">
        <f>REPLACE(INDEX(GroupVertices[Group],MATCH(Edges24[[#This Row],[Vertex 1]],GroupVertices[Vertex],0)),1,1,"")</f>
        <v>1</v>
      </c>
      <c r="BC116" s="78" t="str">
        <f>REPLACE(INDEX(GroupVertices[Group],MATCH(Edges24[[#This Row],[Vertex 2]],GroupVertices[Vertex],0)),1,1,"")</f>
        <v>1</v>
      </c>
      <c r="BD116" s="48">
        <v>2</v>
      </c>
      <c r="BE116" s="49">
        <v>11.11111111111111</v>
      </c>
      <c r="BF116" s="48">
        <v>0</v>
      </c>
      <c r="BG116" s="49">
        <v>0</v>
      </c>
      <c r="BH116" s="48">
        <v>0</v>
      </c>
      <c r="BI116" s="49">
        <v>0</v>
      </c>
      <c r="BJ116" s="48">
        <v>16</v>
      </c>
      <c r="BK116" s="49">
        <v>88.88888888888889</v>
      </c>
      <c r="BL116" s="48">
        <v>18</v>
      </c>
    </row>
    <row r="117" spans="1:64" ht="15">
      <c r="A117" s="64" t="s">
        <v>267</v>
      </c>
      <c r="B117" s="64" t="s">
        <v>267</v>
      </c>
      <c r="C117" s="65"/>
      <c r="D117" s="66"/>
      <c r="E117" s="67"/>
      <c r="F117" s="68"/>
      <c r="G117" s="65"/>
      <c r="H117" s="69"/>
      <c r="I117" s="70"/>
      <c r="J117" s="70"/>
      <c r="K117" s="34" t="s">
        <v>65</v>
      </c>
      <c r="L117" s="77">
        <v>203</v>
      </c>
      <c r="M117" s="77"/>
      <c r="N117" s="72"/>
      <c r="O117" s="79" t="s">
        <v>176</v>
      </c>
      <c r="P117" s="81">
        <v>43411.71252314815</v>
      </c>
      <c r="Q117" s="79" t="s">
        <v>428</v>
      </c>
      <c r="R117" s="83" t="s">
        <v>492</v>
      </c>
      <c r="S117" s="79" t="s">
        <v>522</v>
      </c>
      <c r="T117" s="79" t="s">
        <v>573</v>
      </c>
      <c r="U117" s="79"/>
      <c r="V117" s="83" t="s">
        <v>644</v>
      </c>
      <c r="W117" s="81">
        <v>43411.71252314815</v>
      </c>
      <c r="X117" s="83" t="s">
        <v>775</v>
      </c>
      <c r="Y117" s="79"/>
      <c r="Z117" s="79"/>
      <c r="AA117" s="85" t="s">
        <v>903</v>
      </c>
      <c r="AB117" s="79"/>
      <c r="AC117" s="79" t="b">
        <v>0</v>
      </c>
      <c r="AD117" s="79">
        <v>3</v>
      </c>
      <c r="AE117" s="85" t="s">
        <v>922</v>
      </c>
      <c r="AF117" s="79" t="b">
        <v>0</v>
      </c>
      <c r="AG117" s="79" t="s">
        <v>931</v>
      </c>
      <c r="AH117" s="79"/>
      <c r="AI117" s="85" t="s">
        <v>922</v>
      </c>
      <c r="AJ117" s="79" t="b">
        <v>0</v>
      </c>
      <c r="AK117" s="79">
        <v>0</v>
      </c>
      <c r="AL117" s="85" t="s">
        <v>922</v>
      </c>
      <c r="AM117" s="79" t="s">
        <v>940</v>
      </c>
      <c r="AN117" s="79" t="b">
        <v>0</v>
      </c>
      <c r="AO117" s="85" t="s">
        <v>903</v>
      </c>
      <c r="AP117" s="79" t="s">
        <v>176</v>
      </c>
      <c r="AQ117" s="79">
        <v>0</v>
      </c>
      <c r="AR117" s="79">
        <v>0</v>
      </c>
      <c r="AS117" s="79"/>
      <c r="AT117" s="79"/>
      <c r="AU117" s="79"/>
      <c r="AV117" s="79"/>
      <c r="AW117" s="79"/>
      <c r="AX117" s="79"/>
      <c r="AY117" s="79"/>
      <c r="AZ117" s="79"/>
      <c r="BA117">
        <v>15</v>
      </c>
      <c r="BB117" s="78" t="str">
        <f>REPLACE(INDEX(GroupVertices[Group],MATCH(Edges24[[#This Row],[Vertex 1]],GroupVertices[Vertex],0)),1,1,"")</f>
        <v>1</v>
      </c>
      <c r="BC117" s="78" t="str">
        <f>REPLACE(INDEX(GroupVertices[Group],MATCH(Edges24[[#This Row],[Vertex 2]],GroupVertices[Vertex],0)),1,1,"")</f>
        <v>1</v>
      </c>
      <c r="BD117" s="48">
        <v>1</v>
      </c>
      <c r="BE117" s="49">
        <v>10</v>
      </c>
      <c r="BF117" s="48">
        <v>0</v>
      </c>
      <c r="BG117" s="49">
        <v>0</v>
      </c>
      <c r="BH117" s="48">
        <v>0</v>
      </c>
      <c r="BI117" s="49">
        <v>0</v>
      </c>
      <c r="BJ117" s="48">
        <v>9</v>
      </c>
      <c r="BK117" s="49">
        <v>90</v>
      </c>
      <c r="BL117" s="48">
        <v>10</v>
      </c>
    </row>
    <row r="118" spans="1:64" ht="15">
      <c r="A118" s="64" t="s">
        <v>267</v>
      </c>
      <c r="B118" s="64" t="s">
        <v>267</v>
      </c>
      <c r="C118" s="65"/>
      <c r="D118" s="66"/>
      <c r="E118" s="67"/>
      <c r="F118" s="68"/>
      <c r="G118" s="65"/>
      <c r="H118" s="69"/>
      <c r="I118" s="70"/>
      <c r="J118" s="70"/>
      <c r="K118" s="34" t="s">
        <v>65</v>
      </c>
      <c r="L118" s="77">
        <v>204</v>
      </c>
      <c r="M118" s="77"/>
      <c r="N118" s="72"/>
      <c r="O118" s="79" t="s">
        <v>176</v>
      </c>
      <c r="P118" s="81">
        <v>43411.95556712963</v>
      </c>
      <c r="Q118" s="79" t="s">
        <v>429</v>
      </c>
      <c r="R118" s="83" t="s">
        <v>493</v>
      </c>
      <c r="S118" s="79" t="s">
        <v>502</v>
      </c>
      <c r="T118" s="79" t="s">
        <v>574</v>
      </c>
      <c r="U118" s="79"/>
      <c r="V118" s="83" t="s">
        <v>644</v>
      </c>
      <c r="W118" s="81">
        <v>43411.95556712963</v>
      </c>
      <c r="X118" s="83" t="s">
        <v>776</v>
      </c>
      <c r="Y118" s="79"/>
      <c r="Z118" s="79"/>
      <c r="AA118" s="85" t="s">
        <v>904</v>
      </c>
      <c r="AB118" s="79"/>
      <c r="AC118" s="79" t="b">
        <v>0</v>
      </c>
      <c r="AD118" s="79">
        <v>0</v>
      </c>
      <c r="AE118" s="85" t="s">
        <v>922</v>
      </c>
      <c r="AF118" s="79" t="b">
        <v>0</v>
      </c>
      <c r="AG118" s="79" t="s">
        <v>931</v>
      </c>
      <c r="AH118" s="79"/>
      <c r="AI118" s="85" t="s">
        <v>922</v>
      </c>
      <c r="AJ118" s="79" t="b">
        <v>0</v>
      </c>
      <c r="AK118" s="79">
        <v>0</v>
      </c>
      <c r="AL118" s="85" t="s">
        <v>922</v>
      </c>
      <c r="AM118" s="79" t="s">
        <v>940</v>
      </c>
      <c r="AN118" s="79" t="b">
        <v>1</v>
      </c>
      <c r="AO118" s="85" t="s">
        <v>904</v>
      </c>
      <c r="AP118" s="79" t="s">
        <v>176</v>
      </c>
      <c r="AQ118" s="79">
        <v>0</v>
      </c>
      <c r="AR118" s="79">
        <v>0</v>
      </c>
      <c r="AS118" s="79"/>
      <c r="AT118" s="79"/>
      <c r="AU118" s="79"/>
      <c r="AV118" s="79"/>
      <c r="AW118" s="79"/>
      <c r="AX118" s="79"/>
      <c r="AY118" s="79"/>
      <c r="AZ118" s="79"/>
      <c r="BA118">
        <v>15</v>
      </c>
      <c r="BB118" s="78" t="str">
        <f>REPLACE(INDEX(GroupVertices[Group],MATCH(Edges24[[#This Row],[Vertex 1]],GroupVertices[Vertex],0)),1,1,"")</f>
        <v>1</v>
      </c>
      <c r="BC118" s="78" t="str">
        <f>REPLACE(INDEX(GroupVertices[Group],MATCH(Edges24[[#This Row],[Vertex 2]],GroupVertices[Vertex],0)),1,1,"")</f>
        <v>1</v>
      </c>
      <c r="BD118" s="48">
        <v>1</v>
      </c>
      <c r="BE118" s="49">
        <v>8.333333333333334</v>
      </c>
      <c r="BF118" s="48">
        <v>0</v>
      </c>
      <c r="BG118" s="49">
        <v>0</v>
      </c>
      <c r="BH118" s="48">
        <v>0</v>
      </c>
      <c r="BI118" s="49">
        <v>0</v>
      </c>
      <c r="BJ118" s="48">
        <v>11</v>
      </c>
      <c r="BK118" s="49">
        <v>91.66666666666667</v>
      </c>
      <c r="BL118" s="48">
        <v>12</v>
      </c>
    </row>
    <row r="119" spans="1:64" ht="15">
      <c r="A119" s="64" t="s">
        <v>267</v>
      </c>
      <c r="B119" s="64" t="s">
        <v>267</v>
      </c>
      <c r="C119" s="65"/>
      <c r="D119" s="66"/>
      <c r="E119" s="67"/>
      <c r="F119" s="68"/>
      <c r="G119" s="65"/>
      <c r="H119" s="69"/>
      <c r="I119" s="70"/>
      <c r="J119" s="70"/>
      <c r="K119" s="34" t="s">
        <v>65</v>
      </c>
      <c r="L119" s="77">
        <v>205</v>
      </c>
      <c r="M119" s="77"/>
      <c r="N119" s="72"/>
      <c r="O119" s="79" t="s">
        <v>176</v>
      </c>
      <c r="P119" s="81">
        <v>43416.8662962963</v>
      </c>
      <c r="Q119" s="79" t="s">
        <v>430</v>
      </c>
      <c r="R119" s="83" t="s">
        <v>494</v>
      </c>
      <c r="S119" s="79" t="s">
        <v>531</v>
      </c>
      <c r="T119" s="79" t="s">
        <v>575</v>
      </c>
      <c r="U119" s="79"/>
      <c r="V119" s="83" t="s">
        <v>644</v>
      </c>
      <c r="W119" s="81">
        <v>43416.8662962963</v>
      </c>
      <c r="X119" s="83" t="s">
        <v>777</v>
      </c>
      <c r="Y119" s="79"/>
      <c r="Z119" s="79"/>
      <c r="AA119" s="85" t="s">
        <v>905</v>
      </c>
      <c r="AB119" s="79"/>
      <c r="AC119" s="79" t="b">
        <v>0</v>
      </c>
      <c r="AD119" s="79">
        <v>0</v>
      </c>
      <c r="AE119" s="85" t="s">
        <v>922</v>
      </c>
      <c r="AF119" s="79" t="b">
        <v>0</v>
      </c>
      <c r="AG119" s="79" t="s">
        <v>931</v>
      </c>
      <c r="AH119" s="79"/>
      <c r="AI119" s="85" t="s">
        <v>922</v>
      </c>
      <c r="AJ119" s="79" t="b">
        <v>0</v>
      </c>
      <c r="AK119" s="79">
        <v>4</v>
      </c>
      <c r="AL119" s="85" t="s">
        <v>922</v>
      </c>
      <c r="AM119" s="79" t="s">
        <v>940</v>
      </c>
      <c r="AN119" s="79" t="b">
        <v>0</v>
      </c>
      <c r="AO119" s="85" t="s">
        <v>905</v>
      </c>
      <c r="AP119" s="79" t="s">
        <v>176</v>
      </c>
      <c r="AQ119" s="79">
        <v>0</v>
      </c>
      <c r="AR119" s="79">
        <v>0</v>
      </c>
      <c r="AS119" s="79"/>
      <c r="AT119" s="79"/>
      <c r="AU119" s="79"/>
      <c r="AV119" s="79"/>
      <c r="AW119" s="79"/>
      <c r="AX119" s="79"/>
      <c r="AY119" s="79"/>
      <c r="AZ119" s="79"/>
      <c r="BA119">
        <v>15</v>
      </c>
      <c r="BB119" s="78" t="str">
        <f>REPLACE(INDEX(GroupVertices[Group],MATCH(Edges24[[#This Row],[Vertex 1]],GroupVertices[Vertex],0)),1,1,"")</f>
        <v>1</v>
      </c>
      <c r="BC119" s="78" t="str">
        <f>REPLACE(INDEX(GroupVertices[Group],MATCH(Edges24[[#This Row],[Vertex 2]],GroupVertices[Vertex],0)),1,1,"")</f>
        <v>1</v>
      </c>
      <c r="BD119" s="48">
        <v>0</v>
      </c>
      <c r="BE119" s="49">
        <v>0</v>
      </c>
      <c r="BF119" s="48">
        <v>3</v>
      </c>
      <c r="BG119" s="49">
        <v>15.789473684210526</v>
      </c>
      <c r="BH119" s="48">
        <v>0</v>
      </c>
      <c r="BI119" s="49">
        <v>0</v>
      </c>
      <c r="BJ119" s="48">
        <v>16</v>
      </c>
      <c r="BK119" s="49">
        <v>84.21052631578948</v>
      </c>
      <c r="BL119" s="48">
        <v>19</v>
      </c>
    </row>
    <row r="120" spans="1:64" ht="15">
      <c r="A120" s="64" t="s">
        <v>267</v>
      </c>
      <c r="B120" s="64" t="s">
        <v>267</v>
      </c>
      <c r="C120" s="65"/>
      <c r="D120" s="66"/>
      <c r="E120" s="67"/>
      <c r="F120" s="68"/>
      <c r="G120" s="65"/>
      <c r="H120" s="69"/>
      <c r="I120" s="70"/>
      <c r="J120" s="70"/>
      <c r="K120" s="34" t="s">
        <v>65</v>
      </c>
      <c r="L120" s="77">
        <v>206</v>
      </c>
      <c r="M120" s="77"/>
      <c r="N120" s="72"/>
      <c r="O120" s="79" t="s">
        <v>176</v>
      </c>
      <c r="P120" s="81">
        <v>43417.97130787037</v>
      </c>
      <c r="Q120" s="79" t="s">
        <v>431</v>
      </c>
      <c r="R120" s="83" t="s">
        <v>453</v>
      </c>
      <c r="S120" s="79" t="s">
        <v>508</v>
      </c>
      <c r="T120" s="79" t="s">
        <v>576</v>
      </c>
      <c r="U120" s="79"/>
      <c r="V120" s="83" t="s">
        <v>644</v>
      </c>
      <c r="W120" s="81">
        <v>43417.97130787037</v>
      </c>
      <c r="X120" s="83" t="s">
        <v>778</v>
      </c>
      <c r="Y120" s="79"/>
      <c r="Z120" s="79"/>
      <c r="AA120" s="85" t="s">
        <v>906</v>
      </c>
      <c r="AB120" s="79"/>
      <c r="AC120" s="79" t="b">
        <v>0</v>
      </c>
      <c r="AD120" s="79">
        <v>0</v>
      </c>
      <c r="AE120" s="85" t="s">
        <v>922</v>
      </c>
      <c r="AF120" s="79" t="b">
        <v>0</v>
      </c>
      <c r="AG120" s="79" t="s">
        <v>931</v>
      </c>
      <c r="AH120" s="79"/>
      <c r="AI120" s="85" t="s">
        <v>922</v>
      </c>
      <c r="AJ120" s="79" t="b">
        <v>0</v>
      </c>
      <c r="AK120" s="79">
        <v>0</v>
      </c>
      <c r="AL120" s="85" t="s">
        <v>922</v>
      </c>
      <c r="AM120" s="79" t="s">
        <v>940</v>
      </c>
      <c r="AN120" s="79" t="b">
        <v>0</v>
      </c>
      <c r="AO120" s="85" t="s">
        <v>906</v>
      </c>
      <c r="AP120" s="79" t="s">
        <v>176</v>
      </c>
      <c r="AQ120" s="79">
        <v>0</v>
      </c>
      <c r="AR120" s="79">
        <v>0</v>
      </c>
      <c r="AS120" s="79"/>
      <c r="AT120" s="79"/>
      <c r="AU120" s="79"/>
      <c r="AV120" s="79"/>
      <c r="AW120" s="79"/>
      <c r="AX120" s="79"/>
      <c r="AY120" s="79"/>
      <c r="AZ120" s="79"/>
      <c r="BA120">
        <v>15</v>
      </c>
      <c r="BB120" s="78" t="str">
        <f>REPLACE(INDEX(GroupVertices[Group],MATCH(Edges24[[#This Row],[Vertex 1]],GroupVertices[Vertex],0)),1,1,"")</f>
        <v>1</v>
      </c>
      <c r="BC120" s="78" t="str">
        <f>REPLACE(INDEX(GroupVertices[Group],MATCH(Edges24[[#This Row],[Vertex 2]],GroupVertices[Vertex],0)),1,1,"")</f>
        <v>1</v>
      </c>
      <c r="BD120" s="48">
        <v>1</v>
      </c>
      <c r="BE120" s="49">
        <v>4.3478260869565215</v>
      </c>
      <c r="BF120" s="48">
        <v>0</v>
      </c>
      <c r="BG120" s="49">
        <v>0</v>
      </c>
      <c r="BH120" s="48">
        <v>0</v>
      </c>
      <c r="BI120" s="49">
        <v>0</v>
      </c>
      <c r="BJ120" s="48">
        <v>22</v>
      </c>
      <c r="BK120" s="49">
        <v>95.65217391304348</v>
      </c>
      <c r="BL120" s="48">
        <v>23</v>
      </c>
    </row>
    <row r="121" spans="1:64" ht="15">
      <c r="A121" s="64" t="s">
        <v>267</v>
      </c>
      <c r="B121" s="64" t="s">
        <v>267</v>
      </c>
      <c r="C121" s="65"/>
      <c r="D121" s="66"/>
      <c r="E121" s="67"/>
      <c r="F121" s="68"/>
      <c r="G121" s="65"/>
      <c r="H121" s="69"/>
      <c r="I121" s="70"/>
      <c r="J121" s="70"/>
      <c r="K121" s="34" t="s">
        <v>65</v>
      </c>
      <c r="L121" s="77">
        <v>207</v>
      </c>
      <c r="M121" s="77"/>
      <c r="N121" s="72"/>
      <c r="O121" s="79" t="s">
        <v>176</v>
      </c>
      <c r="P121" s="81">
        <v>43423.942407407405</v>
      </c>
      <c r="Q121" s="79" t="s">
        <v>432</v>
      </c>
      <c r="R121" s="83" t="s">
        <v>457</v>
      </c>
      <c r="S121" s="79" t="s">
        <v>511</v>
      </c>
      <c r="T121" s="79" t="s">
        <v>577</v>
      </c>
      <c r="U121" s="79"/>
      <c r="V121" s="83" t="s">
        <v>644</v>
      </c>
      <c r="W121" s="81">
        <v>43423.942407407405</v>
      </c>
      <c r="X121" s="83" t="s">
        <v>779</v>
      </c>
      <c r="Y121" s="79"/>
      <c r="Z121" s="79"/>
      <c r="AA121" s="85" t="s">
        <v>907</v>
      </c>
      <c r="AB121" s="79"/>
      <c r="AC121" s="79" t="b">
        <v>0</v>
      </c>
      <c r="AD121" s="79">
        <v>2</v>
      </c>
      <c r="AE121" s="85" t="s">
        <v>922</v>
      </c>
      <c r="AF121" s="79" t="b">
        <v>0</v>
      </c>
      <c r="AG121" s="79" t="s">
        <v>931</v>
      </c>
      <c r="AH121" s="79"/>
      <c r="AI121" s="85" t="s">
        <v>922</v>
      </c>
      <c r="AJ121" s="79" t="b">
        <v>0</v>
      </c>
      <c r="AK121" s="79">
        <v>0</v>
      </c>
      <c r="AL121" s="85" t="s">
        <v>922</v>
      </c>
      <c r="AM121" s="79" t="s">
        <v>940</v>
      </c>
      <c r="AN121" s="79" t="b">
        <v>0</v>
      </c>
      <c r="AO121" s="85" t="s">
        <v>907</v>
      </c>
      <c r="AP121" s="79" t="s">
        <v>176</v>
      </c>
      <c r="AQ121" s="79">
        <v>0</v>
      </c>
      <c r="AR121" s="79">
        <v>0</v>
      </c>
      <c r="AS121" s="79"/>
      <c r="AT121" s="79"/>
      <c r="AU121" s="79"/>
      <c r="AV121" s="79"/>
      <c r="AW121" s="79"/>
      <c r="AX121" s="79"/>
      <c r="AY121" s="79"/>
      <c r="AZ121" s="79"/>
      <c r="BA121">
        <v>15</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18</v>
      </c>
      <c r="BK121" s="49">
        <v>100</v>
      </c>
      <c r="BL121" s="48">
        <v>18</v>
      </c>
    </row>
    <row r="122" spans="1:64" ht="15">
      <c r="A122" s="64" t="s">
        <v>267</v>
      </c>
      <c r="B122" s="64" t="s">
        <v>267</v>
      </c>
      <c r="C122" s="65"/>
      <c r="D122" s="66"/>
      <c r="E122" s="67"/>
      <c r="F122" s="68"/>
      <c r="G122" s="65"/>
      <c r="H122" s="69"/>
      <c r="I122" s="70"/>
      <c r="J122" s="70"/>
      <c r="K122" s="34" t="s">
        <v>65</v>
      </c>
      <c r="L122" s="77">
        <v>208</v>
      </c>
      <c r="M122" s="77"/>
      <c r="N122" s="72"/>
      <c r="O122" s="79" t="s">
        <v>176</v>
      </c>
      <c r="P122" s="81">
        <v>43424.94678240741</v>
      </c>
      <c r="Q122" s="79" t="s">
        <v>433</v>
      </c>
      <c r="R122" s="79"/>
      <c r="S122" s="79"/>
      <c r="T122" s="79" t="s">
        <v>578</v>
      </c>
      <c r="U122" s="83" t="s">
        <v>588</v>
      </c>
      <c r="V122" s="83" t="s">
        <v>588</v>
      </c>
      <c r="W122" s="81">
        <v>43424.94678240741</v>
      </c>
      <c r="X122" s="83" t="s">
        <v>780</v>
      </c>
      <c r="Y122" s="79"/>
      <c r="Z122" s="79"/>
      <c r="AA122" s="85" t="s">
        <v>908</v>
      </c>
      <c r="AB122" s="79"/>
      <c r="AC122" s="79" t="b">
        <v>0</v>
      </c>
      <c r="AD122" s="79">
        <v>3</v>
      </c>
      <c r="AE122" s="85" t="s">
        <v>922</v>
      </c>
      <c r="AF122" s="79" t="b">
        <v>0</v>
      </c>
      <c r="AG122" s="79" t="s">
        <v>931</v>
      </c>
      <c r="AH122" s="79"/>
      <c r="AI122" s="85" t="s">
        <v>922</v>
      </c>
      <c r="AJ122" s="79" t="b">
        <v>0</v>
      </c>
      <c r="AK122" s="79">
        <v>6</v>
      </c>
      <c r="AL122" s="85" t="s">
        <v>922</v>
      </c>
      <c r="AM122" s="79" t="s">
        <v>940</v>
      </c>
      <c r="AN122" s="79" t="b">
        <v>0</v>
      </c>
      <c r="AO122" s="85" t="s">
        <v>908</v>
      </c>
      <c r="AP122" s="79" t="s">
        <v>176</v>
      </c>
      <c r="AQ122" s="79">
        <v>0</v>
      </c>
      <c r="AR122" s="79">
        <v>0</v>
      </c>
      <c r="AS122" s="79"/>
      <c r="AT122" s="79"/>
      <c r="AU122" s="79"/>
      <c r="AV122" s="79"/>
      <c r="AW122" s="79"/>
      <c r="AX122" s="79"/>
      <c r="AY122" s="79"/>
      <c r="AZ122" s="79"/>
      <c r="BA122">
        <v>15</v>
      </c>
      <c r="BB122" s="78" t="str">
        <f>REPLACE(INDEX(GroupVertices[Group],MATCH(Edges24[[#This Row],[Vertex 1]],GroupVertices[Vertex],0)),1,1,"")</f>
        <v>1</v>
      </c>
      <c r="BC122" s="78" t="str">
        <f>REPLACE(INDEX(GroupVertices[Group],MATCH(Edges24[[#This Row],[Vertex 2]],GroupVertices[Vertex],0)),1,1,"")</f>
        <v>1</v>
      </c>
      <c r="BD122" s="48">
        <v>0</v>
      </c>
      <c r="BE122" s="49">
        <v>0</v>
      </c>
      <c r="BF122" s="48">
        <v>1</v>
      </c>
      <c r="BG122" s="49">
        <v>2.7027027027027026</v>
      </c>
      <c r="BH122" s="48">
        <v>0</v>
      </c>
      <c r="BI122" s="49">
        <v>0</v>
      </c>
      <c r="BJ122" s="48">
        <v>36</v>
      </c>
      <c r="BK122" s="49">
        <v>97.29729729729729</v>
      </c>
      <c r="BL122" s="48">
        <v>37</v>
      </c>
    </row>
    <row r="123" spans="1:64" ht="15">
      <c r="A123" s="64" t="s">
        <v>267</v>
      </c>
      <c r="B123" s="64" t="s">
        <v>267</v>
      </c>
      <c r="C123" s="65"/>
      <c r="D123" s="66"/>
      <c r="E123" s="67"/>
      <c r="F123" s="68"/>
      <c r="G123" s="65"/>
      <c r="H123" s="69"/>
      <c r="I123" s="70"/>
      <c r="J123" s="70"/>
      <c r="K123" s="34" t="s">
        <v>65</v>
      </c>
      <c r="L123" s="77">
        <v>209</v>
      </c>
      <c r="M123" s="77"/>
      <c r="N123" s="72"/>
      <c r="O123" s="79" t="s">
        <v>176</v>
      </c>
      <c r="P123" s="81">
        <v>43435.01430555555</v>
      </c>
      <c r="Q123" s="79" t="s">
        <v>434</v>
      </c>
      <c r="R123" s="83" t="s">
        <v>495</v>
      </c>
      <c r="S123" s="79" t="s">
        <v>501</v>
      </c>
      <c r="T123" s="79" t="s">
        <v>579</v>
      </c>
      <c r="U123" s="79"/>
      <c r="V123" s="83" t="s">
        <v>644</v>
      </c>
      <c r="W123" s="81">
        <v>43435.01430555555</v>
      </c>
      <c r="X123" s="83" t="s">
        <v>781</v>
      </c>
      <c r="Y123" s="79"/>
      <c r="Z123" s="79"/>
      <c r="AA123" s="85" t="s">
        <v>909</v>
      </c>
      <c r="AB123" s="79"/>
      <c r="AC123" s="79" t="b">
        <v>0</v>
      </c>
      <c r="AD123" s="79">
        <v>1</v>
      </c>
      <c r="AE123" s="85" t="s">
        <v>922</v>
      </c>
      <c r="AF123" s="79" t="b">
        <v>0</v>
      </c>
      <c r="AG123" s="79" t="s">
        <v>931</v>
      </c>
      <c r="AH123" s="79"/>
      <c r="AI123" s="85" t="s">
        <v>922</v>
      </c>
      <c r="AJ123" s="79" t="b">
        <v>0</v>
      </c>
      <c r="AK123" s="79">
        <v>0</v>
      </c>
      <c r="AL123" s="85" t="s">
        <v>922</v>
      </c>
      <c r="AM123" s="79" t="s">
        <v>940</v>
      </c>
      <c r="AN123" s="79" t="b">
        <v>0</v>
      </c>
      <c r="AO123" s="85" t="s">
        <v>909</v>
      </c>
      <c r="AP123" s="79" t="s">
        <v>176</v>
      </c>
      <c r="AQ123" s="79">
        <v>0</v>
      </c>
      <c r="AR123" s="79">
        <v>0</v>
      </c>
      <c r="AS123" s="79"/>
      <c r="AT123" s="79"/>
      <c r="AU123" s="79"/>
      <c r="AV123" s="79"/>
      <c r="AW123" s="79"/>
      <c r="AX123" s="79"/>
      <c r="AY123" s="79"/>
      <c r="AZ123" s="79"/>
      <c r="BA123">
        <v>15</v>
      </c>
      <c r="BB123" s="78" t="str">
        <f>REPLACE(INDEX(GroupVertices[Group],MATCH(Edges24[[#This Row],[Vertex 1]],GroupVertices[Vertex],0)),1,1,"")</f>
        <v>1</v>
      </c>
      <c r="BC123" s="78" t="str">
        <f>REPLACE(INDEX(GroupVertices[Group],MATCH(Edges24[[#This Row],[Vertex 2]],GroupVertices[Vertex],0)),1,1,"")</f>
        <v>1</v>
      </c>
      <c r="BD123" s="48">
        <v>1</v>
      </c>
      <c r="BE123" s="49">
        <v>4.761904761904762</v>
      </c>
      <c r="BF123" s="48">
        <v>0</v>
      </c>
      <c r="BG123" s="49">
        <v>0</v>
      </c>
      <c r="BH123" s="48">
        <v>0</v>
      </c>
      <c r="BI123" s="49">
        <v>0</v>
      </c>
      <c r="BJ123" s="48">
        <v>20</v>
      </c>
      <c r="BK123" s="49">
        <v>95.23809523809524</v>
      </c>
      <c r="BL123" s="48">
        <v>21</v>
      </c>
    </row>
    <row r="124" spans="1:64" ht="15">
      <c r="A124" s="64" t="s">
        <v>267</v>
      </c>
      <c r="B124" s="64" t="s">
        <v>267</v>
      </c>
      <c r="C124" s="65"/>
      <c r="D124" s="66"/>
      <c r="E124" s="67"/>
      <c r="F124" s="68"/>
      <c r="G124" s="65"/>
      <c r="H124" s="69"/>
      <c r="I124" s="70"/>
      <c r="J124" s="70"/>
      <c r="K124" s="34" t="s">
        <v>65</v>
      </c>
      <c r="L124" s="77">
        <v>210</v>
      </c>
      <c r="M124" s="77"/>
      <c r="N124" s="72"/>
      <c r="O124" s="79" t="s">
        <v>176</v>
      </c>
      <c r="P124" s="81">
        <v>43435.03648148148</v>
      </c>
      <c r="Q124" s="79" t="s">
        <v>435</v>
      </c>
      <c r="R124" s="83" t="s">
        <v>496</v>
      </c>
      <c r="S124" s="79" t="s">
        <v>502</v>
      </c>
      <c r="T124" s="79"/>
      <c r="U124" s="79"/>
      <c r="V124" s="83" t="s">
        <v>644</v>
      </c>
      <c r="W124" s="81">
        <v>43435.03648148148</v>
      </c>
      <c r="X124" s="83" t="s">
        <v>782</v>
      </c>
      <c r="Y124" s="79"/>
      <c r="Z124" s="79"/>
      <c r="AA124" s="85" t="s">
        <v>910</v>
      </c>
      <c r="AB124" s="79"/>
      <c r="AC124" s="79" t="b">
        <v>0</v>
      </c>
      <c r="AD124" s="79">
        <v>0</v>
      </c>
      <c r="AE124" s="85" t="s">
        <v>922</v>
      </c>
      <c r="AF124" s="79" t="b">
        <v>0</v>
      </c>
      <c r="AG124" s="79" t="s">
        <v>931</v>
      </c>
      <c r="AH124" s="79"/>
      <c r="AI124" s="85" t="s">
        <v>922</v>
      </c>
      <c r="AJ124" s="79" t="b">
        <v>0</v>
      </c>
      <c r="AK124" s="79">
        <v>0</v>
      </c>
      <c r="AL124" s="85" t="s">
        <v>922</v>
      </c>
      <c r="AM124" s="79" t="s">
        <v>940</v>
      </c>
      <c r="AN124" s="79" t="b">
        <v>1</v>
      </c>
      <c r="AO124" s="85" t="s">
        <v>910</v>
      </c>
      <c r="AP124" s="79" t="s">
        <v>176</v>
      </c>
      <c r="AQ124" s="79">
        <v>0</v>
      </c>
      <c r="AR124" s="79">
        <v>0</v>
      </c>
      <c r="AS124" s="79"/>
      <c r="AT124" s="79"/>
      <c r="AU124" s="79"/>
      <c r="AV124" s="79"/>
      <c r="AW124" s="79"/>
      <c r="AX124" s="79"/>
      <c r="AY124" s="79"/>
      <c r="AZ124" s="79"/>
      <c r="BA124">
        <v>15</v>
      </c>
      <c r="BB124" s="78" t="str">
        <f>REPLACE(INDEX(GroupVertices[Group],MATCH(Edges24[[#This Row],[Vertex 1]],GroupVertices[Vertex],0)),1,1,"")</f>
        <v>1</v>
      </c>
      <c r="BC124" s="78" t="str">
        <f>REPLACE(INDEX(GroupVertices[Group],MATCH(Edges24[[#This Row],[Vertex 2]],GroupVertices[Vertex],0)),1,1,"")</f>
        <v>1</v>
      </c>
      <c r="BD124" s="48">
        <v>1</v>
      </c>
      <c r="BE124" s="49">
        <v>4.761904761904762</v>
      </c>
      <c r="BF124" s="48">
        <v>0</v>
      </c>
      <c r="BG124" s="49">
        <v>0</v>
      </c>
      <c r="BH124" s="48">
        <v>0</v>
      </c>
      <c r="BI124" s="49">
        <v>0</v>
      </c>
      <c r="BJ124" s="48">
        <v>20</v>
      </c>
      <c r="BK124" s="49">
        <v>95.23809523809524</v>
      </c>
      <c r="BL124" s="48">
        <v>21</v>
      </c>
    </row>
    <row r="125" spans="1:64" ht="15">
      <c r="A125" s="64" t="s">
        <v>267</v>
      </c>
      <c r="B125" s="64" t="s">
        <v>267</v>
      </c>
      <c r="C125" s="65"/>
      <c r="D125" s="66"/>
      <c r="E125" s="67"/>
      <c r="F125" s="68"/>
      <c r="G125" s="65"/>
      <c r="H125" s="69"/>
      <c r="I125" s="70"/>
      <c r="J125" s="70"/>
      <c r="K125" s="34" t="s">
        <v>65</v>
      </c>
      <c r="L125" s="77">
        <v>211</v>
      </c>
      <c r="M125" s="77"/>
      <c r="N125" s="72"/>
      <c r="O125" s="79" t="s">
        <v>176</v>
      </c>
      <c r="P125" s="81">
        <v>43445.93950231482</v>
      </c>
      <c r="Q125" s="79" t="s">
        <v>436</v>
      </c>
      <c r="R125" s="79"/>
      <c r="S125" s="79"/>
      <c r="T125" s="79"/>
      <c r="U125" s="83" t="s">
        <v>589</v>
      </c>
      <c r="V125" s="83" t="s">
        <v>589</v>
      </c>
      <c r="W125" s="81">
        <v>43445.93950231482</v>
      </c>
      <c r="X125" s="83" t="s">
        <v>783</v>
      </c>
      <c r="Y125" s="79"/>
      <c r="Z125" s="79"/>
      <c r="AA125" s="85" t="s">
        <v>911</v>
      </c>
      <c r="AB125" s="79"/>
      <c r="AC125" s="79" t="b">
        <v>0</v>
      </c>
      <c r="AD125" s="79">
        <v>4</v>
      </c>
      <c r="AE125" s="85" t="s">
        <v>922</v>
      </c>
      <c r="AF125" s="79" t="b">
        <v>0</v>
      </c>
      <c r="AG125" s="79" t="s">
        <v>931</v>
      </c>
      <c r="AH125" s="79"/>
      <c r="AI125" s="85" t="s">
        <v>922</v>
      </c>
      <c r="AJ125" s="79" t="b">
        <v>0</v>
      </c>
      <c r="AK125" s="79">
        <v>1</v>
      </c>
      <c r="AL125" s="85" t="s">
        <v>922</v>
      </c>
      <c r="AM125" s="79" t="s">
        <v>940</v>
      </c>
      <c r="AN125" s="79" t="b">
        <v>0</v>
      </c>
      <c r="AO125" s="85" t="s">
        <v>911</v>
      </c>
      <c r="AP125" s="79" t="s">
        <v>176</v>
      </c>
      <c r="AQ125" s="79">
        <v>0</v>
      </c>
      <c r="AR125" s="79">
        <v>0</v>
      </c>
      <c r="AS125" s="79"/>
      <c r="AT125" s="79"/>
      <c r="AU125" s="79"/>
      <c r="AV125" s="79"/>
      <c r="AW125" s="79"/>
      <c r="AX125" s="79"/>
      <c r="AY125" s="79"/>
      <c r="AZ125" s="79"/>
      <c r="BA125">
        <v>15</v>
      </c>
      <c r="BB125" s="78" t="str">
        <f>REPLACE(INDEX(GroupVertices[Group],MATCH(Edges24[[#This Row],[Vertex 1]],GroupVertices[Vertex],0)),1,1,"")</f>
        <v>1</v>
      </c>
      <c r="BC125" s="78" t="str">
        <f>REPLACE(INDEX(GroupVertices[Group],MATCH(Edges24[[#This Row],[Vertex 2]],GroupVertices[Vertex],0)),1,1,"")</f>
        <v>1</v>
      </c>
      <c r="BD125" s="48">
        <v>0</v>
      </c>
      <c r="BE125" s="49">
        <v>0</v>
      </c>
      <c r="BF125" s="48">
        <v>2</v>
      </c>
      <c r="BG125" s="49">
        <v>4.761904761904762</v>
      </c>
      <c r="BH125" s="48">
        <v>0</v>
      </c>
      <c r="BI125" s="49">
        <v>0</v>
      </c>
      <c r="BJ125" s="48">
        <v>40</v>
      </c>
      <c r="BK125" s="49">
        <v>95.23809523809524</v>
      </c>
      <c r="BL125" s="48">
        <v>42</v>
      </c>
    </row>
    <row r="126" spans="1:64" ht="15">
      <c r="A126" s="64" t="s">
        <v>267</v>
      </c>
      <c r="B126" s="64" t="s">
        <v>267</v>
      </c>
      <c r="C126" s="65"/>
      <c r="D126" s="66"/>
      <c r="E126" s="67"/>
      <c r="F126" s="68"/>
      <c r="G126" s="65"/>
      <c r="H126" s="69"/>
      <c r="I126" s="70"/>
      <c r="J126" s="70"/>
      <c r="K126" s="34" t="s">
        <v>65</v>
      </c>
      <c r="L126" s="77">
        <v>212</v>
      </c>
      <c r="M126" s="77"/>
      <c r="N126" s="72"/>
      <c r="O126" s="79" t="s">
        <v>176</v>
      </c>
      <c r="P126" s="81">
        <v>43446.83231481481</v>
      </c>
      <c r="Q126" s="79" t="s">
        <v>437</v>
      </c>
      <c r="R126" s="83" t="s">
        <v>497</v>
      </c>
      <c r="S126" s="79" t="s">
        <v>532</v>
      </c>
      <c r="T126" s="79"/>
      <c r="U126" s="79"/>
      <c r="V126" s="83" t="s">
        <v>644</v>
      </c>
      <c r="W126" s="81">
        <v>43446.83231481481</v>
      </c>
      <c r="X126" s="83" t="s">
        <v>784</v>
      </c>
      <c r="Y126" s="79"/>
      <c r="Z126" s="79"/>
      <c r="AA126" s="85" t="s">
        <v>912</v>
      </c>
      <c r="AB126" s="79"/>
      <c r="AC126" s="79" t="b">
        <v>0</v>
      </c>
      <c r="AD126" s="79">
        <v>1</v>
      </c>
      <c r="AE126" s="85" t="s">
        <v>922</v>
      </c>
      <c r="AF126" s="79" t="b">
        <v>0</v>
      </c>
      <c r="AG126" s="79" t="s">
        <v>931</v>
      </c>
      <c r="AH126" s="79"/>
      <c r="AI126" s="85" t="s">
        <v>922</v>
      </c>
      <c r="AJ126" s="79" t="b">
        <v>0</v>
      </c>
      <c r="AK126" s="79">
        <v>0</v>
      </c>
      <c r="AL126" s="85" t="s">
        <v>922</v>
      </c>
      <c r="AM126" s="79" t="s">
        <v>940</v>
      </c>
      <c r="AN126" s="79" t="b">
        <v>0</v>
      </c>
      <c r="AO126" s="85" t="s">
        <v>912</v>
      </c>
      <c r="AP126" s="79" t="s">
        <v>176</v>
      </c>
      <c r="AQ126" s="79">
        <v>0</v>
      </c>
      <c r="AR126" s="79">
        <v>0</v>
      </c>
      <c r="AS126" s="79"/>
      <c r="AT126" s="79"/>
      <c r="AU126" s="79"/>
      <c r="AV126" s="79"/>
      <c r="AW126" s="79"/>
      <c r="AX126" s="79"/>
      <c r="AY126" s="79"/>
      <c r="AZ126" s="79"/>
      <c r="BA126">
        <v>15</v>
      </c>
      <c r="BB126" s="78" t="str">
        <f>REPLACE(INDEX(GroupVertices[Group],MATCH(Edges24[[#This Row],[Vertex 1]],GroupVertices[Vertex],0)),1,1,"")</f>
        <v>1</v>
      </c>
      <c r="BC126" s="78" t="str">
        <f>REPLACE(INDEX(GroupVertices[Group],MATCH(Edges24[[#This Row],[Vertex 2]],GroupVertices[Vertex],0)),1,1,"")</f>
        <v>1</v>
      </c>
      <c r="BD126" s="48">
        <v>0</v>
      </c>
      <c r="BE126" s="49">
        <v>0</v>
      </c>
      <c r="BF126" s="48">
        <v>1</v>
      </c>
      <c r="BG126" s="49">
        <v>12.5</v>
      </c>
      <c r="BH126" s="48">
        <v>0</v>
      </c>
      <c r="BI126" s="49">
        <v>0</v>
      </c>
      <c r="BJ126" s="48">
        <v>7</v>
      </c>
      <c r="BK126" s="49">
        <v>87.5</v>
      </c>
      <c r="BL126" s="48">
        <v>8</v>
      </c>
    </row>
    <row r="127" spans="1:64" ht="15">
      <c r="A127" s="64" t="s">
        <v>267</v>
      </c>
      <c r="B127" s="64" t="s">
        <v>267</v>
      </c>
      <c r="C127" s="65"/>
      <c r="D127" s="66"/>
      <c r="E127" s="67"/>
      <c r="F127" s="68"/>
      <c r="G127" s="65"/>
      <c r="H127" s="69"/>
      <c r="I127" s="70"/>
      <c r="J127" s="70"/>
      <c r="K127" s="34" t="s">
        <v>65</v>
      </c>
      <c r="L127" s="77">
        <v>213</v>
      </c>
      <c r="M127" s="77"/>
      <c r="N127" s="72"/>
      <c r="O127" s="79" t="s">
        <v>176</v>
      </c>
      <c r="P127" s="81">
        <v>43446.938680555555</v>
      </c>
      <c r="Q127" s="79" t="s">
        <v>438</v>
      </c>
      <c r="R127" s="83" t="s">
        <v>498</v>
      </c>
      <c r="S127" s="79" t="s">
        <v>502</v>
      </c>
      <c r="T127" s="79"/>
      <c r="U127" s="79"/>
      <c r="V127" s="83" t="s">
        <v>644</v>
      </c>
      <c r="W127" s="81">
        <v>43446.938680555555</v>
      </c>
      <c r="X127" s="83" t="s">
        <v>785</v>
      </c>
      <c r="Y127" s="79"/>
      <c r="Z127" s="79"/>
      <c r="AA127" s="85" t="s">
        <v>913</v>
      </c>
      <c r="AB127" s="79"/>
      <c r="AC127" s="79" t="b">
        <v>0</v>
      </c>
      <c r="AD127" s="79">
        <v>0</v>
      </c>
      <c r="AE127" s="85" t="s">
        <v>922</v>
      </c>
      <c r="AF127" s="79" t="b">
        <v>0</v>
      </c>
      <c r="AG127" s="79" t="s">
        <v>931</v>
      </c>
      <c r="AH127" s="79"/>
      <c r="AI127" s="85" t="s">
        <v>922</v>
      </c>
      <c r="AJ127" s="79" t="b">
        <v>0</v>
      </c>
      <c r="AK127" s="79">
        <v>0</v>
      </c>
      <c r="AL127" s="85" t="s">
        <v>922</v>
      </c>
      <c r="AM127" s="79" t="s">
        <v>940</v>
      </c>
      <c r="AN127" s="79" t="b">
        <v>1</v>
      </c>
      <c r="AO127" s="85" t="s">
        <v>913</v>
      </c>
      <c r="AP127" s="79" t="s">
        <v>176</v>
      </c>
      <c r="AQ127" s="79">
        <v>0</v>
      </c>
      <c r="AR127" s="79">
        <v>0</v>
      </c>
      <c r="AS127" s="79"/>
      <c r="AT127" s="79"/>
      <c r="AU127" s="79"/>
      <c r="AV127" s="79"/>
      <c r="AW127" s="79"/>
      <c r="AX127" s="79"/>
      <c r="AY127" s="79"/>
      <c r="AZ127" s="79"/>
      <c r="BA127">
        <v>15</v>
      </c>
      <c r="BB127" s="78" t="str">
        <f>REPLACE(INDEX(GroupVertices[Group],MATCH(Edges24[[#This Row],[Vertex 1]],GroupVertices[Vertex],0)),1,1,"")</f>
        <v>1</v>
      </c>
      <c r="BC127" s="78" t="str">
        <f>REPLACE(INDEX(GroupVertices[Group],MATCH(Edges24[[#This Row],[Vertex 2]],GroupVertices[Vertex],0)),1,1,"")</f>
        <v>1</v>
      </c>
      <c r="BD127" s="48">
        <v>1</v>
      </c>
      <c r="BE127" s="49">
        <v>4.3478260869565215</v>
      </c>
      <c r="BF127" s="48">
        <v>0</v>
      </c>
      <c r="BG127" s="49">
        <v>0</v>
      </c>
      <c r="BH127" s="48">
        <v>0</v>
      </c>
      <c r="BI127" s="49">
        <v>0</v>
      </c>
      <c r="BJ127" s="48">
        <v>22</v>
      </c>
      <c r="BK127" s="49">
        <v>95.65217391304348</v>
      </c>
      <c r="BL127" s="48">
        <v>23</v>
      </c>
    </row>
    <row r="128" spans="1:64" ht="15">
      <c r="A128" s="64" t="s">
        <v>286</v>
      </c>
      <c r="B128" s="64" t="s">
        <v>267</v>
      </c>
      <c r="C128" s="65"/>
      <c r="D128" s="66"/>
      <c r="E128" s="67"/>
      <c r="F128" s="68"/>
      <c r="G128" s="65"/>
      <c r="H128" s="69"/>
      <c r="I128" s="70"/>
      <c r="J128" s="70"/>
      <c r="K128" s="34" t="s">
        <v>65</v>
      </c>
      <c r="L128" s="77">
        <v>214</v>
      </c>
      <c r="M128" s="77"/>
      <c r="N128" s="72"/>
      <c r="O128" s="79" t="s">
        <v>345</v>
      </c>
      <c r="P128" s="81">
        <v>43472.73459490741</v>
      </c>
      <c r="Q128" s="79" t="s">
        <v>439</v>
      </c>
      <c r="R128" s="83" t="s">
        <v>499</v>
      </c>
      <c r="S128" s="79" t="s">
        <v>533</v>
      </c>
      <c r="T128" s="79"/>
      <c r="U128" s="83" t="s">
        <v>590</v>
      </c>
      <c r="V128" s="83" t="s">
        <v>590</v>
      </c>
      <c r="W128" s="81">
        <v>43472.73459490741</v>
      </c>
      <c r="X128" s="83" t="s">
        <v>786</v>
      </c>
      <c r="Y128" s="79"/>
      <c r="Z128" s="79"/>
      <c r="AA128" s="85" t="s">
        <v>914</v>
      </c>
      <c r="AB128" s="79"/>
      <c r="AC128" s="79" t="b">
        <v>0</v>
      </c>
      <c r="AD128" s="79">
        <v>0</v>
      </c>
      <c r="AE128" s="85" t="s">
        <v>922</v>
      </c>
      <c r="AF128" s="79" t="b">
        <v>0</v>
      </c>
      <c r="AG128" s="79" t="s">
        <v>931</v>
      </c>
      <c r="AH128" s="79"/>
      <c r="AI128" s="85" t="s">
        <v>922</v>
      </c>
      <c r="AJ128" s="79" t="b">
        <v>0</v>
      </c>
      <c r="AK128" s="79">
        <v>0</v>
      </c>
      <c r="AL128" s="85" t="s">
        <v>922</v>
      </c>
      <c r="AM128" s="79" t="s">
        <v>950</v>
      </c>
      <c r="AN128" s="79" t="b">
        <v>0</v>
      </c>
      <c r="AO128" s="85" t="s">
        <v>914</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9</v>
      </c>
      <c r="BC128" s="78" t="str">
        <f>REPLACE(INDEX(GroupVertices[Group],MATCH(Edges24[[#This Row],[Vertex 2]],GroupVertices[Vertex],0)),1,1,"")</f>
        <v>1</v>
      </c>
      <c r="BD128" s="48"/>
      <c r="BE128" s="49"/>
      <c r="BF128" s="48"/>
      <c r="BG128" s="49"/>
      <c r="BH128" s="48"/>
      <c r="BI128" s="49"/>
      <c r="BJ128" s="48"/>
      <c r="BK128" s="49"/>
      <c r="BL128" s="48"/>
    </row>
    <row r="129" spans="1:64" ht="15">
      <c r="A129" s="64" t="s">
        <v>287</v>
      </c>
      <c r="B129" s="64" t="s">
        <v>267</v>
      </c>
      <c r="C129" s="65"/>
      <c r="D129" s="66"/>
      <c r="E129" s="67"/>
      <c r="F129" s="68"/>
      <c r="G129" s="65"/>
      <c r="H129" s="69"/>
      <c r="I129" s="70"/>
      <c r="J129" s="70"/>
      <c r="K129" s="34" t="s">
        <v>65</v>
      </c>
      <c r="L129" s="77">
        <v>215</v>
      </c>
      <c r="M129" s="77"/>
      <c r="N129" s="72"/>
      <c r="O129" s="79" t="s">
        <v>345</v>
      </c>
      <c r="P129" s="81">
        <v>43478.67947916667</v>
      </c>
      <c r="Q129" s="79" t="s">
        <v>440</v>
      </c>
      <c r="R129" s="79"/>
      <c r="S129" s="79"/>
      <c r="T129" s="79"/>
      <c r="U129" s="79"/>
      <c r="V129" s="83" t="s">
        <v>659</v>
      </c>
      <c r="W129" s="81">
        <v>43478.67947916667</v>
      </c>
      <c r="X129" s="83" t="s">
        <v>787</v>
      </c>
      <c r="Y129" s="79"/>
      <c r="Z129" s="79"/>
      <c r="AA129" s="85" t="s">
        <v>915</v>
      </c>
      <c r="AB129" s="85" t="s">
        <v>914</v>
      </c>
      <c r="AC129" s="79" t="b">
        <v>0</v>
      </c>
      <c r="AD129" s="79">
        <v>0</v>
      </c>
      <c r="AE129" s="85" t="s">
        <v>929</v>
      </c>
      <c r="AF129" s="79" t="b">
        <v>0</v>
      </c>
      <c r="AG129" s="79" t="s">
        <v>931</v>
      </c>
      <c r="AH129" s="79"/>
      <c r="AI129" s="85" t="s">
        <v>922</v>
      </c>
      <c r="AJ129" s="79" t="b">
        <v>0</v>
      </c>
      <c r="AK129" s="79">
        <v>0</v>
      </c>
      <c r="AL129" s="85" t="s">
        <v>922</v>
      </c>
      <c r="AM129" s="79" t="s">
        <v>937</v>
      </c>
      <c r="AN129" s="79" t="b">
        <v>0</v>
      </c>
      <c r="AO129" s="85" t="s">
        <v>914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9</v>
      </c>
      <c r="BC129" s="78" t="str">
        <f>REPLACE(INDEX(GroupVertices[Group],MATCH(Edges24[[#This Row],[Vertex 2]],GroupVertices[Vertex],0)),1,1,"")</f>
        <v>1</v>
      </c>
      <c r="BD129" s="48"/>
      <c r="BE129" s="49"/>
      <c r="BF129" s="48"/>
      <c r="BG129" s="49"/>
      <c r="BH129" s="48"/>
      <c r="BI129" s="49"/>
      <c r="BJ129" s="48"/>
      <c r="BK129" s="49"/>
      <c r="BL129" s="48"/>
    </row>
    <row r="130" spans="1:64" ht="15">
      <c r="A130" s="64" t="s">
        <v>288</v>
      </c>
      <c r="B130" s="64" t="s">
        <v>342</v>
      </c>
      <c r="C130" s="65"/>
      <c r="D130" s="66"/>
      <c r="E130" s="67"/>
      <c r="F130" s="68"/>
      <c r="G130" s="65"/>
      <c r="H130" s="69"/>
      <c r="I130" s="70"/>
      <c r="J130" s="70"/>
      <c r="K130" s="34" t="s">
        <v>65</v>
      </c>
      <c r="L130" s="77">
        <v>219</v>
      </c>
      <c r="M130" s="77"/>
      <c r="N130" s="72"/>
      <c r="O130" s="79" t="s">
        <v>345</v>
      </c>
      <c r="P130" s="81">
        <v>43484.12542824074</v>
      </c>
      <c r="Q130" s="79" t="s">
        <v>441</v>
      </c>
      <c r="R130" s="83" t="s">
        <v>500</v>
      </c>
      <c r="S130" s="79" t="s">
        <v>502</v>
      </c>
      <c r="T130" s="79"/>
      <c r="U130" s="79"/>
      <c r="V130" s="83" t="s">
        <v>660</v>
      </c>
      <c r="W130" s="81">
        <v>43484.12542824074</v>
      </c>
      <c r="X130" s="83" t="s">
        <v>788</v>
      </c>
      <c r="Y130" s="79"/>
      <c r="Z130" s="79"/>
      <c r="AA130" s="85" t="s">
        <v>916</v>
      </c>
      <c r="AB130" s="85" t="s">
        <v>921</v>
      </c>
      <c r="AC130" s="79" t="b">
        <v>0</v>
      </c>
      <c r="AD130" s="79">
        <v>0</v>
      </c>
      <c r="AE130" s="85" t="s">
        <v>930</v>
      </c>
      <c r="AF130" s="79" t="b">
        <v>0</v>
      </c>
      <c r="AG130" s="79" t="s">
        <v>931</v>
      </c>
      <c r="AH130" s="79"/>
      <c r="AI130" s="85" t="s">
        <v>922</v>
      </c>
      <c r="AJ130" s="79" t="b">
        <v>0</v>
      </c>
      <c r="AK130" s="79">
        <v>0</v>
      </c>
      <c r="AL130" s="85" t="s">
        <v>922</v>
      </c>
      <c r="AM130" s="79" t="s">
        <v>937</v>
      </c>
      <c r="AN130" s="79" t="b">
        <v>1</v>
      </c>
      <c r="AO130" s="85" t="s">
        <v>921</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8</v>
      </c>
      <c r="BC130" s="78" t="str">
        <f>REPLACE(INDEX(GroupVertices[Group],MATCH(Edges24[[#This Row],[Vertex 2]],GroupVertices[Vertex],0)),1,1,"")</f>
        <v>8</v>
      </c>
      <c r="BD130" s="48"/>
      <c r="BE130" s="49"/>
      <c r="BF130" s="48"/>
      <c r="BG130" s="49"/>
      <c r="BH130" s="48"/>
      <c r="BI130" s="49"/>
      <c r="BJ130" s="48"/>
      <c r="BK130" s="49"/>
      <c r="BL130" s="48"/>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hyperlinks>
    <hyperlink ref="R3" r:id="rId1" display="https://www.civilized.life/articles/omega-3-supplements-lower-weed-tolerance/?utm_source=notifications"/>
    <hyperlink ref="R4" r:id="rId2" display="https://twitter.com/steephilllab/status/1058075015277506561"/>
    <hyperlink ref="R5" r:id="rId3" display="https://twitter.com/steephilllab/status/909432266165833729"/>
    <hyperlink ref="R6" r:id="rId4" display="https://www.cnbc.com/2018/11/02/planet-13-worlds-largest-cannabis-dispensary-opens-in-las-vegas.html"/>
    <hyperlink ref="R7" r:id="rId5" display="https://paper.li/TheOrganicView/organic-good-friends?edition_id=e87e0290-e16c-11e8-842a-0cc47a0d1609"/>
    <hyperlink ref="R13" r:id="rId6" display="https://www.thegrowthop.com/cannabis-business/new-frontier-data-launches-first-international-cannabis-alliance-to-address-cannabis-industry-risk-opportunities-and-best-practices-worldwide/amp"/>
    <hyperlink ref="R14" r:id="rId7" display="https://www.thegrowthop.com/cannabis-business/new-frontier-data-launches-first-international-cannabis-alliance-to-address-cannabis-industry-risk-opportunities-and-best-practices-worldwide/amp"/>
    <hyperlink ref="R15" r:id="rId8" display="https://www.thegrowthop.com/cannabis-business/new-frontier-data-launches-first-international-cannabis-alliance-to-address-cannabis-industry-risk-opportunities-and-best-practices-worldwide/amp"/>
    <hyperlink ref="R16" r:id="rId9" display="https://cannabisnow.com/legal-cannabis-wins-big-in-2018-midterms/"/>
    <hyperlink ref="R17" r:id="rId10" display="https://twitter.com/i/web/status/1059557007345233920"/>
    <hyperlink ref="R18" r:id="rId11" display="https://twitter.com/i/web/status/1060268151814840320"/>
    <hyperlink ref="R19" r:id="rId12" display="https://twitter.com/i/web/status/1062093134157492226"/>
    <hyperlink ref="R21" r:id="rId13" display="https://www.apnews.com/e4db9f5e927a467a9850db1c7e541577"/>
    <hyperlink ref="R22" r:id="rId14" display="https://paper.li/TheSmokingFet/1314378803?edition_id=72317ae0-e9c3-11e8-bcb4-0cc47a0d1605"/>
    <hyperlink ref="R23" r:id="rId15" display="https://www.linkedin.com/jobs/view/964747866/?eBP=NotAvailableFromVoyagerAPI&amp;refId=0aa792f6-801a-4ab2-b45c-4f5c194acb4c&amp;trk=d_flagship3_search_srp_jobs"/>
    <hyperlink ref="R25" r:id="rId16" display="https://www.youtube.com/watch?v=Rf2iSJ7JkrE&amp;feature=youtu.be"/>
    <hyperlink ref="R26" r:id="rId17" display="https://www.youtube.com/watch?v=Rf2iSJ7JkrE&amp;feature=youtu.be"/>
    <hyperlink ref="R37" r:id="rId18" display="https://westerngazette.ca/culture/explained-cannabis-from-antiquity-to-legality/article_bc44ba00-deda-11e8-941c-6f4bc8aa3e46.html"/>
    <hyperlink ref="R38" r:id="rId19" display="https://twitter.com/steephilllab/status/1065012755986432001"/>
    <hyperlink ref="R39" r:id="rId20" display="https://hightimes.com/news/south-korea-legalizes-medical-cannabis/"/>
    <hyperlink ref="R40" r:id="rId21" display="https://www.nytimes.com/2018/11/20/opinion/cannabis-science-legal-marijuana-canada.html"/>
    <hyperlink ref="R41" r:id="rId22" display="https://hightimes.com/news/south-korea-legalizes-medical-cannabis/"/>
    <hyperlink ref="R42" r:id="rId23" display="https://westerngazette.ca/culture/explained-cannabis-from-antiquity-to-legality/article_bc44ba00-deda-11e8-941c-6f4bc8aa3e46.html"/>
    <hyperlink ref="R45" r:id="rId24" display="https://www.steephill.com/blogs/35/Microbial-Contaminant-Remediation,-Molds-and-Fungi-in-Cannabis"/>
    <hyperlink ref="R52" r:id="rId25" display="https://twitter.com/steephilllab/status/1068661105159880704"/>
    <hyperlink ref="R56" r:id="rId26" display="https://twitter.com/i/web/status/1068652153894567936"/>
    <hyperlink ref="R58" r:id="rId27" display="https://www.youtube.com/watch?v=Qt08mcoz59c&amp;list=PLbA1BluCbj9wVJbSvxPNKABIHXy7xjIHi&amp;index=5"/>
    <hyperlink ref="R59" r:id="rId28" display="https://www.youtube.com/watch?v=Qt08mcoz59c&amp;list=PLbA1BluCbj9wVJbSvxPNKABIHXy7xjIHi&amp;index=5"/>
    <hyperlink ref="R61" r:id="rId29" display="https://twitter.com/i/web/status/1070732262776299520"/>
    <hyperlink ref="R63" r:id="rId30" display="https://www.youtube.com/watch?v=Qt08mcoz59c&amp;list=PLbA1BluCbj9wVJbSvxPNKABIHXy7xjIHi&amp;index=5"/>
    <hyperlink ref="R64" r:id="rId31" display="https://www.youtube.com/watch?v=Qt08mcoz59c&amp;list=PLbA1BluCbj9wVJbSvxPNKABIHXy7xjIHi&amp;index=5"/>
    <hyperlink ref="R65" r:id="rId32" display="https://www.youtube.com/watch?v=Qt08mcoz59c&amp;list=PLbA1BluCbj9wVJbSvxPNKABIHXy7xjIHi&amp;index=5"/>
    <hyperlink ref="R69" r:id="rId33" display="https://www.cnn.com/2018/11/01/health/marijuana-drug-epidiolex-prescription/index.html"/>
    <hyperlink ref="R70" r:id="rId34" display="https://www.reuters.com/article/us-mexico-drugs/mexico-supreme-court-says-ban-on-recreational-marijuana-unconstitutional-idUSKCN1N638D"/>
    <hyperlink ref="R71" r:id="rId35" display="https://www.civilized.life/articles/weed-might-be-the-key-to-controlling-these-disease-carrying-bugs/"/>
    <hyperlink ref="R72" r:id="rId36" display="https://www.civilized.life/articles/weed-might-be-the-key-to-controlling-these-disease-carrying-bugs/"/>
    <hyperlink ref="R73" r:id="rId37" display="https://www.cnbc.com/2018/11/02/planet-13-worlds-largest-cannabis-dispensary-opens-in-las-vegas.html"/>
    <hyperlink ref="R74" r:id="rId38" display="https://cannabisnow.com/legal-cannabis-wins-big-in-2018-midterms/"/>
    <hyperlink ref="R75" r:id="rId39" display="https://www.leafly.com/news/strains-products/dissolvable-cannabinoids-the-future-of-marijuana-edibles"/>
    <hyperlink ref="R76" r:id="rId40" display="https://katv.com/news/local/arkansas-trails-oklahoma-in-setting-up-medical-marijuana-program"/>
    <hyperlink ref="R77" r:id="rId41" display="https://sanfrancisco.cbslocal.com/2018/11/13/camp-fire-victims-sue-pge-claiming-negligence-led-to-butte-county-inferno/"/>
    <hyperlink ref="R79" r:id="rId42" display="https://mjbizdaily.com/draft-rule-changes-ramifications-on-california-cannabis-businesses/"/>
    <hyperlink ref="R80" r:id="rId43" display="https://hightimes.com/news/south-korea-legalizes-medical-cannabis/"/>
    <hyperlink ref="R81" r:id="rId44" display="https://www.thenation.com/article/marijuana-legalization-california/"/>
    <hyperlink ref="R82" r:id="rId45" display="https://www.nytimes.com/2018/11/20/opinion/cannabis-science-legal-marijuana-canada.html"/>
    <hyperlink ref="R85" r:id="rId46" display="https://westerngazette.ca/culture/explained-cannabis-from-antiquity-to-legality/article_bc44ba00-deda-11e8-941c-6f4bc8aa3e46.html"/>
    <hyperlink ref="R86" r:id="rId47" display="https://www.youtube.com/watch?v=Qt08mcoz59c&amp;list=PLbA1BluCbj9wVJbSvxPNKABIHXy7xjIHi&amp;index=5"/>
    <hyperlink ref="R87" r:id="rId48" display="https://www.youtube.com/watch?v=Qt08mcoz59c&amp;list=PLbA1BluCbj9wVJbSvxPNKABIHXy7xjIHi&amp;index=5"/>
    <hyperlink ref="R88" r:id="rId49" display="https://www.forbes.com/sites/andrebourque/2018/11/29/michigan-may-become-a-haven-for-cannabis-entrepreneurs-if-it-learns-from-californias-mistakes/#67bdffe02232"/>
    <hyperlink ref="R89" r:id="rId50" display="https://twitter.com/i/web/status/1073009085556105217"/>
    <hyperlink ref="R91" r:id="rId51" display="https://www.marketwatch.com/press-release/steep-hill-arkansas-open-house-with-dedication-ceremony-2018-12-12"/>
    <hyperlink ref="R95" r:id="rId52" display="https://twitter.com/i/web/status/1070756981936410635"/>
    <hyperlink ref="R96" r:id="rId53" display="https://www.cannabisbusinesstimes.com/article/steep-hill-opens-in-arkansas/"/>
    <hyperlink ref="R98" r:id="rId54" display="https://twitter.com/i/web/status/1075819314698219521"/>
    <hyperlink ref="R100" r:id="rId55" display="https://twitter.com/i/web/status/1075488125378486272"/>
    <hyperlink ref="R102" r:id="rId56" display="https://www.ctpost.com/news/article/Pesticide-Contamination-Is-a-Growing-Cannabis-13378419.php"/>
    <hyperlink ref="R103" r:id="rId57" display="https://www.ctpost.com/news/article/Pesticide-Contamination-Is-a-Growing-Cannabis-13378419.php"/>
    <hyperlink ref="R104" r:id="rId58" display="https://twitter.com/i/web/status/1078801076286078977"/>
    <hyperlink ref="R105" r:id="rId59" display="https://www.steephill.com/"/>
    <hyperlink ref="R106" r:id="rId60" display="https://www.steephill.com/"/>
    <hyperlink ref="R108" r:id="rId61" display="https://twitter.com/i/web/status/1080495133034991616"/>
    <hyperlink ref="R110" r:id="rId62" display="https://twitter.com/i/web/status/1081294202535927811"/>
    <hyperlink ref="R112" r:id="rId63" display="https://twitter.com/i/web/status/1083530963991199744"/>
    <hyperlink ref="R114" r:id="rId64" display="https://www.civilized.life/articles/omega-3-supplements-lower-weed-tolerance/?utm_source=notifications"/>
    <hyperlink ref="R115" r:id="rId65" display="https://www.nbclosangeles.com/investigations/I-Team-Marijuana-Pot-Pesticide-California-414536763.html"/>
    <hyperlink ref="R116" r:id="rId66" display="https://www.analyticalcannabis.com/articles/novel-cannabis-assay-detects-microorganisms-in-rapid-time-311332"/>
    <hyperlink ref="R117" r:id="rId67" display="https://www.forbes.com/sites/tomangell/2018/11/06/michigan-voters-approve-marijuana-legalization/#7af2f23c47a5"/>
    <hyperlink ref="R118" r:id="rId68" display="https://twitter.com/i/web/status/1060304895880753152"/>
    <hyperlink ref="R119" r:id="rId69" display="https://jamanetwork.com/journals/jamainternalmedicine/article-abstract/2707948"/>
    <hyperlink ref="R120" r:id="rId70" display="https://www.apnews.com/e4db9f5e927a467a9850db1c7e541577"/>
    <hyperlink ref="R121" r:id="rId71" display="https://westerngazette.ca/culture/explained-cannabis-from-antiquity-to-legality/article_bc44ba00-deda-11e8-941c-6f4bc8aa3e46.html"/>
    <hyperlink ref="R123" r:id="rId72" display="https://www.civilized.life/articles/here-are-the-best-dispensaries-in-the-san-francisco-bay-area/"/>
    <hyperlink ref="R124" r:id="rId73" display="https://twitter.com/i/web/status/1068669138111913988"/>
    <hyperlink ref="R126" r:id="rId74" display="https://www.prnewswire.com/news-releases/steep-hill-arkansas-open-house-with-dedication-ceremony-300764298.html"/>
    <hyperlink ref="R127" r:id="rId75" display="https://twitter.com/i/web/status/1072982351301332992"/>
    <hyperlink ref="R128" r:id="rId76" display="https://www.instagram.com/p/BsVytXAHTxdsntLj6YpDtbNFicNP4O-befqZ180/"/>
    <hyperlink ref="R130" r:id="rId77" display="https://twitter.com/i/web/status/1086458379663376384"/>
    <hyperlink ref="U34" r:id="rId78" display="https://pbs.twimg.com/media/DrztoIqWkAImIy_.jpg"/>
    <hyperlink ref="U35" r:id="rId79" display="https://pbs.twimg.com/media/DsX-zmRWsAcMyhh.jpg"/>
    <hyperlink ref="U71" r:id="rId80" display="https://pbs.twimg.com/media/DrBcuMDWkAAthMp.jpg"/>
    <hyperlink ref="U72" r:id="rId81" display="https://pbs.twimg.com/media/DrBcuMDWkAAthMp.jpg"/>
    <hyperlink ref="U91" r:id="rId82" display="https://pbs.twimg.com/media/DuYsFz5VsAAc0Ic.jpg"/>
    <hyperlink ref="U94" r:id="rId83" display="https://pbs.twimg.com/media/Du5MLrWXgAAc3Or.jpg"/>
    <hyperlink ref="U97" r:id="rId84" display="https://pbs.twimg.com/ext_tw_video_thumb/1073975183613067265/pu/img/4UdZuPq0z9xqEZyG.jpg"/>
    <hyperlink ref="U105" r:id="rId85" display="https://pbs.twimg.com/media/CLvmGcZWsAAWDzU.png"/>
    <hyperlink ref="U111" r:id="rId86" display="https://pbs.twimg.com/media/Dt2auUgUcAAtKME.jpg"/>
    <hyperlink ref="U122" r:id="rId87" display="https://pbs.twimg.com/media/Dseu6EmV4AAcrA6.jpg"/>
    <hyperlink ref="U125" r:id="rId88" display="https://pbs.twimg.com/media/DuKsw4GX4AEYmje.jpg"/>
    <hyperlink ref="U128" r:id="rId89" display="https://pbs.twimg.com/media/DwU11V6X0AIF8VY.jpg"/>
    <hyperlink ref="V3" r:id="rId90" display="http://pbs.twimg.com/profile_images/3651261821/755dbac4038bfb8f3de22d4902796831_normal.jpeg"/>
    <hyperlink ref="V4" r:id="rId91" display="http://pbs.twimg.com/profile_images/781377105435037696/AvjCh0Tv_normal.jpg"/>
    <hyperlink ref="V5" r:id="rId92" display="http://pbs.twimg.com/profile_images/781377105435037696/AvjCh0Tv_normal.jpg"/>
    <hyperlink ref="V6" r:id="rId93" display="http://pbs.twimg.com/profile_images/1053089568554139649/_Y6dwNyJ_normal.jpg"/>
    <hyperlink ref="V7" r:id="rId94" display="http://pbs.twimg.com/profile_images/993854952526102529/haHE8ouI_normal.jpg"/>
    <hyperlink ref="V8" r:id="rId95" display="http://pbs.twimg.com/profile_images/921985855404888066/6MAWZSAU_normal.jpg"/>
    <hyperlink ref="V9" r:id="rId96" display="http://abs.twimg.com/sticky/default_profile_images/default_profile_normal.png"/>
    <hyperlink ref="V10" r:id="rId97" display="http://pbs.twimg.com/profile_images/1048441184736169984/psSKjd_J_normal.jpg"/>
    <hyperlink ref="V11" r:id="rId98" display="http://pbs.twimg.com/profile_images/560067184538288128/RoWTJu46_normal.jpeg"/>
    <hyperlink ref="V12" r:id="rId99" display="http://pbs.twimg.com/profile_images/559694638315876356/euBizPpU_normal.jpeg"/>
    <hyperlink ref="V13" r:id="rId100" display="http://pbs.twimg.com/profile_images/927760809114996736/yK1ZLNcY_normal.jpg"/>
    <hyperlink ref="V14" r:id="rId101" display="http://pbs.twimg.com/profile_images/963640182846230533/9jv3yk1P_normal.jpg"/>
    <hyperlink ref="V15" r:id="rId102" display="http://pbs.twimg.com/profile_images/992153540771622913/--R9anD5_normal.jpg"/>
    <hyperlink ref="V16" r:id="rId103" display="http://pbs.twimg.com/profile_images/747582969825603584/9DpW_l1q_normal.jpg"/>
    <hyperlink ref="V17" r:id="rId104" display="http://pbs.twimg.com/profile_images/879498659263426560/i0jvbgU-_normal.jpg"/>
    <hyperlink ref="V18" r:id="rId105" display="http://pbs.twimg.com/profile_images/879498659263426560/i0jvbgU-_normal.jpg"/>
    <hyperlink ref="V19" r:id="rId106" display="http://pbs.twimg.com/profile_images/879498659263426560/i0jvbgU-_normal.jpg"/>
    <hyperlink ref="V20" r:id="rId107" display="http://pbs.twimg.com/profile_images/519139603182149632/30Zd4Rwu_normal.png"/>
    <hyperlink ref="V21" r:id="rId108" display="http://abs.twimg.com/sticky/default_profile_images/default_profile_normal.png"/>
    <hyperlink ref="V22" r:id="rId109" display="http://pbs.twimg.com/profile_images/1514492940/thesmokingfet_normal.png"/>
    <hyperlink ref="V23" r:id="rId110" display="http://pbs.twimg.com/profile_images/1086340741511561216/Sl6FgVG9_normal.jpg"/>
    <hyperlink ref="V24" r:id="rId111" display="http://pbs.twimg.com/profile_images/957718314897166336/SZXEi5au_normal.jpg"/>
    <hyperlink ref="V25" r:id="rId112" display="http://pbs.twimg.com/profile_images/967638355054743552/5RfyyiKd_normal.jpg"/>
    <hyperlink ref="V26" r:id="rId113" display="http://pbs.twimg.com/profile_images/915085402410696704/wJypx7m1_normal.jpg"/>
    <hyperlink ref="V27" r:id="rId114" display="http://pbs.twimg.com/profile_images/813179403005874176/TANy1d0M_normal.jpg"/>
    <hyperlink ref="V28" r:id="rId115" display="http://pbs.twimg.com/profile_images/1073306676885782528/sv0-EXfZ_normal.jpg"/>
    <hyperlink ref="V29" r:id="rId116" display="http://pbs.twimg.com/profile_images/1446326190/sinskullsmaller_normal.jpg"/>
    <hyperlink ref="V30" r:id="rId117" display="http://pbs.twimg.com/profile_images/1050232960488796160/xIi8p_9u_normal.jpg"/>
    <hyperlink ref="V31" r:id="rId118" display="http://pbs.twimg.com/profile_images/1050232960488796160/xIi8p_9u_normal.jpg"/>
    <hyperlink ref="V32" r:id="rId119" display="http://pbs.twimg.com/profile_images/1073278931023880193/LH0NmcIL_normal.jpg"/>
    <hyperlink ref="V33" r:id="rId120" display="http://pbs.twimg.com/profile_images/1054959105536937984/1eiWhcDX_normal.jpg"/>
    <hyperlink ref="V34" r:id="rId121" display="https://pbs.twimg.com/media/DrztoIqWkAImIy_.jpg"/>
    <hyperlink ref="V35" r:id="rId122" display="https://pbs.twimg.com/media/DsX-zmRWsAcMyhh.jpg"/>
    <hyperlink ref="V36" r:id="rId123" display="http://pbs.twimg.com/profile_images/1067690244160413696/dYlinAsB_normal.jpg"/>
    <hyperlink ref="V37" r:id="rId124" display="http://pbs.twimg.com/profile_images/1065264518736035840/XEA-5lUZ_normal.jpg"/>
    <hyperlink ref="V38" r:id="rId125" display="http://pbs.twimg.com/profile_images/1004753773560918016/HkFD05vQ_normal.jpg"/>
    <hyperlink ref="V39" r:id="rId126" display="http://pbs.twimg.com/profile_images/1025906552824311810/zFrVu8y8_normal.jpg"/>
    <hyperlink ref="V40" r:id="rId127" display="http://pbs.twimg.com/profile_images/518138121649545216/KAO9k7OL_normal.jpeg"/>
    <hyperlink ref="V41" r:id="rId128" display="http://pbs.twimg.com/profile_images/705116181758414850/YF-zSqSQ_normal.jpg"/>
    <hyperlink ref="V42" r:id="rId129" display="http://pbs.twimg.com/profile_images/705116181758414850/YF-zSqSQ_normal.jpg"/>
    <hyperlink ref="V43" r:id="rId130" display="http://pbs.twimg.com/profile_images/809909891619880960/VZKz13um_normal.jpg"/>
    <hyperlink ref="V44" r:id="rId131" display="http://pbs.twimg.com/profile_images/1076294984175964163/qRnQWMup_normal.jpg"/>
    <hyperlink ref="V45" r:id="rId132" display="http://pbs.twimg.com/profile_images/1005625886073409536/imqrAXRi_normal.jpg"/>
    <hyperlink ref="V46" r:id="rId133" display="http://pbs.twimg.com/profile_images/378800000864742318/EOyfEZHJ_normal.jpeg"/>
    <hyperlink ref="V47" r:id="rId134" display="http://pbs.twimg.com/profile_images/943704607678644224/qWKBrMTr_normal.jpg"/>
    <hyperlink ref="V48" r:id="rId135" display="http://pbs.twimg.com/profile_images/793234243426086912/ho7zMMoJ_normal.jpg"/>
    <hyperlink ref="V49" r:id="rId136" display="http://pbs.twimg.com/profile_images/1056634436496764929/BbO6FKry_normal.jpg"/>
    <hyperlink ref="V50" r:id="rId137" display="http://pbs.twimg.com/profile_images/1056634436496764929/BbO6FKry_normal.jpg"/>
    <hyperlink ref="V51" r:id="rId138" display="http://pbs.twimg.com/profile_images/1056634436496764929/BbO6FKry_normal.jpg"/>
    <hyperlink ref="V52" r:id="rId139" display="http://pbs.twimg.com/profile_images/1056634436496764929/BbO6FKry_normal.jpg"/>
    <hyperlink ref="V53" r:id="rId140" display="http://pbs.twimg.com/profile_images/1043731731163963397/WTJZP-NM_normal.jpg"/>
    <hyperlink ref="V54" r:id="rId141" display="http://pbs.twimg.com/profile_images/1083428255712116736/wJa1S28S_normal.jpg"/>
    <hyperlink ref="V55" r:id="rId142" display="http://pbs.twimg.com/profile_images/997418225120854016/dHP-Fvd9_normal.jpg"/>
    <hyperlink ref="V56" r:id="rId143" display="http://pbs.twimg.com/profile_images/971534440890482689/ix4srmZp_normal.jpg"/>
    <hyperlink ref="V57" r:id="rId144" display="http://pbs.twimg.com/profile_images/667771504684195846/nVLdnmtd_normal.jpg"/>
    <hyperlink ref="V58" r:id="rId145" display="http://pbs.twimg.com/profile_images/1910505357/CircleLogo_normal.jpg"/>
    <hyperlink ref="V59" r:id="rId146" display="http://pbs.twimg.com/profile_images/1072941802284445697/7GOyQ_1g_normal.jpg"/>
    <hyperlink ref="V60" r:id="rId147" display="http://pbs.twimg.com/profile_images/1073317271768977408/cpPD7wfo_normal.jpg"/>
    <hyperlink ref="V61" r:id="rId148" display="http://pbs.twimg.com/profile_images/3769574529/7bb2776450c77c95fcfb1f5de610921b_normal.jpeg"/>
    <hyperlink ref="V62" r:id="rId149" display="http://pbs.twimg.com/profile_images/1073317271768977408/cpPD7wfo_normal.jpg"/>
    <hyperlink ref="V63" r:id="rId150" display="http://pbs.twimg.com/profile_images/898651558417645569/nkCNMkao_normal.jpg"/>
    <hyperlink ref="V64" r:id="rId151" display="http://pbs.twimg.com/profile_images/1018556587928145920/rqTvbdSQ_normal.jpg"/>
    <hyperlink ref="V65" r:id="rId152" display="http://pbs.twimg.com/profile_images/1018556587928145920/rqTvbdSQ_normal.jpg"/>
    <hyperlink ref="V66" r:id="rId153" display="http://pbs.twimg.com/profile_images/685800716611502081/UEKPplOy_normal.jpg"/>
    <hyperlink ref="V67" r:id="rId154" display="http://pbs.twimg.com/profile_images/3060262216/9b8156a0b29239d9ddd0f6dc620662ea_normal.jpeg"/>
    <hyperlink ref="V68" r:id="rId155" display="http://pbs.twimg.com/profile_images/1072665422208659458/hb1eaLfs_normal.jpg"/>
    <hyperlink ref="V69" r:id="rId156" display="http://pbs.twimg.com/profile_images/568893433775812608/8TNg4DQm_normal.png"/>
    <hyperlink ref="V70" r:id="rId157" display="http://pbs.twimg.com/profile_images/568893433775812608/8TNg4DQm_normal.png"/>
    <hyperlink ref="V71" r:id="rId158" display="https://pbs.twimg.com/media/DrBcuMDWkAAthMp.jpg"/>
    <hyperlink ref="V72" r:id="rId159" display="https://pbs.twimg.com/media/DrBcuMDWkAAthMp.jpg"/>
    <hyperlink ref="V73" r:id="rId160" display="http://pbs.twimg.com/profile_images/568893433775812608/8TNg4DQm_normal.png"/>
    <hyperlink ref="V74" r:id="rId161" display="http://pbs.twimg.com/profile_images/568893433775812608/8TNg4DQm_normal.png"/>
    <hyperlink ref="V75" r:id="rId162" display="http://pbs.twimg.com/profile_images/568893433775812608/8TNg4DQm_normal.png"/>
    <hyperlink ref="V76" r:id="rId163" display="http://pbs.twimg.com/profile_images/568893433775812608/8TNg4DQm_normal.png"/>
    <hyperlink ref="V77" r:id="rId164" display="http://pbs.twimg.com/profile_images/568893433775812608/8TNg4DQm_normal.png"/>
    <hyperlink ref="V78" r:id="rId165" display="http://pbs.twimg.com/profile_images/1045758310241067014/a5O8SX6F_normal.jpg"/>
    <hyperlink ref="V79" r:id="rId166" display="http://pbs.twimg.com/profile_images/568893433775812608/8TNg4DQm_normal.png"/>
    <hyperlink ref="V80" r:id="rId167" display="http://pbs.twimg.com/profile_images/568893433775812608/8TNg4DQm_normal.png"/>
    <hyperlink ref="V81" r:id="rId168" display="http://pbs.twimg.com/profile_images/568893433775812608/8TNg4DQm_normal.png"/>
    <hyperlink ref="V82" r:id="rId169" display="http://pbs.twimg.com/profile_images/568893433775812608/8TNg4DQm_normal.png"/>
    <hyperlink ref="V83" r:id="rId170" display="http://pbs.twimg.com/profile_images/1045758310241067014/a5O8SX6F_normal.jpg"/>
    <hyperlink ref="V84" r:id="rId171" display="http://pbs.twimg.com/profile_images/1045758310241067014/a5O8SX6F_normal.jpg"/>
    <hyperlink ref="V85" r:id="rId172" display="http://pbs.twimg.com/profile_images/1045758310241067014/a5O8SX6F_normal.jpg"/>
    <hyperlink ref="V86" r:id="rId173" display="http://pbs.twimg.com/profile_images/1045758310241067014/a5O8SX6F_normal.jpg"/>
    <hyperlink ref="V87" r:id="rId174" display="http://pbs.twimg.com/profile_images/568893433775812608/8TNg4DQm_normal.png"/>
    <hyperlink ref="V88" r:id="rId175" display="http://pbs.twimg.com/profile_images/568893433775812608/8TNg4DQm_normal.png"/>
    <hyperlink ref="V89" r:id="rId176" display="http://pbs.twimg.com/profile_images/747276122820227072/MZkrRf9c_normal.jpg"/>
    <hyperlink ref="V90" r:id="rId177" display="http://pbs.twimg.com/profile_images/1024599935407321091/jUs4Xjsm_normal.jpg"/>
    <hyperlink ref="V91" r:id="rId178" display="https://pbs.twimg.com/media/DuYsFz5VsAAc0Ic.jpg"/>
    <hyperlink ref="V92" r:id="rId179" display="http://pbs.twimg.com/profile_images/974049533175844864/NVTb93LS_normal.jpg"/>
    <hyperlink ref="V93" r:id="rId180" display="http://pbs.twimg.com/profile_images/974049533175844864/NVTb93LS_normal.jpg"/>
    <hyperlink ref="V94" r:id="rId181" display="https://pbs.twimg.com/media/Du5MLrWXgAAc3Or.jpg"/>
    <hyperlink ref="V95" r:id="rId182" display="http://pbs.twimg.com/profile_images/1044530033568698368/uE1qyJZK_normal.jpg"/>
    <hyperlink ref="V96" r:id="rId183" display="http://pbs.twimg.com/profile_images/1044530033568698368/uE1qyJZK_normal.jpg"/>
    <hyperlink ref="V97" r:id="rId184" display="https://pbs.twimg.com/ext_tw_video_thumb/1073975183613067265/pu/img/4UdZuPq0z9xqEZyG.jpg"/>
    <hyperlink ref="V98" r:id="rId185" display="http://pbs.twimg.com/profile_images/1044530033568698368/uE1qyJZK_normal.jpg"/>
    <hyperlink ref="V99" r:id="rId186" display="http://pbs.twimg.com/profile_images/1070102465247244288/yqx24qTM_normal.jpg"/>
    <hyperlink ref="V100" r:id="rId187" display="http://pbs.twimg.com/profile_images/1070102465247244288/yqx24qTM_normal.jpg"/>
    <hyperlink ref="V101" r:id="rId188" display="http://pbs.twimg.com/profile_images/1070102465247244288/yqx24qTM_normal.jpg"/>
    <hyperlink ref="V102" r:id="rId189" display="http://pbs.twimg.com/profile_images/568893433775812608/8TNg4DQm_normal.png"/>
    <hyperlink ref="V103" r:id="rId190" display="http://pbs.twimg.com/profile_images/997257070104657921/eXBuYdJO_normal.jpg"/>
    <hyperlink ref="V104" r:id="rId191" display="http://pbs.twimg.com/profile_images/978406535763251200/33Swrkiw_normal.jpg"/>
    <hyperlink ref="V105" r:id="rId192" display="https://pbs.twimg.com/media/CLvmGcZWsAAWDzU.png"/>
    <hyperlink ref="V106" r:id="rId193" display="http://pbs.twimg.com/profile_images/605395163842772992/yRe7-R2I_normal.jpg"/>
    <hyperlink ref="V107" r:id="rId194" display="http://pbs.twimg.com/profile_images/984169277065277440/hbNLsQCH_normal.jpg"/>
    <hyperlink ref="V108" r:id="rId195" display="http://pbs.twimg.com/profile_images/438034030982754305/O6CB8Ovl_normal.jpeg"/>
    <hyperlink ref="V109" r:id="rId196" display="http://pbs.twimg.com/profile_images/1031175612088516610/B3ktUN_M_normal.jpg"/>
    <hyperlink ref="V110" r:id="rId197" display="http://pbs.twimg.com/profile_images/971606717497659392/x71j8V9w_normal.jpg"/>
    <hyperlink ref="V111" r:id="rId198" display="https://pbs.twimg.com/media/Dt2auUgUcAAtKME.jpg"/>
    <hyperlink ref="V112" r:id="rId199" display="http://pbs.twimg.com/profile_images/883409171722379264/u8feUWWC_normal.jpg"/>
    <hyperlink ref="V113" r:id="rId200" display="http://pbs.twimg.com/profile_images/568893433775812608/8TNg4DQm_normal.png"/>
    <hyperlink ref="V114" r:id="rId201" display="http://pbs.twimg.com/profile_images/568893433775812608/8TNg4DQm_normal.png"/>
    <hyperlink ref="V115" r:id="rId202" display="http://pbs.twimg.com/profile_images/568893433775812608/8TNg4DQm_normal.png"/>
    <hyperlink ref="V116" r:id="rId203" display="http://pbs.twimg.com/profile_images/568893433775812608/8TNg4DQm_normal.png"/>
    <hyperlink ref="V117" r:id="rId204" display="http://pbs.twimg.com/profile_images/568893433775812608/8TNg4DQm_normal.png"/>
    <hyperlink ref="V118" r:id="rId205" display="http://pbs.twimg.com/profile_images/568893433775812608/8TNg4DQm_normal.png"/>
    <hyperlink ref="V119" r:id="rId206" display="http://pbs.twimg.com/profile_images/568893433775812608/8TNg4DQm_normal.png"/>
    <hyperlink ref="V120" r:id="rId207" display="http://pbs.twimg.com/profile_images/568893433775812608/8TNg4DQm_normal.png"/>
    <hyperlink ref="V121" r:id="rId208" display="http://pbs.twimg.com/profile_images/568893433775812608/8TNg4DQm_normal.png"/>
    <hyperlink ref="V122" r:id="rId209" display="https://pbs.twimg.com/media/Dseu6EmV4AAcrA6.jpg"/>
    <hyperlink ref="V123" r:id="rId210" display="http://pbs.twimg.com/profile_images/568893433775812608/8TNg4DQm_normal.png"/>
    <hyperlink ref="V124" r:id="rId211" display="http://pbs.twimg.com/profile_images/568893433775812608/8TNg4DQm_normal.png"/>
    <hyperlink ref="V125" r:id="rId212" display="https://pbs.twimg.com/media/DuKsw4GX4AEYmje.jpg"/>
    <hyperlink ref="V126" r:id="rId213" display="http://pbs.twimg.com/profile_images/568893433775812608/8TNg4DQm_normal.png"/>
    <hyperlink ref="V127" r:id="rId214" display="http://pbs.twimg.com/profile_images/568893433775812608/8TNg4DQm_normal.png"/>
    <hyperlink ref="V128" r:id="rId215" display="https://pbs.twimg.com/media/DwU11V6X0AIF8VY.jpg"/>
    <hyperlink ref="V129" r:id="rId216" display="http://pbs.twimg.com/profile_images/1083447867887489024/mwddG_-0_normal.jpg"/>
    <hyperlink ref="V130" r:id="rId217" display="http://pbs.twimg.com/profile_images/883392063588323328/C7EbD-uC_normal.jpg"/>
    <hyperlink ref="X3" r:id="rId218" display="https://twitter.com/#!/abardyn71/status/1058456601491726336"/>
    <hyperlink ref="X4" r:id="rId219" display="https://twitter.com/#!/postitthoughts/status/1058270893535780867"/>
    <hyperlink ref="X5" r:id="rId220" display="https://twitter.com/#!/postitthoughts/status/1058651847102099456"/>
    <hyperlink ref="X6" r:id="rId221" display="https://twitter.com/#!/calrtipper/status/1059166526421385216"/>
    <hyperlink ref="X7" r:id="rId222" display="https://twitter.com/#!/theorganicview/status/1059635874911141888"/>
    <hyperlink ref="X8" r:id="rId223" display="https://twitter.com/#!/marijuanacomau/status/1060330719346601986"/>
    <hyperlink ref="X9" r:id="rId224" display="https://twitter.com/#!/janellm54/status/1060335712451477504"/>
    <hyperlink ref="X10" r:id="rId225" display="https://twitter.com/#!/aldridge25/status/1051364560995852288"/>
    <hyperlink ref="X11" r:id="rId226" display="https://twitter.com/#!/gfyhpodcast/status/1060452618722410499"/>
    <hyperlink ref="X12" r:id="rId227" display="https://twitter.com/#!/rastajeff420/status/1060453452751335424"/>
    <hyperlink ref="X13" r:id="rId228" display="https://twitter.com/#!/grotechsystems/status/1060976231212998656"/>
    <hyperlink ref="X14" r:id="rId229" display="https://twitter.com/#!/chef_vicky/status/1060832348168732672"/>
    <hyperlink ref="X15" r:id="rId230" display="https://twitter.com/#!/gia_vm/status/1061018757940813824"/>
    <hyperlink ref="X16" r:id="rId231" display="https://twitter.com/#!/pjbeachey/status/1061155922830082048"/>
    <hyperlink ref="X17" r:id="rId232" display="https://twitter.com/#!/evaworldwide/status/1059557007345233920"/>
    <hyperlink ref="X18" r:id="rId233" display="https://twitter.com/#!/evaworldwide/status/1060268151814840320"/>
    <hyperlink ref="X19" r:id="rId234" display="https://twitter.com/#!/evaworldwide/status/1062093134157492226"/>
    <hyperlink ref="X20" r:id="rId235" display="https://twitter.com/#!/_ediblee/status/1062150198242226177"/>
    <hyperlink ref="X21" r:id="rId236" display="https://twitter.com/#!/stacey20181/status/1063160128566771712"/>
    <hyperlink ref="X22" r:id="rId237" display="https://twitter.com/#!/thesmokingfet/status/1063481109877583872"/>
    <hyperlink ref="X23" r:id="rId238" display="https://twitter.com/#!/sourcing_guru/status/1064547227593523200"/>
    <hyperlink ref="X24" r:id="rId239" display="https://twitter.com/#!/brianns67/status/1064551184415973376"/>
    <hyperlink ref="X25" r:id="rId240" display="https://twitter.com/#!/allensaakyan/status/1064693663786139648"/>
    <hyperlink ref="X26" r:id="rId241" display="https://twitter.com/#!/simulationshow/status/1064693791519457280"/>
    <hyperlink ref="X27" r:id="rId242" display="https://twitter.com/#!/sharonlockwood8/status/1065017148001550336"/>
    <hyperlink ref="X28" r:id="rId243" display="https://twitter.com/#!/gnomelicker2389/status/1065026773895671809"/>
    <hyperlink ref="X29" r:id="rId244" display="https://twitter.com/#!/missabsinthe/status/1065027729278398464"/>
    <hyperlink ref="X30" r:id="rId245" display="https://twitter.com/#!/collins_wilbert/status/1060330440828039175"/>
    <hyperlink ref="X31" r:id="rId246" display="https://twitter.com/#!/collins_wilbert/status/1065036129240576000"/>
    <hyperlink ref="X32" r:id="rId247" display="https://twitter.com/#!/healthy_chronic/status/1065044448848039938"/>
    <hyperlink ref="X33" r:id="rId248" display="https://twitter.com/#!/cannabisp2p/status/1065948776987353089"/>
    <hyperlink ref="X34" r:id="rId249" display="https://twitter.com/#!/trilogyhealthmd/status/1063114409755607040"/>
    <hyperlink ref="X35" r:id="rId250" display="https://twitter.com/#!/trilogyhealthmd/status/1066315502543196161"/>
    <hyperlink ref="X36" r:id="rId251" display="https://twitter.com/#!/neodevsolutions/status/1066422419626254336"/>
    <hyperlink ref="X37" r:id="rId252" display="https://twitter.com/#!/cannaafri/status/1067031069235527680"/>
    <hyperlink ref="X38" r:id="rId253" display="https://twitter.com/#!/theemeraldconf1/status/1067428229311418368"/>
    <hyperlink ref="X39" r:id="rId254" display="https://twitter.com/#!/wingpea_/status/1067623306688413696"/>
    <hyperlink ref="X40" r:id="rId255" display="https://twitter.com/#!/mediweed/status/1067899315480231936"/>
    <hyperlink ref="X41" r:id="rId256" display="https://twitter.com/#!/medwellhealth/status/1068509280310046720"/>
    <hyperlink ref="X42" r:id="rId257" display="https://twitter.com/#!/medwellhealth/status/1068509867290370048"/>
    <hyperlink ref="X43" r:id="rId258" display="https://twitter.com/#!/enderw8s/status/1068652621689348097"/>
    <hyperlink ref="X44" r:id="rId259" display="https://twitter.com/#!/paluch_9/status/1068656817247526912"/>
    <hyperlink ref="X45" r:id="rId260" display="https://twitter.com/#!/dbrown13/status/1068662930999250944"/>
    <hyperlink ref="X46" r:id="rId261" display="https://twitter.com/#!/dubblea/status/1068669618712190976"/>
    <hyperlink ref="X47" r:id="rId262" display="https://twitter.com/#!/marlow82631368/status/1068678961599668224"/>
    <hyperlink ref="X48" r:id="rId263" display="https://twitter.com/#!/pottymouthbaker/status/1068941036544765954"/>
    <hyperlink ref="X49" r:id="rId264" display="https://twitter.com/#!/clickgrowgo/status/1065500561762484224"/>
    <hyperlink ref="X50" r:id="rId265" display="https://twitter.com/#!/clickgrowgo/status/1066495193208111104"/>
    <hyperlink ref="X51" r:id="rId266" display="https://twitter.com/#!/clickgrowgo/status/1068950242446401536"/>
    <hyperlink ref="X52" r:id="rId267" display="https://twitter.com/#!/clickgrowgo/status/1068950383291056128"/>
    <hyperlink ref="X53" r:id="rId268" display="https://twitter.com/#!/peterlprete/status/1068957043724308480"/>
    <hyperlink ref="X54" r:id="rId269" display="https://twitter.com/#!/julesofthwood/status/1068968100350046208"/>
    <hyperlink ref="X55" r:id="rId270" display="https://twitter.com/#!/nwaries419/status/1069032312438894592"/>
    <hyperlink ref="X56" r:id="rId271" display="https://twitter.com/#!/edrosenthal/status/1068652153894567936"/>
    <hyperlink ref="X57" r:id="rId272" display="https://twitter.com/#!/knightroglisten/status/1069049484909273088"/>
    <hyperlink ref="X58" r:id="rId273" display="https://twitter.com/#!/cannabis_times/status/1069509631121211392"/>
    <hyperlink ref="X59" r:id="rId274" display="https://twitter.com/#!/riledup1/status/1069529707706793984"/>
    <hyperlink ref="X60" r:id="rId275" display="https://twitter.com/#!/ngaio420/status/1070734952843501568"/>
    <hyperlink ref="X61" r:id="rId276" display="https://twitter.com/#!/davidrdowns/status/1070732262776299520"/>
    <hyperlink ref="X62" r:id="rId277" display="https://twitter.com/#!/ngaio420/status/1065014795294789632"/>
    <hyperlink ref="X63" r:id="rId278" display="https://twitter.com/#!/cannabisstrains/status/1071686003071614976"/>
    <hyperlink ref="X64" r:id="rId279" display="https://twitter.com/#!/pharmakaz/status/1069531702530400257"/>
    <hyperlink ref="X65" r:id="rId280" display="https://twitter.com/#!/pharmakaz/status/1071690930363793414"/>
    <hyperlink ref="X66" r:id="rId281" display="https://twitter.com/#!/fibrodisko/status/1072620396581666816"/>
    <hyperlink ref="X67" r:id="rId282" display="https://twitter.com/#!/ericghill/status/1072622315664498691"/>
    <hyperlink ref="X68" r:id="rId283" display="https://twitter.com/#!/cannabisbuy/status/1072664860679421957"/>
    <hyperlink ref="X69" r:id="rId284" display="https://twitter.com/#!/steephilllab/status/1058044134299131905"/>
    <hyperlink ref="X70" r:id="rId285" display="https://twitter.com/#!/steephilllab/status/1058075015277506561"/>
    <hyperlink ref="X71" r:id="rId286" display="https://twitter.com/#!/civilized_life/status/1058447928120016896"/>
    <hyperlink ref="X72" r:id="rId287" display="https://twitter.com/#!/steephilllab/status/1058448318097907712"/>
    <hyperlink ref="X73" r:id="rId288" display="https://twitter.com/#!/steephilllab/status/1059161048308019200"/>
    <hyperlink ref="X74" r:id="rId289" display="https://twitter.com/#!/steephilllab/status/1061042667528679424"/>
    <hyperlink ref="X75" r:id="rId290" display="https://twitter.com/#!/steephilllab/status/1062131901773697024"/>
    <hyperlink ref="X76" r:id="rId291" display="https://twitter.com/#!/steephilllab/status/1062433942047940608"/>
    <hyperlink ref="X77" r:id="rId292" display="https://twitter.com/#!/steephilllab/status/1063194447599390721"/>
    <hyperlink ref="X78" r:id="rId293" display="https://twitter.com/#!/cannainfocast/status/1067701739636342784"/>
    <hyperlink ref="X79" r:id="rId294" display="https://twitter.com/#!/steephilllab/status/1064972375555338240"/>
    <hyperlink ref="X80" r:id="rId295" display="https://twitter.com/#!/steephilllab/status/1067617669090660352"/>
    <hyperlink ref="X81" r:id="rId296" display="https://twitter.com/#!/steephilllab/status/1067859313668943872"/>
    <hyperlink ref="X82" r:id="rId297" display="https://twitter.com/#!/steephilllab/status/1067899156402847745"/>
    <hyperlink ref="X83" r:id="rId298" display="https://twitter.com/#!/cannainfocast/status/1065710932368769026"/>
    <hyperlink ref="X84" r:id="rId299" display="https://twitter.com/#!/cannainfocast/status/1065889919560765441"/>
    <hyperlink ref="X85" r:id="rId300" display="https://twitter.com/#!/cannainfocast/status/1066976957378830337"/>
    <hyperlink ref="X86" r:id="rId301" display="https://twitter.com/#!/cannainfocast/status/1068188172608307206"/>
    <hyperlink ref="X87" r:id="rId302" display="https://twitter.com/#!/steephilllab/status/1068221399876038656"/>
    <hyperlink ref="X88" r:id="rId303" display="https://twitter.com/#!/steephilllab/status/1069682569824727040"/>
    <hyperlink ref="X89" r:id="rId304" display="https://twitter.com/#!/david_lippman/status/1073009085556105217"/>
    <hyperlink ref="X90" r:id="rId305" display="https://twitter.com/#!/cfortuneteller/status/1073036176725024769"/>
    <hyperlink ref="X91" r:id="rId306" display="https://twitter.com/#!/emeraldsci/status/1073594046805770241"/>
    <hyperlink ref="X92" r:id="rId307" display="https://twitter.com/#!/gro_lens/status/1073720182156087296"/>
    <hyperlink ref="X93" r:id="rId308" display="https://twitter.com/#!/gro_lens/status/1073720218336223232"/>
    <hyperlink ref="X94" r:id="rId309" display="https://twitter.com/#!/stickysaguaro/status/1075881126110158848"/>
    <hyperlink ref="X95" r:id="rId310" display="https://twitter.com/#!/chksolutions/status/1070756981936410635"/>
    <hyperlink ref="X96" r:id="rId311" display="https://twitter.com/#!/chksolutions/status/1073642631316598786"/>
    <hyperlink ref="X97" r:id="rId312" display="https://twitter.com/#!/chksolutions/status/1073976801377038336"/>
    <hyperlink ref="X98" r:id="rId313" display="https://twitter.com/#!/chksolutions/status/1075819314698219521"/>
    <hyperlink ref="X99" r:id="rId314" display="https://twitter.com/#!/mgretailer/status/1074009856024010753"/>
    <hyperlink ref="X100" r:id="rId315" display="https://twitter.com/#!/mgretailer/status/1075488125378486272"/>
    <hyperlink ref="X101" r:id="rId316" display="https://twitter.com/#!/mgretailer/status/1075881815011807233"/>
    <hyperlink ref="X102" r:id="rId317" display="https://twitter.com/#!/steephilllab/status/1069644860007694339"/>
    <hyperlink ref="X103" r:id="rId318" display="https://twitter.com/#!/831organiks/status/1078055513948966912"/>
    <hyperlink ref="X104" r:id="rId319" display="https://twitter.com/#!/vinniecmarketin/status/1078801076286078977"/>
    <hyperlink ref="X105" r:id="rId320" display="https://twitter.com/#!/deachterdeur/status/630801330584616960"/>
    <hyperlink ref="X106" r:id="rId321" display="https://twitter.com/#!/oxycontinpill/status/1079034792262414338"/>
    <hyperlink ref="X107" r:id="rId322" display="https://twitter.com/#!/inweed_io/status/1079461775538511872"/>
    <hyperlink ref="X108" r:id="rId323" display="https://twitter.com/#!/dannydanko/status/1080495133034991616"/>
    <hyperlink ref="X109" r:id="rId324" display="https://twitter.com/#!/blitzenkc/status/1080606561716846593"/>
    <hyperlink ref="X110" r:id="rId325" display="https://twitter.com/#!/meridacap/status/1081294202535927811"/>
    <hyperlink ref="X111" r:id="rId326" display="https://twitter.com/#!/jasonk_infocast/status/1071183114779541505"/>
    <hyperlink ref="X112" r:id="rId327" display="https://twitter.com/#!/jasonk_infocast/status/1083530963991199744"/>
    <hyperlink ref="X113" r:id="rId328" display="https://twitter.com/#!/steephilllab/status/909432266165833729"/>
    <hyperlink ref="X114" r:id="rId329" display="https://twitter.com/#!/steephilllab/status/1058448999986823169"/>
    <hyperlink ref="X115" r:id="rId330" display="https://twitter.com/#!/steephilllab/status/1059558842428620801"/>
    <hyperlink ref="X116" r:id="rId331" display="https://twitter.com/#!/steephilllab/status/1059917644281765888"/>
    <hyperlink ref="X117" r:id="rId332" display="https://twitter.com/#!/steephilllab/status/1060216821364613121"/>
    <hyperlink ref="X118" r:id="rId333" display="https://twitter.com/#!/steephilllab/status/1060304895880753152"/>
    <hyperlink ref="X119" r:id="rId334" display="https://twitter.com/#!/steephilllab/status/1062084485666136064"/>
    <hyperlink ref="X120" r:id="rId335" display="https://twitter.com/#!/steephilllab/status/1062484927847911424"/>
    <hyperlink ref="X121" r:id="rId336" display="https://twitter.com/#!/steephilllab/status/1064648781981831168"/>
    <hyperlink ref="X122" r:id="rId337" display="https://twitter.com/#!/steephilllab/status/1065012755986432001"/>
    <hyperlink ref="X123" r:id="rId338" display="https://twitter.com/#!/steephilllab/status/1068661105159880704"/>
    <hyperlink ref="X124" r:id="rId339" display="https://twitter.com/#!/steephilllab/status/1068669138111913988"/>
    <hyperlink ref="X125" r:id="rId340" display="https://twitter.com/#!/steephilllab/status/1072620262808522753"/>
    <hyperlink ref="X126" r:id="rId341" display="https://twitter.com/#!/steephilllab/status/1072943807916699648"/>
    <hyperlink ref="X127" r:id="rId342" display="https://twitter.com/#!/steephilllab/status/1072982351301332992"/>
    <hyperlink ref="X128" r:id="rId343" display="https://twitter.com/#!/officialmcdavi1/status/1082330477091045382"/>
    <hyperlink ref="X129" r:id="rId344" display="https://twitter.com/#!/led_ka_so/status/1084484833647255554"/>
    <hyperlink ref="X130" r:id="rId345" display="https://twitter.com/#!/chelseacebara/status/1086458379663376384"/>
  </hyperlinks>
  <printOptions/>
  <pageMargins left="0.7" right="0.7" top="0.75" bottom="0.75" header="0.3" footer="0.3"/>
  <pageSetup horizontalDpi="600" verticalDpi="600" orientation="portrait" r:id="rId349"/>
  <legacyDrawing r:id="rId347"/>
  <tableParts>
    <tablePart r:id="rId34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2593</v>
      </c>
      <c r="B1" s="13" t="s">
        <v>34</v>
      </c>
    </row>
    <row r="2" spans="1:2" ht="15">
      <c r="A2" s="114" t="s">
        <v>267</v>
      </c>
      <c r="B2" s="78">
        <v>13148.833333</v>
      </c>
    </row>
    <row r="3" spans="1:2" ht="15">
      <c r="A3" s="114" t="s">
        <v>285</v>
      </c>
      <c r="B3" s="78">
        <v>2464</v>
      </c>
    </row>
    <row r="4" spans="1:2" ht="15">
      <c r="A4" s="114" t="s">
        <v>260</v>
      </c>
      <c r="B4" s="78">
        <v>1999</v>
      </c>
    </row>
    <row r="5" spans="1:2" ht="15">
      <c r="A5" s="114" t="s">
        <v>256</v>
      </c>
      <c r="B5" s="78">
        <v>1827</v>
      </c>
    </row>
    <row r="6" spans="1:2" ht="15">
      <c r="A6" s="114" t="s">
        <v>278</v>
      </c>
      <c r="B6" s="78">
        <v>1427.5</v>
      </c>
    </row>
    <row r="7" spans="1:2" ht="15">
      <c r="A7" s="114" t="s">
        <v>232</v>
      </c>
      <c r="B7" s="78">
        <v>570</v>
      </c>
    </row>
    <row r="8" spans="1:2" ht="15">
      <c r="A8" s="114" t="s">
        <v>231</v>
      </c>
      <c r="B8" s="78">
        <v>570</v>
      </c>
    </row>
    <row r="9" spans="1:2" ht="15">
      <c r="A9" s="114" t="s">
        <v>220</v>
      </c>
      <c r="B9" s="78">
        <v>523.466667</v>
      </c>
    </row>
    <row r="10" spans="1:2" ht="15">
      <c r="A10" s="114" t="s">
        <v>219</v>
      </c>
      <c r="B10" s="78">
        <v>523.466667</v>
      </c>
    </row>
    <row r="11" spans="1:2" ht="15">
      <c r="A11" s="114" t="s">
        <v>218</v>
      </c>
      <c r="B11" s="78">
        <v>523.466667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2595</v>
      </c>
      <c r="B25" t="s">
        <v>2594</v>
      </c>
    </row>
    <row r="26" spans="1:2" ht="15">
      <c r="A26" s="125" t="s">
        <v>2597</v>
      </c>
      <c r="B26" s="3"/>
    </row>
    <row r="27" spans="1:2" ht="15">
      <c r="A27" s="126" t="s">
        <v>2598</v>
      </c>
      <c r="B27" s="3"/>
    </row>
    <row r="28" spans="1:2" ht="15">
      <c r="A28" s="127" t="s">
        <v>2599</v>
      </c>
      <c r="B28" s="3"/>
    </row>
    <row r="29" spans="1:2" ht="15">
      <c r="A29" s="128" t="s">
        <v>2600</v>
      </c>
      <c r="B29" s="3">
        <v>1</v>
      </c>
    </row>
    <row r="30" spans="1:2" ht="15">
      <c r="A30" s="125" t="s">
        <v>2601</v>
      </c>
      <c r="B30" s="3"/>
    </row>
    <row r="31" spans="1:2" ht="15">
      <c r="A31" s="126" t="s">
        <v>2602</v>
      </c>
      <c r="B31" s="3"/>
    </row>
    <row r="32" spans="1:2" ht="15">
      <c r="A32" s="127" t="s">
        <v>2603</v>
      </c>
      <c r="B32" s="3"/>
    </row>
    <row r="33" spans="1:2" ht="15">
      <c r="A33" s="128" t="s">
        <v>2604</v>
      </c>
      <c r="B33" s="3">
        <v>1</v>
      </c>
    </row>
    <row r="34" spans="1:2" ht="15">
      <c r="A34" s="125" t="s">
        <v>2420</v>
      </c>
      <c r="B34" s="3"/>
    </row>
    <row r="35" spans="1:2" ht="15">
      <c r="A35" s="126" t="s">
        <v>2605</v>
      </c>
      <c r="B35" s="3"/>
    </row>
    <row r="36" spans="1:2" ht="15">
      <c r="A36" s="127" t="s">
        <v>2606</v>
      </c>
      <c r="B36" s="3"/>
    </row>
    <row r="37" spans="1:2" ht="15">
      <c r="A37" s="128" t="s">
        <v>2607</v>
      </c>
      <c r="B37" s="3">
        <v>1</v>
      </c>
    </row>
    <row r="38" spans="1:2" ht="15">
      <c r="A38" s="126" t="s">
        <v>2608</v>
      </c>
      <c r="B38" s="3"/>
    </row>
    <row r="39" spans="1:2" ht="15">
      <c r="A39" s="127" t="s">
        <v>2609</v>
      </c>
      <c r="B39" s="3"/>
    </row>
    <row r="40" spans="1:2" ht="15">
      <c r="A40" s="128" t="s">
        <v>2610</v>
      </c>
      <c r="B40" s="3">
        <v>1</v>
      </c>
    </row>
    <row r="41" spans="1:2" ht="15">
      <c r="A41" s="128" t="s">
        <v>2611</v>
      </c>
      <c r="B41" s="3">
        <v>1</v>
      </c>
    </row>
    <row r="42" spans="1:2" ht="15">
      <c r="A42" s="127" t="s">
        <v>2612</v>
      </c>
      <c r="B42" s="3"/>
    </row>
    <row r="43" spans="1:2" ht="15">
      <c r="A43" s="128" t="s">
        <v>2613</v>
      </c>
      <c r="B43" s="3">
        <v>1</v>
      </c>
    </row>
    <row r="44" spans="1:2" ht="15">
      <c r="A44" s="128" t="s">
        <v>2611</v>
      </c>
      <c r="B44" s="3">
        <v>2</v>
      </c>
    </row>
    <row r="45" spans="1:2" ht="15">
      <c r="A45" s="128" t="s">
        <v>2614</v>
      </c>
      <c r="B45" s="3">
        <v>2</v>
      </c>
    </row>
    <row r="46" spans="1:2" ht="15">
      <c r="A46" s="127" t="s">
        <v>2615</v>
      </c>
      <c r="B46" s="3"/>
    </row>
    <row r="47" spans="1:2" ht="15">
      <c r="A47" s="128" t="s">
        <v>2616</v>
      </c>
      <c r="B47" s="3">
        <v>1</v>
      </c>
    </row>
    <row r="48" spans="1:2" ht="15">
      <c r="A48" s="127" t="s">
        <v>2617</v>
      </c>
      <c r="B48" s="3"/>
    </row>
    <row r="49" spans="1:2" ht="15">
      <c r="A49" s="128" t="s">
        <v>2611</v>
      </c>
      <c r="B49" s="3">
        <v>2</v>
      </c>
    </row>
    <row r="50" spans="1:2" ht="15">
      <c r="A50" s="127" t="s">
        <v>2618</v>
      </c>
      <c r="B50" s="3"/>
    </row>
    <row r="51" spans="1:2" ht="15">
      <c r="A51" s="128" t="s">
        <v>2619</v>
      </c>
      <c r="B51" s="3">
        <v>2</v>
      </c>
    </row>
    <row r="52" spans="1:2" ht="15">
      <c r="A52" s="127" t="s">
        <v>2620</v>
      </c>
      <c r="B52" s="3"/>
    </row>
    <row r="53" spans="1:2" ht="15">
      <c r="A53" s="128" t="s">
        <v>2621</v>
      </c>
      <c r="B53" s="3">
        <v>1</v>
      </c>
    </row>
    <row r="54" spans="1:2" ht="15">
      <c r="A54" s="128" t="s">
        <v>2619</v>
      </c>
      <c r="B54" s="3">
        <v>1</v>
      </c>
    </row>
    <row r="55" spans="1:2" ht="15">
      <c r="A55" s="127" t="s">
        <v>2622</v>
      </c>
      <c r="B55" s="3"/>
    </row>
    <row r="56" spans="1:2" ht="15">
      <c r="A56" s="128" t="s">
        <v>2610</v>
      </c>
      <c r="B56" s="3">
        <v>1</v>
      </c>
    </row>
    <row r="57" spans="1:2" ht="15">
      <c r="A57" s="128" t="s">
        <v>2614</v>
      </c>
      <c r="B57" s="3">
        <v>1</v>
      </c>
    </row>
    <row r="58" spans="1:2" ht="15">
      <c r="A58" s="128" t="s">
        <v>2623</v>
      </c>
      <c r="B58" s="3">
        <v>1</v>
      </c>
    </row>
    <row r="59" spans="1:2" ht="15">
      <c r="A59" s="127" t="s">
        <v>2624</v>
      </c>
      <c r="B59" s="3"/>
    </row>
    <row r="60" spans="1:2" ht="15">
      <c r="A60" s="128" t="s">
        <v>2625</v>
      </c>
      <c r="B60" s="3">
        <v>3</v>
      </c>
    </row>
    <row r="61" spans="1:2" ht="15">
      <c r="A61" s="128" t="s">
        <v>2613</v>
      </c>
      <c r="B61" s="3">
        <v>2</v>
      </c>
    </row>
    <row r="62" spans="1:2" ht="15">
      <c r="A62" s="127" t="s">
        <v>2626</v>
      </c>
      <c r="B62" s="3"/>
    </row>
    <row r="63" spans="1:2" ht="15">
      <c r="A63" s="128" t="s">
        <v>2616</v>
      </c>
      <c r="B63" s="3">
        <v>1</v>
      </c>
    </row>
    <row r="64" spans="1:2" ht="15">
      <c r="A64" s="128" t="s">
        <v>2611</v>
      </c>
      <c r="B64" s="3">
        <v>1</v>
      </c>
    </row>
    <row r="65" spans="1:2" ht="15">
      <c r="A65" s="128" t="s">
        <v>2623</v>
      </c>
      <c r="B65" s="3">
        <v>1</v>
      </c>
    </row>
    <row r="66" spans="1:2" ht="15">
      <c r="A66" s="128" t="s">
        <v>2627</v>
      </c>
      <c r="B66" s="3">
        <v>1</v>
      </c>
    </row>
    <row r="67" spans="1:2" ht="15">
      <c r="A67" s="127" t="s">
        <v>2628</v>
      </c>
      <c r="B67" s="3"/>
    </row>
    <row r="68" spans="1:2" ht="15">
      <c r="A68" s="128" t="s">
        <v>2629</v>
      </c>
      <c r="B68" s="3">
        <v>1</v>
      </c>
    </row>
    <row r="69" spans="1:2" ht="15">
      <c r="A69" s="127" t="s">
        <v>2630</v>
      </c>
      <c r="B69" s="3"/>
    </row>
    <row r="70" spans="1:2" ht="15">
      <c r="A70" s="128" t="s">
        <v>2614</v>
      </c>
      <c r="B70" s="3">
        <v>1</v>
      </c>
    </row>
    <row r="71" spans="1:2" ht="15">
      <c r="A71" s="128" t="s">
        <v>2619</v>
      </c>
      <c r="B71" s="3">
        <v>1</v>
      </c>
    </row>
    <row r="72" spans="1:2" ht="15">
      <c r="A72" s="128" t="s">
        <v>2627</v>
      </c>
      <c r="B72" s="3">
        <v>1</v>
      </c>
    </row>
    <row r="73" spans="1:2" ht="15">
      <c r="A73" s="127" t="s">
        <v>2631</v>
      </c>
      <c r="B73" s="3"/>
    </row>
    <row r="74" spans="1:2" ht="15">
      <c r="A74" s="128" t="s">
        <v>2632</v>
      </c>
      <c r="B74" s="3">
        <v>1</v>
      </c>
    </row>
    <row r="75" spans="1:2" ht="15">
      <c r="A75" s="128" t="s">
        <v>2611</v>
      </c>
      <c r="B75" s="3">
        <v>1</v>
      </c>
    </row>
    <row r="76" spans="1:2" ht="15">
      <c r="A76" s="128" t="s">
        <v>2627</v>
      </c>
      <c r="B76" s="3">
        <v>1</v>
      </c>
    </row>
    <row r="77" spans="1:2" ht="15">
      <c r="A77" s="127" t="s">
        <v>2633</v>
      </c>
      <c r="B77" s="3"/>
    </row>
    <row r="78" spans="1:2" ht="15">
      <c r="A78" s="128" t="s">
        <v>2610</v>
      </c>
      <c r="B78" s="3">
        <v>1</v>
      </c>
    </row>
    <row r="79" spans="1:2" ht="15">
      <c r="A79" s="128" t="s">
        <v>2614</v>
      </c>
      <c r="B79" s="3">
        <v>1</v>
      </c>
    </row>
    <row r="80" spans="1:2" ht="15">
      <c r="A80" s="128" t="s">
        <v>2623</v>
      </c>
      <c r="B80" s="3">
        <v>1</v>
      </c>
    </row>
    <row r="81" spans="1:2" ht="15">
      <c r="A81" s="127" t="s">
        <v>2634</v>
      </c>
      <c r="B81" s="3"/>
    </row>
    <row r="82" spans="1:2" ht="15">
      <c r="A82" s="128" t="s">
        <v>2610</v>
      </c>
      <c r="B82" s="3">
        <v>1</v>
      </c>
    </row>
    <row r="83" spans="1:2" ht="15">
      <c r="A83" s="127" t="s">
        <v>2635</v>
      </c>
      <c r="B83" s="3"/>
    </row>
    <row r="84" spans="1:2" ht="15">
      <c r="A84" s="128" t="s">
        <v>2604</v>
      </c>
      <c r="B84" s="3">
        <v>1</v>
      </c>
    </row>
    <row r="85" spans="1:2" ht="15">
      <c r="A85" s="128" t="s">
        <v>2636</v>
      </c>
      <c r="B85" s="3">
        <v>1</v>
      </c>
    </row>
    <row r="86" spans="1:2" ht="15">
      <c r="A86" s="128" t="s">
        <v>2623</v>
      </c>
      <c r="B86" s="3">
        <v>1</v>
      </c>
    </row>
    <row r="87" spans="1:2" ht="15">
      <c r="A87" s="127" t="s">
        <v>2637</v>
      </c>
      <c r="B87" s="3"/>
    </row>
    <row r="88" spans="1:2" ht="15">
      <c r="A88" s="128" t="s">
        <v>2632</v>
      </c>
      <c r="B88" s="3">
        <v>2</v>
      </c>
    </row>
    <row r="89" spans="1:2" ht="15">
      <c r="A89" s="128" t="s">
        <v>2614</v>
      </c>
      <c r="B89" s="3">
        <v>1</v>
      </c>
    </row>
    <row r="90" spans="1:2" ht="15">
      <c r="A90" s="128" t="s">
        <v>2623</v>
      </c>
      <c r="B90" s="3">
        <v>2</v>
      </c>
    </row>
    <row r="91" spans="1:2" ht="15">
      <c r="A91" s="128" t="s">
        <v>2627</v>
      </c>
      <c r="B91" s="3">
        <v>3</v>
      </c>
    </row>
    <row r="92" spans="1:2" ht="15">
      <c r="A92" s="127" t="s">
        <v>2638</v>
      </c>
      <c r="B92" s="3"/>
    </row>
    <row r="93" spans="1:2" ht="15">
      <c r="A93" s="128" t="s">
        <v>2625</v>
      </c>
      <c r="B93" s="3">
        <v>2</v>
      </c>
    </row>
    <row r="94" spans="1:2" ht="15">
      <c r="A94" s="127" t="s">
        <v>2639</v>
      </c>
      <c r="B94" s="3"/>
    </row>
    <row r="95" spans="1:2" ht="15">
      <c r="A95" s="128" t="s">
        <v>2629</v>
      </c>
      <c r="B95" s="3">
        <v>1</v>
      </c>
    </row>
    <row r="96" spans="1:2" ht="15">
      <c r="A96" s="128" t="s">
        <v>2614</v>
      </c>
      <c r="B96" s="3">
        <v>1</v>
      </c>
    </row>
    <row r="97" spans="1:2" ht="15">
      <c r="A97" s="127" t="s">
        <v>2640</v>
      </c>
      <c r="B97" s="3"/>
    </row>
    <row r="98" spans="1:2" ht="15">
      <c r="A98" s="128" t="s">
        <v>2613</v>
      </c>
      <c r="B98" s="3">
        <v>1</v>
      </c>
    </row>
    <row r="99" spans="1:2" ht="15">
      <c r="A99" s="128" t="s">
        <v>2641</v>
      </c>
      <c r="B99" s="3">
        <v>1</v>
      </c>
    </row>
    <row r="100" spans="1:2" ht="15">
      <c r="A100" s="127" t="s">
        <v>2642</v>
      </c>
      <c r="B100" s="3"/>
    </row>
    <row r="101" spans="1:2" ht="15">
      <c r="A101" s="128" t="s">
        <v>2643</v>
      </c>
      <c r="B101" s="3">
        <v>1</v>
      </c>
    </row>
    <row r="102" spans="1:2" ht="15">
      <c r="A102" s="128" t="s">
        <v>2614</v>
      </c>
      <c r="B102" s="3">
        <v>1</v>
      </c>
    </row>
    <row r="103" spans="1:2" ht="15">
      <c r="A103" s="127" t="s">
        <v>2644</v>
      </c>
      <c r="B103" s="3"/>
    </row>
    <row r="104" spans="1:2" ht="15">
      <c r="A104" s="128" t="s">
        <v>2625</v>
      </c>
      <c r="B104" s="3">
        <v>1</v>
      </c>
    </row>
    <row r="105" spans="1:2" ht="15">
      <c r="A105" s="127" t="s">
        <v>2645</v>
      </c>
      <c r="B105" s="3"/>
    </row>
    <row r="106" spans="1:2" ht="15">
      <c r="A106" s="128" t="s">
        <v>2613</v>
      </c>
      <c r="B106" s="3">
        <v>1</v>
      </c>
    </row>
    <row r="107" spans="1:2" ht="15">
      <c r="A107" s="128" t="s">
        <v>2641</v>
      </c>
      <c r="B107" s="3">
        <v>1</v>
      </c>
    </row>
    <row r="108" spans="1:2" ht="15">
      <c r="A108" s="127" t="s">
        <v>2646</v>
      </c>
      <c r="B108" s="3"/>
    </row>
    <row r="109" spans="1:2" ht="15">
      <c r="A109" s="128" t="s">
        <v>2647</v>
      </c>
      <c r="B109" s="3">
        <v>1</v>
      </c>
    </row>
    <row r="110" spans="1:2" ht="15">
      <c r="A110" s="127" t="s">
        <v>2648</v>
      </c>
      <c r="B110" s="3"/>
    </row>
    <row r="111" spans="1:2" ht="15">
      <c r="A111" s="128" t="s">
        <v>2649</v>
      </c>
      <c r="B111" s="3">
        <v>2</v>
      </c>
    </row>
    <row r="112" spans="1:2" ht="15">
      <c r="A112" s="128" t="s">
        <v>2613</v>
      </c>
      <c r="B112" s="3">
        <v>1</v>
      </c>
    </row>
    <row r="113" spans="1:2" ht="15">
      <c r="A113" s="128" t="s">
        <v>2611</v>
      </c>
      <c r="B113" s="3">
        <v>1</v>
      </c>
    </row>
    <row r="114" spans="1:2" ht="15">
      <c r="A114" s="128" t="s">
        <v>2619</v>
      </c>
      <c r="B114" s="3">
        <v>2</v>
      </c>
    </row>
    <row r="115" spans="1:2" ht="15">
      <c r="A115" s="127" t="s">
        <v>2650</v>
      </c>
      <c r="B115" s="3"/>
    </row>
    <row r="116" spans="1:2" ht="15">
      <c r="A116" s="128" t="s">
        <v>2610</v>
      </c>
      <c r="B116" s="3">
        <v>1</v>
      </c>
    </row>
    <row r="117" spans="1:2" ht="15">
      <c r="A117" s="128" t="s">
        <v>2611</v>
      </c>
      <c r="B117" s="3">
        <v>1</v>
      </c>
    </row>
    <row r="118" spans="1:2" ht="15">
      <c r="A118" s="127" t="s">
        <v>2651</v>
      </c>
      <c r="B118" s="3"/>
    </row>
    <row r="119" spans="1:2" ht="15">
      <c r="A119" s="128" t="s">
        <v>2647</v>
      </c>
      <c r="B119" s="3">
        <v>2</v>
      </c>
    </row>
    <row r="120" spans="1:2" ht="15">
      <c r="A120" s="128" t="s">
        <v>2627</v>
      </c>
      <c r="B120" s="3">
        <v>2</v>
      </c>
    </row>
    <row r="121" spans="1:2" ht="15">
      <c r="A121" s="126" t="s">
        <v>2652</v>
      </c>
      <c r="B121" s="3"/>
    </row>
    <row r="122" spans="1:2" ht="15">
      <c r="A122" s="127" t="s">
        <v>2653</v>
      </c>
      <c r="B122" s="3"/>
    </row>
    <row r="123" spans="1:2" ht="15">
      <c r="A123" s="128" t="s">
        <v>2625</v>
      </c>
      <c r="B123" s="3">
        <v>5</v>
      </c>
    </row>
    <row r="124" spans="1:2" ht="15">
      <c r="A124" s="128" t="s">
        <v>2632</v>
      </c>
      <c r="B124" s="3">
        <v>1</v>
      </c>
    </row>
    <row r="125" spans="1:2" ht="15">
      <c r="A125" s="128" t="s">
        <v>2600</v>
      </c>
      <c r="B125" s="3">
        <v>1</v>
      </c>
    </row>
    <row r="126" spans="1:2" ht="15">
      <c r="A126" s="128" t="s">
        <v>2611</v>
      </c>
      <c r="B126" s="3">
        <v>3</v>
      </c>
    </row>
    <row r="127" spans="1:2" ht="15">
      <c r="A127" s="128" t="s">
        <v>2614</v>
      </c>
      <c r="B127" s="3">
        <v>1</v>
      </c>
    </row>
    <row r="128" spans="1:2" ht="15">
      <c r="A128" s="127" t="s">
        <v>2654</v>
      </c>
      <c r="B128" s="3"/>
    </row>
    <row r="129" spans="1:2" ht="15">
      <c r="A129" s="128" t="s">
        <v>2625</v>
      </c>
      <c r="B129" s="3">
        <v>1</v>
      </c>
    </row>
    <row r="130" spans="1:2" ht="15">
      <c r="A130" s="128" t="s">
        <v>2621</v>
      </c>
      <c r="B130" s="3">
        <v>1</v>
      </c>
    </row>
    <row r="131" spans="1:2" ht="15">
      <c r="A131" s="127" t="s">
        <v>2655</v>
      </c>
      <c r="B131" s="3"/>
    </row>
    <row r="132" spans="1:2" ht="15">
      <c r="A132" s="128" t="s">
        <v>2613</v>
      </c>
      <c r="B132" s="3">
        <v>1</v>
      </c>
    </row>
    <row r="133" spans="1:2" ht="15">
      <c r="A133" s="128" t="s">
        <v>2616</v>
      </c>
      <c r="B133" s="3">
        <v>1</v>
      </c>
    </row>
    <row r="134" spans="1:2" ht="15">
      <c r="A134" s="128" t="s">
        <v>2656</v>
      </c>
      <c r="B134" s="3">
        <v>1</v>
      </c>
    </row>
    <row r="135" spans="1:2" ht="15">
      <c r="A135" s="128" t="s">
        <v>2610</v>
      </c>
      <c r="B135" s="3">
        <v>1</v>
      </c>
    </row>
    <row r="136" spans="1:2" ht="15">
      <c r="A136" s="128" t="s">
        <v>2611</v>
      </c>
      <c r="B136" s="3">
        <v>1</v>
      </c>
    </row>
    <row r="137" spans="1:2" ht="15">
      <c r="A137" s="127" t="s">
        <v>2657</v>
      </c>
      <c r="B137" s="3"/>
    </row>
    <row r="138" spans="1:2" ht="15">
      <c r="A138" s="128" t="s">
        <v>2610</v>
      </c>
      <c r="B138" s="3">
        <v>2</v>
      </c>
    </row>
    <row r="139" spans="1:2" ht="15">
      <c r="A139" s="128" t="s">
        <v>2611</v>
      </c>
      <c r="B139" s="3">
        <v>1</v>
      </c>
    </row>
    <row r="140" spans="1:2" ht="15">
      <c r="A140" s="127" t="s">
        <v>2658</v>
      </c>
      <c r="B140" s="3"/>
    </row>
    <row r="141" spans="1:2" ht="15">
      <c r="A141" s="128" t="s">
        <v>2627</v>
      </c>
      <c r="B141" s="3">
        <v>1</v>
      </c>
    </row>
    <row r="142" spans="1:2" ht="15">
      <c r="A142" s="127" t="s">
        <v>2659</v>
      </c>
      <c r="B142" s="3"/>
    </row>
    <row r="143" spans="1:2" ht="15">
      <c r="A143" s="128" t="s">
        <v>2613</v>
      </c>
      <c r="B143" s="3">
        <v>1</v>
      </c>
    </row>
    <row r="144" spans="1:2" ht="15">
      <c r="A144" s="128" t="s">
        <v>2616</v>
      </c>
      <c r="B144" s="3">
        <v>1</v>
      </c>
    </row>
    <row r="145" spans="1:2" ht="15">
      <c r="A145" s="127" t="s">
        <v>2660</v>
      </c>
      <c r="B145" s="3"/>
    </row>
    <row r="146" spans="1:2" ht="15">
      <c r="A146" s="128" t="s">
        <v>2623</v>
      </c>
      <c r="B146" s="3">
        <v>3</v>
      </c>
    </row>
    <row r="147" spans="1:2" ht="15">
      <c r="A147" s="127" t="s">
        <v>2661</v>
      </c>
      <c r="B147" s="3"/>
    </row>
    <row r="148" spans="1:2" ht="15">
      <c r="A148" s="128" t="s">
        <v>2632</v>
      </c>
      <c r="B148" s="3">
        <v>1</v>
      </c>
    </row>
    <row r="149" spans="1:2" ht="15">
      <c r="A149" s="128" t="s">
        <v>2611</v>
      </c>
      <c r="B149" s="3">
        <v>1</v>
      </c>
    </row>
    <row r="150" spans="1:2" ht="15">
      <c r="A150" s="128" t="s">
        <v>2623</v>
      </c>
      <c r="B150" s="3">
        <v>1</v>
      </c>
    </row>
    <row r="151" spans="1:2" ht="15">
      <c r="A151" s="127" t="s">
        <v>2662</v>
      </c>
      <c r="B151" s="3"/>
    </row>
    <row r="152" spans="1:2" ht="15">
      <c r="A152" s="128" t="s">
        <v>2625</v>
      </c>
      <c r="B152" s="3">
        <v>1</v>
      </c>
    </row>
    <row r="153" spans="1:2" ht="15">
      <c r="A153" s="128" t="s">
        <v>2621</v>
      </c>
      <c r="B153" s="3">
        <v>1</v>
      </c>
    </row>
    <row r="154" spans="1:2" ht="15">
      <c r="A154" s="127" t="s">
        <v>2663</v>
      </c>
      <c r="B154" s="3"/>
    </row>
    <row r="155" spans="1:2" ht="15">
      <c r="A155" s="128" t="s">
        <v>2604</v>
      </c>
      <c r="B155" s="3">
        <v>1</v>
      </c>
    </row>
    <row r="156" spans="1:2" ht="15">
      <c r="A156" s="128" t="s">
        <v>2600</v>
      </c>
      <c r="B156" s="3">
        <v>1</v>
      </c>
    </row>
    <row r="157" spans="1:2" ht="15">
      <c r="A157" s="128" t="s">
        <v>2627</v>
      </c>
      <c r="B157" s="3">
        <v>2</v>
      </c>
    </row>
    <row r="158" spans="1:2" ht="15">
      <c r="A158" s="127" t="s">
        <v>2664</v>
      </c>
      <c r="B158" s="3"/>
    </row>
    <row r="159" spans="1:2" ht="15">
      <c r="A159" s="128" t="s">
        <v>2636</v>
      </c>
      <c r="B159" s="3">
        <v>1</v>
      </c>
    </row>
    <row r="160" spans="1:2" ht="15">
      <c r="A160" s="128" t="s">
        <v>2600</v>
      </c>
      <c r="B160" s="3">
        <v>1</v>
      </c>
    </row>
    <row r="161" spans="1:2" ht="15">
      <c r="A161" s="127" t="s">
        <v>2665</v>
      </c>
      <c r="B161" s="3"/>
    </row>
    <row r="162" spans="1:2" ht="15">
      <c r="A162" s="128" t="s">
        <v>2614</v>
      </c>
      <c r="B162" s="3">
        <v>1</v>
      </c>
    </row>
    <row r="163" spans="1:2" ht="15">
      <c r="A163" s="127" t="s">
        <v>2666</v>
      </c>
      <c r="B163" s="3"/>
    </row>
    <row r="164" spans="1:2" ht="15">
      <c r="A164" s="128" t="s">
        <v>2600</v>
      </c>
      <c r="B164" s="3">
        <v>1</v>
      </c>
    </row>
    <row r="165" spans="1:2" ht="15">
      <c r="A165" s="128" t="s">
        <v>2623</v>
      </c>
      <c r="B165" s="3">
        <v>2</v>
      </c>
    </row>
    <row r="166" spans="1:2" ht="15">
      <c r="A166" s="127" t="s">
        <v>2667</v>
      </c>
      <c r="B166" s="3"/>
    </row>
    <row r="167" spans="1:2" ht="15">
      <c r="A167" s="128" t="s">
        <v>2623</v>
      </c>
      <c r="B167" s="3">
        <v>1</v>
      </c>
    </row>
    <row r="168" spans="1:2" ht="15">
      <c r="A168" s="127" t="s">
        <v>2668</v>
      </c>
      <c r="B168" s="3"/>
    </row>
    <row r="169" spans="1:2" ht="15">
      <c r="A169" s="128" t="s">
        <v>2627</v>
      </c>
      <c r="B169" s="3">
        <v>1</v>
      </c>
    </row>
    <row r="170" spans="1:2" ht="15">
      <c r="A170" s="127" t="s">
        <v>2669</v>
      </c>
      <c r="B170" s="3"/>
    </row>
    <row r="171" spans="1:2" ht="15">
      <c r="A171" s="128" t="s">
        <v>2604</v>
      </c>
      <c r="B171" s="3">
        <v>1</v>
      </c>
    </row>
    <row r="172" spans="1:2" ht="15">
      <c r="A172" s="127" t="s">
        <v>2670</v>
      </c>
      <c r="B172" s="3"/>
    </row>
    <row r="173" spans="1:2" ht="15">
      <c r="A173" s="128" t="s">
        <v>2611</v>
      </c>
      <c r="B173" s="3">
        <v>1</v>
      </c>
    </row>
    <row r="174" spans="1:2" ht="15">
      <c r="A174" s="125" t="s">
        <v>2671</v>
      </c>
      <c r="B174" s="3"/>
    </row>
    <row r="175" spans="1:2" ht="15">
      <c r="A175" s="126" t="s">
        <v>2672</v>
      </c>
      <c r="B175" s="3"/>
    </row>
    <row r="176" spans="1:2" ht="15">
      <c r="A176" s="127" t="s">
        <v>2673</v>
      </c>
      <c r="B176" s="3"/>
    </row>
    <row r="177" spans="1:2" ht="15">
      <c r="A177" s="128" t="s">
        <v>2636</v>
      </c>
      <c r="B177" s="3">
        <v>1</v>
      </c>
    </row>
    <row r="178" spans="1:2" ht="15">
      <c r="A178" s="128" t="s">
        <v>2627</v>
      </c>
      <c r="B178" s="3">
        <v>1</v>
      </c>
    </row>
    <row r="179" spans="1:2" ht="15">
      <c r="A179" s="127" t="s">
        <v>2674</v>
      </c>
      <c r="B179" s="3"/>
    </row>
    <row r="180" spans="1:2" ht="15">
      <c r="A180" s="128" t="s">
        <v>2619</v>
      </c>
      <c r="B180" s="3">
        <v>1</v>
      </c>
    </row>
    <row r="181" spans="1:2" ht="15">
      <c r="A181" s="127" t="s">
        <v>2675</v>
      </c>
      <c r="B181" s="3"/>
    </row>
    <row r="182" spans="1:2" ht="15">
      <c r="A182" s="128" t="s">
        <v>2610</v>
      </c>
      <c r="B182" s="3">
        <v>1</v>
      </c>
    </row>
    <row r="183" spans="1:2" ht="15">
      <c r="A183" s="127" t="s">
        <v>2676</v>
      </c>
      <c r="B183" s="3"/>
    </row>
    <row r="184" spans="1:2" ht="15">
      <c r="A184" s="128" t="s">
        <v>2632</v>
      </c>
      <c r="B184" s="3">
        <v>1</v>
      </c>
    </row>
    <row r="185" spans="1:2" ht="15">
      <c r="A185" s="127" t="s">
        <v>2677</v>
      </c>
      <c r="B185" s="3"/>
    </row>
    <row r="186" spans="1:2" ht="15">
      <c r="A186" s="128" t="s">
        <v>2636</v>
      </c>
      <c r="B186" s="3">
        <v>1</v>
      </c>
    </row>
    <row r="187" spans="1:2" ht="15">
      <c r="A187" s="127" t="s">
        <v>2678</v>
      </c>
      <c r="B187" s="3"/>
    </row>
    <row r="188" spans="1:2" ht="15">
      <c r="A188" s="128" t="s">
        <v>2649</v>
      </c>
      <c r="B188" s="3">
        <v>1</v>
      </c>
    </row>
    <row r="189" spans="1:2" ht="15">
      <c r="A189" s="125" t="s">
        <v>2596</v>
      </c>
      <c r="B189"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952</v>
      </c>
      <c r="AE2" s="13" t="s">
        <v>953</v>
      </c>
      <c r="AF2" s="13" t="s">
        <v>954</v>
      </c>
      <c r="AG2" s="13" t="s">
        <v>955</v>
      </c>
      <c r="AH2" s="13" t="s">
        <v>956</v>
      </c>
      <c r="AI2" s="13" t="s">
        <v>957</v>
      </c>
      <c r="AJ2" s="13" t="s">
        <v>958</v>
      </c>
      <c r="AK2" s="13" t="s">
        <v>959</v>
      </c>
      <c r="AL2" s="13" t="s">
        <v>960</v>
      </c>
      <c r="AM2" s="13" t="s">
        <v>961</v>
      </c>
      <c r="AN2" s="13" t="s">
        <v>962</v>
      </c>
      <c r="AO2" s="13" t="s">
        <v>963</v>
      </c>
      <c r="AP2" s="13" t="s">
        <v>964</v>
      </c>
      <c r="AQ2" s="13" t="s">
        <v>965</v>
      </c>
      <c r="AR2" s="13" t="s">
        <v>966</v>
      </c>
      <c r="AS2" s="13" t="s">
        <v>192</v>
      </c>
      <c r="AT2" s="13" t="s">
        <v>967</v>
      </c>
      <c r="AU2" s="13" t="s">
        <v>968</v>
      </c>
      <c r="AV2" s="13" t="s">
        <v>969</v>
      </c>
      <c r="AW2" s="13" t="s">
        <v>970</v>
      </c>
      <c r="AX2" s="13" t="s">
        <v>971</v>
      </c>
      <c r="AY2" s="13" t="s">
        <v>972</v>
      </c>
      <c r="AZ2" s="13" t="s">
        <v>1941</v>
      </c>
      <c r="BA2" s="119" t="s">
        <v>2238</v>
      </c>
      <c r="BB2" s="119" t="s">
        <v>2245</v>
      </c>
      <c r="BC2" s="119" t="s">
        <v>2247</v>
      </c>
      <c r="BD2" s="119" t="s">
        <v>2252</v>
      </c>
      <c r="BE2" s="119" t="s">
        <v>2254</v>
      </c>
      <c r="BF2" s="119" t="s">
        <v>2262</v>
      </c>
      <c r="BG2" s="119" t="s">
        <v>2266</v>
      </c>
      <c r="BH2" s="119" t="s">
        <v>2316</v>
      </c>
      <c r="BI2" s="119" t="s">
        <v>2326</v>
      </c>
      <c r="BJ2" s="119" t="s">
        <v>2375</v>
      </c>
      <c r="BK2" s="119" t="s">
        <v>2581</v>
      </c>
      <c r="BL2" s="119" t="s">
        <v>2582</v>
      </c>
      <c r="BM2" s="119" t="s">
        <v>2583</v>
      </c>
      <c r="BN2" s="119" t="s">
        <v>2584</v>
      </c>
      <c r="BO2" s="119" t="s">
        <v>2585</v>
      </c>
      <c r="BP2" s="119" t="s">
        <v>2586</v>
      </c>
      <c r="BQ2" s="119" t="s">
        <v>2587</v>
      </c>
      <c r="BR2" s="119" t="s">
        <v>2588</v>
      </c>
      <c r="BS2" s="119" t="s">
        <v>2590</v>
      </c>
      <c r="BT2" s="3"/>
      <c r="BU2" s="3"/>
    </row>
    <row r="3" spans="1:73" ht="15" customHeight="1">
      <c r="A3" s="64" t="s">
        <v>212</v>
      </c>
      <c r="B3" s="65"/>
      <c r="C3" s="65" t="s">
        <v>64</v>
      </c>
      <c r="D3" s="66">
        <v>162.16213514339773</v>
      </c>
      <c r="E3" s="68"/>
      <c r="F3" s="100" t="s">
        <v>591</v>
      </c>
      <c r="G3" s="65"/>
      <c r="H3" s="69" t="s">
        <v>212</v>
      </c>
      <c r="I3" s="70"/>
      <c r="J3" s="70"/>
      <c r="K3" s="69" t="s">
        <v>1743</v>
      </c>
      <c r="L3" s="73">
        <v>1</v>
      </c>
      <c r="M3" s="74">
        <v>3426.955810546875</v>
      </c>
      <c r="N3" s="74">
        <v>3224.21435546875</v>
      </c>
      <c r="O3" s="75"/>
      <c r="P3" s="76"/>
      <c r="Q3" s="76"/>
      <c r="R3" s="48"/>
      <c r="S3" s="48">
        <v>0</v>
      </c>
      <c r="T3" s="48">
        <v>1</v>
      </c>
      <c r="U3" s="49">
        <v>0</v>
      </c>
      <c r="V3" s="49">
        <v>0.00339</v>
      </c>
      <c r="W3" s="49">
        <v>0.010695</v>
      </c>
      <c r="X3" s="49">
        <v>0.426054</v>
      </c>
      <c r="Y3" s="49">
        <v>0</v>
      </c>
      <c r="Z3" s="49">
        <v>0</v>
      </c>
      <c r="AA3" s="71">
        <v>3</v>
      </c>
      <c r="AB3" s="71"/>
      <c r="AC3" s="72"/>
      <c r="AD3" s="78" t="s">
        <v>973</v>
      </c>
      <c r="AE3" s="78">
        <v>1167</v>
      </c>
      <c r="AF3" s="78">
        <v>596</v>
      </c>
      <c r="AG3" s="78">
        <v>31820</v>
      </c>
      <c r="AH3" s="78">
        <v>17475</v>
      </c>
      <c r="AI3" s="78"/>
      <c r="AJ3" s="78" t="s">
        <v>1103</v>
      </c>
      <c r="AK3" s="78" t="s">
        <v>1225</v>
      </c>
      <c r="AL3" s="78"/>
      <c r="AM3" s="78"/>
      <c r="AN3" s="80">
        <v>41387.33752314815</v>
      </c>
      <c r="AO3" s="78"/>
      <c r="AP3" s="78" t="b">
        <v>1</v>
      </c>
      <c r="AQ3" s="78" t="b">
        <v>0</v>
      </c>
      <c r="AR3" s="78" t="b">
        <v>1</v>
      </c>
      <c r="AS3" s="78" t="s">
        <v>931</v>
      </c>
      <c r="AT3" s="78">
        <v>42</v>
      </c>
      <c r="AU3" s="82" t="s">
        <v>1533</v>
      </c>
      <c r="AV3" s="78" t="b">
        <v>0</v>
      </c>
      <c r="AW3" s="78" t="s">
        <v>1609</v>
      </c>
      <c r="AX3" s="82" t="s">
        <v>1610</v>
      </c>
      <c r="AY3" s="78" t="s">
        <v>66</v>
      </c>
      <c r="AZ3" s="78" t="str">
        <f>REPLACE(INDEX(GroupVertices[Group],MATCH(Vertices[[#This Row],[Vertex]],GroupVertices[Vertex],0)),1,1,"")</f>
        <v>1</v>
      </c>
      <c r="BA3" s="48" t="s">
        <v>442</v>
      </c>
      <c r="BB3" s="48" t="s">
        <v>442</v>
      </c>
      <c r="BC3" s="48" t="s">
        <v>501</v>
      </c>
      <c r="BD3" s="48" t="s">
        <v>501</v>
      </c>
      <c r="BE3" s="48" t="s">
        <v>2255</v>
      </c>
      <c r="BF3" s="48" t="s">
        <v>2255</v>
      </c>
      <c r="BG3" s="120" t="s">
        <v>2267</v>
      </c>
      <c r="BH3" s="120" t="s">
        <v>2267</v>
      </c>
      <c r="BI3" s="120" t="s">
        <v>2327</v>
      </c>
      <c r="BJ3" s="120" t="s">
        <v>2327</v>
      </c>
      <c r="BK3" s="120">
        <v>0</v>
      </c>
      <c r="BL3" s="123">
        <v>0</v>
      </c>
      <c r="BM3" s="120">
        <v>2</v>
      </c>
      <c r="BN3" s="123">
        <v>13.333333333333334</v>
      </c>
      <c r="BO3" s="120">
        <v>0</v>
      </c>
      <c r="BP3" s="123">
        <v>0</v>
      </c>
      <c r="BQ3" s="120">
        <v>13</v>
      </c>
      <c r="BR3" s="123">
        <v>86.66666666666667</v>
      </c>
      <c r="BS3" s="120">
        <v>15</v>
      </c>
      <c r="BT3" s="3"/>
      <c r="BU3" s="3"/>
    </row>
    <row r="4" spans="1:76" ht="15">
      <c r="A4" s="64" t="s">
        <v>267</v>
      </c>
      <c r="B4" s="65"/>
      <c r="C4" s="65" t="s">
        <v>64</v>
      </c>
      <c r="D4" s="66">
        <v>165.00701906760236</v>
      </c>
      <c r="E4" s="68"/>
      <c r="F4" s="100" t="s">
        <v>644</v>
      </c>
      <c r="G4" s="65"/>
      <c r="H4" s="69" t="s">
        <v>267</v>
      </c>
      <c r="I4" s="70"/>
      <c r="J4" s="70"/>
      <c r="K4" s="69" t="s">
        <v>1744</v>
      </c>
      <c r="L4" s="73">
        <v>9999</v>
      </c>
      <c r="M4" s="74">
        <v>1854.405029296875</v>
      </c>
      <c r="N4" s="74">
        <v>5015.7421875</v>
      </c>
      <c r="O4" s="75"/>
      <c r="P4" s="76"/>
      <c r="Q4" s="76"/>
      <c r="R4" s="86"/>
      <c r="S4" s="48">
        <v>54</v>
      </c>
      <c r="T4" s="48">
        <v>16</v>
      </c>
      <c r="U4" s="49">
        <v>13148.833333</v>
      </c>
      <c r="V4" s="49">
        <v>0.005618</v>
      </c>
      <c r="W4" s="49">
        <v>0.098002</v>
      </c>
      <c r="X4" s="49">
        <v>22.084336</v>
      </c>
      <c r="Y4" s="49">
        <v>0.004522840343735866</v>
      </c>
      <c r="Z4" s="49">
        <v>0.014925373134328358</v>
      </c>
      <c r="AA4" s="71">
        <v>4</v>
      </c>
      <c r="AB4" s="71"/>
      <c r="AC4" s="72"/>
      <c r="AD4" s="78" t="s">
        <v>974</v>
      </c>
      <c r="AE4" s="78">
        <v>726</v>
      </c>
      <c r="AF4" s="78">
        <v>11001</v>
      </c>
      <c r="AG4" s="78">
        <v>4949</v>
      </c>
      <c r="AH4" s="78">
        <v>2371</v>
      </c>
      <c r="AI4" s="78"/>
      <c r="AJ4" s="78" t="s">
        <v>1104</v>
      </c>
      <c r="AK4" s="78" t="s">
        <v>1226</v>
      </c>
      <c r="AL4" s="82" t="s">
        <v>1315</v>
      </c>
      <c r="AM4" s="78"/>
      <c r="AN4" s="80">
        <v>40273.94042824074</v>
      </c>
      <c r="AO4" s="82" t="s">
        <v>1414</v>
      </c>
      <c r="AP4" s="78" t="b">
        <v>0</v>
      </c>
      <c r="AQ4" s="78" t="b">
        <v>0</v>
      </c>
      <c r="AR4" s="78" t="b">
        <v>1</v>
      </c>
      <c r="AS4" s="78" t="s">
        <v>931</v>
      </c>
      <c r="AT4" s="78">
        <v>296</v>
      </c>
      <c r="AU4" s="82" t="s">
        <v>1534</v>
      </c>
      <c r="AV4" s="78" t="b">
        <v>0</v>
      </c>
      <c r="AW4" s="78" t="s">
        <v>1609</v>
      </c>
      <c r="AX4" s="82" t="s">
        <v>1611</v>
      </c>
      <c r="AY4" s="78" t="s">
        <v>66</v>
      </c>
      <c r="AZ4" s="78" t="str">
        <f>REPLACE(INDEX(GroupVertices[Group],MATCH(Vertices[[#This Row],[Vertex]],GroupVertices[Vertex],0)),1,1,"")</f>
        <v>1</v>
      </c>
      <c r="BA4" s="48" t="s">
        <v>2239</v>
      </c>
      <c r="BB4" s="48" t="s">
        <v>2239</v>
      </c>
      <c r="BC4" s="48" t="s">
        <v>2248</v>
      </c>
      <c r="BD4" s="48" t="s">
        <v>2248</v>
      </c>
      <c r="BE4" s="48" t="s">
        <v>2256</v>
      </c>
      <c r="BF4" s="48" t="s">
        <v>2263</v>
      </c>
      <c r="BG4" s="120" t="s">
        <v>2268</v>
      </c>
      <c r="BH4" s="120" t="s">
        <v>2317</v>
      </c>
      <c r="BI4" s="120" t="s">
        <v>2328</v>
      </c>
      <c r="BJ4" s="120" t="s">
        <v>2328</v>
      </c>
      <c r="BK4" s="120">
        <v>14</v>
      </c>
      <c r="BL4" s="123">
        <v>2.2508038585209005</v>
      </c>
      <c r="BM4" s="120">
        <v>23</v>
      </c>
      <c r="BN4" s="123">
        <v>3.697749196141479</v>
      </c>
      <c r="BO4" s="120">
        <v>0</v>
      </c>
      <c r="BP4" s="123">
        <v>0</v>
      </c>
      <c r="BQ4" s="120">
        <v>585</v>
      </c>
      <c r="BR4" s="123">
        <v>94.05144694533762</v>
      </c>
      <c r="BS4" s="120">
        <v>622</v>
      </c>
      <c r="BT4" s="2"/>
      <c r="BU4" s="3"/>
      <c r="BV4" s="3"/>
      <c r="BW4" s="3"/>
      <c r="BX4" s="3"/>
    </row>
    <row r="5" spans="1:76" ht="15">
      <c r="A5" s="64" t="s">
        <v>213</v>
      </c>
      <c r="B5" s="65"/>
      <c r="C5" s="65" t="s">
        <v>64</v>
      </c>
      <c r="D5" s="66">
        <v>162.0273415081615</v>
      </c>
      <c r="E5" s="68"/>
      <c r="F5" s="100" t="s">
        <v>592</v>
      </c>
      <c r="G5" s="65"/>
      <c r="H5" s="69" t="s">
        <v>213</v>
      </c>
      <c r="I5" s="70"/>
      <c r="J5" s="70"/>
      <c r="K5" s="69" t="s">
        <v>1745</v>
      </c>
      <c r="L5" s="73">
        <v>1</v>
      </c>
      <c r="M5" s="74">
        <v>7132.70703125</v>
      </c>
      <c r="N5" s="74">
        <v>4523.0771484375</v>
      </c>
      <c r="O5" s="75"/>
      <c r="P5" s="76"/>
      <c r="Q5" s="76"/>
      <c r="R5" s="86"/>
      <c r="S5" s="48">
        <v>1</v>
      </c>
      <c r="T5" s="48">
        <v>1</v>
      </c>
      <c r="U5" s="49">
        <v>0</v>
      </c>
      <c r="V5" s="49">
        <v>0</v>
      </c>
      <c r="W5" s="49">
        <v>0</v>
      </c>
      <c r="X5" s="49">
        <v>0.999996</v>
      </c>
      <c r="Y5" s="49">
        <v>0</v>
      </c>
      <c r="Z5" s="49" t="s">
        <v>2592</v>
      </c>
      <c r="AA5" s="71">
        <v>5</v>
      </c>
      <c r="AB5" s="71"/>
      <c r="AC5" s="72"/>
      <c r="AD5" s="78" t="s">
        <v>975</v>
      </c>
      <c r="AE5" s="78">
        <v>177</v>
      </c>
      <c r="AF5" s="78">
        <v>103</v>
      </c>
      <c r="AG5" s="78">
        <v>16673</v>
      </c>
      <c r="AH5" s="78">
        <v>3016</v>
      </c>
      <c r="AI5" s="78"/>
      <c r="AJ5" s="78" t="s">
        <v>1105</v>
      </c>
      <c r="AK5" s="78" t="s">
        <v>1227</v>
      </c>
      <c r="AL5" s="78"/>
      <c r="AM5" s="78"/>
      <c r="AN5" s="80">
        <v>40375.73789351852</v>
      </c>
      <c r="AO5" s="82" t="s">
        <v>1415</v>
      </c>
      <c r="AP5" s="78" t="b">
        <v>0</v>
      </c>
      <c r="AQ5" s="78" t="b">
        <v>0</v>
      </c>
      <c r="AR5" s="78" t="b">
        <v>1</v>
      </c>
      <c r="AS5" s="78" t="s">
        <v>931</v>
      </c>
      <c r="AT5" s="78">
        <v>11</v>
      </c>
      <c r="AU5" s="82" t="s">
        <v>1534</v>
      </c>
      <c r="AV5" s="78" t="b">
        <v>0</v>
      </c>
      <c r="AW5" s="78" t="s">
        <v>1609</v>
      </c>
      <c r="AX5" s="82" t="s">
        <v>1612</v>
      </c>
      <c r="AY5" s="78" t="s">
        <v>66</v>
      </c>
      <c r="AZ5" s="78" t="str">
        <f>REPLACE(INDEX(GroupVertices[Group],MATCH(Vertices[[#This Row],[Vertex]],GroupVertices[Vertex],0)),1,1,"")</f>
        <v>6</v>
      </c>
      <c r="BA5" s="48" t="s">
        <v>2240</v>
      </c>
      <c r="BB5" s="48" t="s">
        <v>2240</v>
      </c>
      <c r="BC5" s="48" t="s">
        <v>502</v>
      </c>
      <c r="BD5" s="48" t="s">
        <v>502</v>
      </c>
      <c r="BE5" s="48"/>
      <c r="BF5" s="48"/>
      <c r="BG5" s="120" t="s">
        <v>2269</v>
      </c>
      <c r="BH5" s="120" t="s">
        <v>2269</v>
      </c>
      <c r="BI5" s="120" t="s">
        <v>2329</v>
      </c>
      <c r="BJ5" s="120" t="s">
        <v>2329</v>
      </c>
      <c r="BK5" s="120">
        <v>1</v>
      </c>
      <c r="BL5" s="123">
        <v>33.333333333333336</v>
      </c>
      <c r="BM5" s="120">
        <v>0</v>
      </c>
      <c r="BN5" s="123">
        <v>0</v>
      </c>
      <c r="BO5" s="120">
        <v>0</v>
      </c>
      <c r="BP5" s="123">
        <v>0</v>
      </c>
      <c r="BQ5" s="120">
        <v>2</v>
      </c>
      <c r="BR5" s="123">
        <v>66.66666666666667</v>
      </c>
      <c r="BS5" s="120">
        <v>3</v>
      </c>
      <c r="BT5" s="2"/>
      <c r="BU5" s="3"/>
      <c r="BV5" s="3"/>
      <c r="BW5" s="3"/>
      <c r="BX5" s="3"/>
    </row>
    <row r="6" spans="1:76" ht="15">
      <c r="A6" s="64" t="s">
        <v>214</v>
      </c>
      <c r="B6" s="65"/>
      <c r="C6" s="65" t="s">
        <v>64</v>
      </c>
      <c r="D6" s="66">
        <v>163.01792434885286</v>
      </c>
      <c r="E6" s="68"/>
      <c r="F6" s="100" t="s">
        <v>593</v>
      </c>
      <c r="G6" s="65"/>
      <c r="H6" s="69" t="s">
        <v>214</v>
      </c>
      <c r="I6" s="70"/>
      <c r="J6" s="70"/>
      <c r="K6" s="69" t="s">
        <v>1746</v>
      </c>
      <c r="L6" s="73">
        <v>1</v>
      </c>
      <c r="M6" s="74">
        <v>576.155029296875</v>
      </c>
      <c r="N6" s="74">
        <v>3263.236572265625</v>
      </c>
      <c r="O6" s="75"/>
      <c r="P6" s="76"/>
      <c r="Q6" s="76"/>
      <c r="R6" s="86"/>
      <c r="S6" s="48">
        <v>0</v>
      </c>
      <c r="T6" s="48">
        <v>2</v>
      </c>
      <c r="U6" s="49">
        <v>0</v>
      </c>
      <c r="V6" s="49">
        <v>0.003401</v>
      </c>
      <c r="W6" s="49">
        <v>0.012006</v>
      </c>
      <c r="X6" s="49">
        <v>0.740963</v>
      </c>
      <c r="Y6" s="49">
        <v>0.5</v>
      </c>
      <c r="Z6" s="49">
        <v>0</v>
      </c>
      <c r="AA6" s="71">
        <v>6</v>
      </c>
      <c r="AB6" s="71"/>
      <c r="AC6" s="72"/>
      <c r="AD6" s="78" t="s">
        <v>976</v>
      </c>
      <c r="AE6" s="78">
        <v>2255</v>
      </c>
      <c r="AF6" s="78">
        <v>3726</v>
      </c>
      <c r="AG6" s="78">
        <v>348314</v>
      </c>
      <c r="AH6" s="78">
        <v>98461</v>
      </c>
      <c r="AI6" s="78"/>
      <c r="AJ6" s="78" t="s">
        <v>1106</v>
      </c>
      <c r="AK6" s="78" t="s">
        <v>1228</v>
      </c>
      <c r="AL6" s="78"/>
      <c r="AM6" s="78"/>
      <c r="AN6" s="80">
        <v>41616.26400462963</v>
      </c>
      <c r="AO6" s="82" t="s">
        <v>1416</v>
      </c>
      <c r="AP6" s="78" t="b">
        <v>0</v>
      </c>
      <c r="AQ6" s="78" t="b">
        <v>0</v>
      </c>
      <c r="AR6" s="78" t="b">
        <v>1</v>
      </c>
      <c r="AS6" s="78" t="s">
        <v>931</v>
      </c>
      <c r="AT6" s="78">
        <v>666</v>
      </c>
      <c r="AU6" s="82" t="s">
        <v>1533</v>
      </c>
      <c r="AV6" s="78" t="b">
        <v>0</v>
      </c>
      <c r="AW6" s="78" t="s">
        <v>1609</v>
      </c>
      <c r="AX6" s="82" t="s">
        <v>1613</v>
      </c>
      <c r="AY6" s="78" t="s">
        <v>66</v>
      </c>
      <c r="AZ6" s="78" t="str">
        <f>REPLACE(INDEX(GroupVertices[Group],MATCH(Vertices[[#This Row],[Vertex]],GroupVertices[Vertex],0)),1,1,"")</f>
        <v>1</v>
      </c>
      <c r="BA6" s="48" t="s">
        <v>445</v>
      </c>
      <c r="BB6" s="48" t="s">
        <v>445</v>
      </c>
      <c r="BC6" s="48" t="s">
        <v>503</v>
      </c>
      <c r="BD6" s="48" t="s">
        <v>503</v>
      </c>
      <c r="BE6" s="48" t="s">
        <v>535</v>
      </c>
      <c r="BF6" s="48" t="s">
        <v>535</v>
      </c>
      <c r="BG6" s="120" t="s">
        <v>2270</v>
      </c>
      <c r="BH6" s="120" t="s">
        <v>2270</v>
      </c>
      <c r="BI6" s="120" t="s">
        <v>2330</v>
      </c>
      <c r="BJ6" s="120" t="s">
        <v>2330</v>
      </c>
      <c r="BK6" s="120">
        <v>0</v>
      </c>
      <c r="BL6" s="123">
        <v>0</v>
      </c>
      <c r="BM6" s="120">
        <v>0</v>
      </c>
      <c r="BN6" s="123">
        <v>0</v>
      </c>
      <c r="BO6" s="120">
        <v>0</v>
      </c>
      <c r="BP6" s="123">
        <v>0</v>
      </c>
      <c r="BQ6" s="120">
        <v>16</v>
      </c>
      <c r="BR6" s="123">
        <v>100</v>
      </c>
      <c r="BS6" s="120">
        <v>16</v>
      </c>
      <c r="BT6" s="2"/>
      <c r="BU6" s="3"/>
      <c r="BV6" s="3"/>
      <c r="BW6" s="3"/>
      <c r="BX6" s="3"/>
    </row>
    <row r="7" spans="1:76" ht="15">
      <c r="A7" s="64" t="s">
        <v>289</v>
      </c>
      <c r="B7" s="65"/>
      <c r="C7" s="65" t="s">
        <v>64</v>
      </c>
      <c r="D7" s="66">
        <v>1000</v>
      </c>
      <c r="E7" s="68"/>
      <c r="F7" s="100" t="s">
        <v>1547</v>
      </c>
      <c r="G7" s="65"/>
      <c r="H7" s="69" t="s">
        <v>289</v>
      </c>
      <c r="I7" s="70"/>
      <c r="J7" s="70"/>
      <c r="K7" s="69" t="s">
        <v>1747</v>
      </c>
      <c r="L7" s="73">
        <v>1</v>
      </c>
      <c r="M7" s="74">
        <v>421.84515380859375</v>
      </c>
      <c r="N7" s="74">
        <v>2558.875</v>
      </c>
      <c r="O7" s="75"/>
      <c r="P7" s="76"/>
      <c r="Q7" s="76"/>
      <c r="R7" s="86"/>
      <c r="S7" s="48">
        <v>2</v>
      </c>
      <c r="T7" s="48">
        <v>0</v>
      </c>
      <c r="U7" s="49">
        <v>0</v>
      </c>
      <c r="V7" s="49">
        <v>0.003401</v>
      </c>
      <c r="W7" s="49">
        <v>0.012006</v>
      </c>
      <c r="X7" s="49">
        <v>0.740963</v>
      </c>
      <c r="Y7" s="49">
        <v>0.5</v>
      </c>
      <c r="Z7" s="49">
        <v>0</v>
      </c>
      <c r="AA7" s="71">
        <v>7</v>
      </c>
      <c r="AB7" s="71"/>
      <c r="AC7" s="72"/>
      <c r="AD7" s="78" t="s">
        <v>977</v>
      </c>
      <c r="AE7" s="78">
        <v>545</v>
      </c>
      <c r="AF7" s="78">
        <v>3064940</v>
      </c>
      <c r="AG7" s="78">
        <v>255296</v>
      </c>
      <c r="AH7" s="78">
        <v>104</v>
      </c>
      <c r="AI7" s="78"/>
      <c r="AJ7" s="78" t="s">
        <v>1107</v>
      </c>
      <c r="AK7" s="78" t="s">
        <v>1229</v>
      </c>
      <c r="AL7" s="82" t="s">
        <v>1316</v>
      </c>
      <c r="AM7" s="78"/>
      <c r="AN7" s="80">
        <v>39853.00255787037</v>
      </c>
      <c r="AO7" s="82" t="s">
        <v>1417</v>
      </c>
      <c r="AP7" s="78" t="b">
        <v>0</v>
      </c>
      <c r="AQ7" s="78" t="b">
        <v>0</v>
      </c>
      <c r="AR7" s="78" t="b">
        <v>1</v>
      </c>
      <c r="AS7" s="78" t="s">
        <v>931</v>
      </c>
      <c r="AT7" s="78">
        <v>26909</v>
      </c>
      <c r="AU7" s="82" t="s">
        <v>1533</v>
      </c>
      <c r="AV7" s="78" t="b">
        <v>1</v>
      </c>
      <c r="AW7" s="78" t="s">
        <v>1609</v>
      </c>
      <c r="AX7" s="82" t="s">
        <v>1614</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175.85339535527157</v>
      </c>
      <c r="E8" s="68"/>
      <c r="F8" s="100" t="s">
        <v>594</v>
      </c>
      <c r="G8" s="65"/>
      <c r="H8" s="69" t="s">
        <v>215</v>
      </c>
      <c r="I8" s="70"/>
      <c r="J8" s="70"/>
      <c r="K8" s="69" t="s">
        <v>1748</v>
      </c>
      <c r="L8" s="73">
        <v>355.3331854626984</v>
      </c>
      <c r="M8" s="74">
        <v>7824.10400390625</v>
      </c>
      <c r="N8" s="74">
        <v>2673.261962890625</v>
      </c>
      <c r="O8" s="75"/>
      <c r="P8" s="76"/>
      <c r="Q8" s="76"/>
      <c r="R8" s="86"/>
      <c r="S8" s="48">
        <v>0</v>
      </c>
      <c r="T8" s="48">
        <v>3</v>
      </c>
      <c r="U8" s="49">
        <v>466</v>
      </c>
      <c r="V8" s="49">
        <v>0.003436</v>
      </c>
      <c r="W8" s="49">
        <v>0.010956</v>
      </c>
      <c r="X8" s="49">
        <v>1.313929</v>
      </c>
      <c r="Y8" s="49">
        <v>0</v>
      </c>
      <c r="Z8" s="49">
        <v>0</v>
      </c>
      <c r="AA8" s="71">
        <v>8</v>
      </c>
      <c r="AB8" s="71"/>
      <c r="AC8" s="72"/>
      <c r="AD8" s="78" t="s">
        <v>978</v>
      </c>
      <c r="AE8" s="78">
        <v>44967</v>
      </c>
      <c r="AF8" s="78">
        <v>50671</v>
      </c>
      <c r="AG8" s="78">
        <v>376594</v>
      </c>
      <c r="AH8" s="78">
        <v>3480</v>
      </c>
      <c r="AI8" s="78"/>
      <c r="AJ8" s="78" t="s">
        <v>1108</v>
      </c>
      <c r="AK8" s="78" t="s">
        <v>1230</v>
      </c>
      <c r="AL8" s="82" t="s">
        <v>1317</v>
      </c>
      <c r="AM8" s="78"/>
      <c r="AN8" s="80">
        <v>40154.734618055554</v>
      </c>
      <c r="AO8" s="82" t="s">
        <v>1418</v>
      </c>
      <c r="AP8" s="78" t="b">
        <v>0</v>
      </c>
      <c r="AQ8" s="78" t="b">
        <v>0</v>
      </c>
      <c r="AR8" s="78" t="b">
        <v>0</v>
      </c>
      <c r="AS8" s="78" t="s">
        <v>931</v>
      </c>
      <c r="AT8" s="78">
        <v>2219</v>
      </c>
      <c r="AU8" s="82" t="s">
        <v>1535</v>
      </c>
      <c r="AV8" s="78" t="b">
        <v>0</v>
      </c>
      <c r="AW8" s="78" t="s">
        <v>1609</v>
      </c>
      <c r="AX8" s="82" t="s">
        <v>1615</v>
      </c>
      <c r="AY8" s="78" t="s">
        <v>66</v>
      </c>
      <c r="AZ8" s="78" t="str">
        <f>REPLACE(INDEX(GroupVertices[Group],MATCH(Vertices[[#This Row],[Vertex]],GroupVertices[Vertex],0)),1,1,"")</f>
        <v>12</v>
      </c>
      <c r="BA8" s="48" t="s">
        <v>446</v>
      </c>
      <c r="BB8" s="48" t="s">
        <v>446</v>
      </c>
      <c r="BC8" s="48" t="s">
        <v>504</v>
      </c>
      <c r="BD8" s="48" t="s">
        <v>504</v>
      </c>
      <c r="BE8" s="48" t="s">
        <v>536</v>
      </c>
      <c r="BF8" s="48" t="s">
        <v>536</v>
      </c>
      <c r="BG8" s="120" t="s">
        <v>2271</v>
      </c>
      <c r="BH8" s="120" t="s">
        <v>2271</v>
      </c>
      <c r="BI8" s="120" t="s">
        <v>2331</v>
      </c>
      <c r="BJ8" s="120" t="s">
        <v>2331</v>
      </c>
      <c r="BK8" s="120">
        <v>0</v>
      </c>
      <c r="BL8" s="123">
        <v>0</v>
      </c>
      <c r="BM8" s="120">
        <v>0</v>
      </c>
      <c r="BN8" s="123">
        <v>0</v>
      </c>
      <c r="BO8" s="120">
        <v>0</v>
      </c>
      <c r="BP8" s="123">
        <v>0</v>
      </c>
      <c r="BQ8" s="120">
        <v>13</v>
      </c>
      <c r="BR8" s="123">
        <v>100</v>
      </c>
      <c r="BS8" s="120">
        <v>13</v>
      </c>
      <c r="BT8" s="2"/>
      <c r="BU8" s="3"/>
      <c r="BV8" s="3"/>
      <c r="BW8" s="3"/>
      <c r="BX8" s="3"/>
    </row>
    <row r="9" spans="1:76" ht="15">
      <c r="A9" s="64" t="s">
        <v>290</v>
      </c>
      <c r="B9" s="65"/>
      <c r="C9" s="65" t="s">
        <v>64</v>
      </c>
      <c r="D9" s="66">
        <v>162.04374641305841</v>
      </c>
      <c r="E9" s="68"/>
      <c r="F9" s="100" t="s">
        <v>1548</v>
      </c>
      <c r="G9" s="65"/>
      <c r="H9" s="69" t="s">
        <v>290</v>
      </c>
      <c r="I9" s="70"/>
      <c r="J9" s="70"/>
      <c r="K9" s="69" t="s">
        <v>1749</v>
      </c>
      <c r="L9" s="73">
        <v>1</v>
      </c>
      <c r="M9" s="74">
        <v>7824.10400390625</v>
      </c>
      <c r="N9" s="74">
        <v>3455.536865234375</v>
      </c>
      <c r="O9" s="75"/>
      <c r="P9" s="76"/>
      <c r="Q9" s="76"/>
      <c r="R9" s="86"/>
      <c r="S9" s="48">
        <v>1</v>
      </c>
      <c r="T9" s="48">
        <v>0</v>
      </c>
      <c r="U9" s="49">
        <v>0</v>
      </c>
      <c r="V9" s="49">
        <v>0.002451</v>
      </c>
      <c r="W9" s="49">
        <v>0.001196</v>
      </c>
      <c r="X9" s="49">
        <v>0.52228</v>
      </c>
      <c r="Y9" s="49">
        <v>0</v>
      </c>
      <c r="Z9" s="49">
        <v>0</v>
      </c>
      <c r="AA9" s="71">
        <v>9</v>
      </c>
      <c r="AB9" s="71"/>
      <c r="AC9" s="72"/>
      <c r="AD9" s="78" t="s">
        <v>979</v>
      </c>
      <c r="AE9" s="78">
        <v>327</v>
      </c>
      <c r="AF9" s="78">
        <v>163</v>
      </c>
      <c r="AG9" s="78">
        <v>7956</v>
      </c>
      <c r="AH9" s="78">
        <v>239</v>
      </c>
      <c r="AI9" s="78"/>
      <c r="AJ9" s="78" t="s">
        <v>1109</v>
      </c>
      <c r="AK9" s="78" t="s">
        <v>1231</v>
      </c>
      <c r="AL9" s="82" t="s">
        <v>1318</v>
      </c>
      <c r="AM9" s="78"/>
      <c r="AN9" s="80">
        <v>43276.5040625</v>
      </c>
      <c r="AO9" s="82" t="s">
        <v>1419</v>
      </c>
      <c r="AP9" s="78" t="b">
        <v>1</v>
      </c>
      <c r="AQ9" s="78" t="b">
        <v>0</v>
      </c>
      <c r="AR9" s="78" t="b">
        <v>0</v>
      </c>
      <c r="AS9" s="78" t="s">
        <v>1531</v>
      </c>
      <c r="AT9" s="78">
        <v>2</v>
      </c>
      <c r="AU9" s="78"/>
      <c r="AV9" s="78" t="b">
        <v>0</v>
      </c>
      <c r="AW9" s="78" t="s">
        <v>1609</v>
      </c>
      <c r="AX9" s="82" t="s">
        <v>1616</v>
      </c>
      <c r="AY9" s="78" t="s">
        <v>65</v>
      </c>
      <c r="AZ9" s="78" t="str">
        <f>REPLACE(INDEX(GroupVertices[Group],MATCH(Vertices[[#This Row],[Vertex]],GroupVertices[Vertex],0)),1,1,"")</f>
        <v>12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291</v>
      </c>
      <c r="B10" s="65"/>
      <c r="C10" s="65" t="s">
        <v>64</v>
      </c>
      <c r="D10" s="66">
        <v>163.68861154405457</v>
      </c>
      <c r="E10" s="68"/>
      <c r="F10" s="100" t="s">
        <v>1549</v>
      </c>
      <c r="G10" s="65"/>
      <c r="H10" s="69" t="s">
        <v>291</v>
      </c>
      <c r="I10" s="70"/>
      <c r="J10" s="70"/>
      <c r="K10" s="69" t="s">
        <v>1750</v>
      </c>
      <c r="L10" s="73">
        <v>1</v>
      </c>
      <c r="M10" s="74">
        <v>8282.1474609375</v>
      </c>
      <c r="N10" s="74">
        <v>3455.536865234375</v>
      </c>
      <c r="O10" s="75"/>
      <c r="P10" s="76"/>
      <c r="Q10" s="76"/>
      <c r="R10" s="86"/>
      <c r="S10" s="48">
        <v>1</v>
      </c>
      <c r="T10" s="48">
        <v>0</v>
      </c>
      <c r="U10" s="49">
        <v>0</v>
      </c>
      <c r="V10" s="49">
        <v>0.002451</v>
      </c>
      <c r="W10" s="49">
        <v>0.001196</v>
      </c>
      <c r="X10" s="49">
        <v>0.52228</v>
      </c>
      <c r="Y10" s="49">
        <v>0</v>
      </c>
      <c r="Z10" s="49">
        <v>0</v>
      </c>
      <c r="AA10" s="71">
        <v>10</v>
      </c>
      <c r="AB10" s="71"/>
      <c r="AC10" s="72"/>
      <c r="AD10" s="78" t="s">
        <v>980</v>
      </c>
      <c r="AE10" s="78">
        <v>1845</v>
      </c>
      <c r="AF10" s="78">
        <v>6179</v>
      </c>
      <c r="AG10" s="78">
        <v>14026</v>
      </c>
      <c r="AH10" s="78">
        <v>3383</v>
      </c>
      <c r="AI10" s="78"/>
      <c r="AJ10" s="78" t="s">
        <v>1110</v>
      </c>
      <c r="AK10" s="78" t="s">
        <v>1232</v>
      </c>
      <c r="AL10" s="82" t="s">
        <v>1319</v>
      </c>
      <c r="AM10" s="78"/>
      <c r="AN10" s="80">
        <v>39835.64627314815</v>
      </c>
      <c r="AO10" s="82" t="s">
        <v>1420</v>
      </c>
      <c r="AP10" s="78" t="b">
        <v>0</v>
      </c>
      <c r="AQ10" s="78" t="b">
        <v>0</v>
      </c>
      <c r="AR10" s="78" t="b">
        <v>1</v>
      </c>
      <c r="AS10" s="78" t="s">
        <v>1531</v>
      </c>
      <c r="AT10" s="78">
        <v>217</v>
      </c>
      <c r="AU10" s="82" t="s">
        <v>1535</v>
      </c>
      <c r="AV10" s="78" t="b">
        <v>1</v>
      </c>
      <c r="AW10" s="78" t="s">
        <v>1609</v>
      </c>
      <c r="AX10" s="82" t="s">
        <v>1617</v>
      </c>
      <c r="AY10" s="78" t="s">
        <v>65</v>
      </c>
      <c r="AZ10" s="78" t="str">
        <f>REPLACE(INDEX(GroupVertices[Group],MATCH(Vertices[[#This Row],[Vertex]],GroupVertices[Vertex],0)),1,1,"")</f>
        <v>12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163.84473155565678</v>
      </c>
      <c r="E11" s="68"/>
      <c r="F11" s="100" t="s">
        <v>595</v>
      </c>
      <c r="G11" s="65"/>
      <c r="H11" s="69" t="s">
        <v>216</v>
      </c>
      <c r="I11" s="70"/>
      <c r="J11" s="70"/>
      <c r="K11" s="69" t="s">
        <v>1751</v>
      </c>
      <c r="L11" s="73">
        <v>1</v>
      </c>
      <c r="M11" s="74">
        <v>3376.680419921875</v>
      </c>
      <c r="N11" s="74">
        <v>6736.41064453125</v>
      </c>
      <c r="O11" s="75"/>
      <c r="P11" s="76"/>
      <c r="Q11" s="76"/>
      <c r="R11" s="86"/>
      <c r="S11" s="48">
        <v>0</v>
      </c>
      <c r="T11" s="48">
        <v>1</v>
      </c>
      <c r="U11" s="49">
        <v>0</v>
      </c>
      <c r="V11" s="49">
        <v>0.00339</v>
      </c>
      <c r="W11" s="49">
        <v>0.010695</v>
      </c>
      <c r="X11" s="49">
        <v>0.426054</v>
      </c>
      <c r="Y11" s="49">
        <v>0</v>
      </c>
      <c r="Z11" s="49">
        <v>0</v>
      </c>
      <c r="AA11" s="71">
        <v>11</v>
      </c>
      <c r="AB11" s="71"/>
      <c r="AC11" s="72"/>
      <c r="AD11" s="78" t="s">
        <v>981</v>
      </c>
      <c r="AE11" s="78">
        <v>5049</v>
      </c>
      <c r="AF11" s="78">
        <v>6750</v>
      </c>
      <c r="AG11" s="78">
        <v>31036</v>
      </c>
      <c r="AH11" s="78">
        <v>11280</v>
      </c>
      <c r="AI11" s="78"/>
      <c r="AJ11" s="78" t="s">
        <v>1111</v>
      </c>
      <c r="AK11" s="78" t="s">
        <v>1233</v>
      </c>
      <c r="AL11" s="82" t="s">
        <v>1320</v>
      </c>
      <c r="AM11" s="78"/>
      <c r="AN11" s="80">
        <v>42722.95931712963</v>
      </c>
      <c r="AO11" s="82" t="s">
        <v>1421</v>
      </c>
      <c r="AP11" s="78" t="b">
        <v>0</v>
      </c>
      <c r="AQ11" s="78" t="b">
        <v>0</v>
      </c>
      <c r="AR11" s="78" t="b">
        <v>0</v>
      </c>
      <c r="AS11" s="78" t="s">
        <v>931</v>
      </c>
      <c r="AT11" s="78">
        <v>64</v>
      </c>
      <c r="AU11" s="82" t="s">
        <v>1533</v>
      </c>
      <c r="AV11" s="78" t="b">
        <v>0</v>
      </c>
      <c r="AW11" s="78" t="s">
        <v>1609</v>
      </c>
      <c r="AX11" s="82" t="s">
        <v>1618</v>
      </c>
      <c r="AY11" s="78" t="s">
        <v>66</v>
      </c>
      <c r="AZ11" s="78" t="str">
        <f>REPLACE(INDEX(GroupVertices[Group],MATCH(Vertices[[#This Row],[Vertex]],GroupVertices[Vertex],0)),1,1,"")</f>
        <v>1</v>
      </c>
      <c r="BA11" s="48"/>
      <c r="BB11" s="48"/>
      <c r="BC11" s="48"/>
      <c r="BD11" s="48"/>
      <c r="BE11" s="48" t="s">
        <v>537</v>
      </c>
      <c r="BF11" s="48" t="s">
        <v>537</v>
      </c>
      <c r="BG11" s="120" t="s">
        <v>2272</v>
      </c>
      <c r="BH11" s="120" t="s">
        <v>2272</v>
      </c>
      <c r="BI11" s="120" t="s">
        <v>2332</v>
      </c>
      <c r="BJ11" s="120" t="s">
        <v>2332</v>
      </c>
      <c r="BK11" s="120">
        <v>1</v>
      </c>
      <c r="BL11" s="123">
        <v>6.666666666666667</v>
      </c>
      <c r="BM11" s="120">
        <v>0</v>
      </c>
      <c r="BN11" s="123">
        <v>0</v>
      </c>
      <c r="BO11" s="120">
        <v>0</v>
      </c>
      <c r="BP11" s="123">
        <v>0</v>
      </c>
      <c r="BQ11" s="120">
        <v>14</v>
      </c>
      <c r="BR11" s="123">
        <v>93.33333333333333</v>
      </c>
      <c r="BS11" s="120">
        <v>15</v>
      </c>
      <c r="BT11" s="2"/>
      <c r="BU11" s="3"/>
      <c r="BV11" s="3"/>
      <c r="BW11" s="3"/>
      <c r="BX11" s="3"/>
    </row>
    <row r="12" spans="1:76" ht="15">
      <c r="A12" s="64" t="s">
        <v>217</v>
      </c>
      <c r="B12" s="65"/>
      <c r="C12" s="65" t="s">
        <v>64</v>
      </c>
      <c r="D12" s="66">
        <v>162.02406052718212</v>
      </c>
      <c r="E12" s="68"/>
      <c r="F12" s="100" t="s">
        <v>596</v>
      </c>
      <c r="G12" s="65"/>
      <c r="H12" s="69" t="s">
        <v>217</v>
      </c>
      <c r="I12" s="70"/>
      <c r="J12" s="70"/>
      <c r="K12" s="69" t="s">
        <v>1752</v>
      </c>
      <c r="L12" s="73">
        <v>1</v>
      </c>
      <c r="M12" s="74">
        <v>2865.148681640625</v>
      </c>
      <c r="N12" s="74">
        <v>8861.5341796875</v>
      </c>
      <c r="O12" s="75"/>
      <c r="P12" s="76"/>
      <c r="Q12" s="76"/>
      <c r="R12" s="86"/>
      <c r="S12" s="48">
        <v>0</v>
      </c>
      <c r="T12" s="48">
        <v>1</v>
      </c>
      <c r="U12" s="49">
        <v>0</v>
      </c>
      <c r="V12" s="49">
        <v>0.00339</v>
      </c>
      <c r="W12" s="49">
        <v>0.010695</v>
      </c>
      <c r="X12" s="49">
        <v>0.426054</v>
      </c>
      <c r="Y12" s="49">
        <v>0</v>
      </c>
      <c r="Z12" s="49">
        <v>0</v>
      </c>
      <c r="AA12" s="71">
        <v>12</v>
      </c>
      <c r="AB12" s="71"/>
      <c r="AC12" s="72"/>
      <c r="AD12" s="78" t="s">
        <v>982</v>
      </c>
      <c r="AE12" s="78">
        <v>309</v>
      </c>
      <c r="AF12" s="78">
        <v>91</v>
      </c>
      <c r="AG12" s="78">
        <v>8896</v>
      </c>
      <c r="AH12" s="78">
        <v>4390</v>
      </c>
      <c r="AI12" s="78"/>
      <c r="AJ12" s="78"/>
      <c r="AK12" s="78"/>
      <c r="AL12" s="78"/>
      <c r="AM12" s="78"/>
      <c r="AN12" s="80">
        <v>42867.29157407407</v>
      </c>
      <c r="AO12" s="78"/>
      <c r="AP12" s="78" t="b">
        <v>1</v>
      </c>
      <c r="AQ12" s="78" t="b">
        <v>0</v>
      </c>
      <c r="AR12" s="78" t="b">
        <v>0</v>
      </c>
      <c r="AS12" s="78" t="s">
        <v>931</v>
      </c>
      <c r="AT12" s="78">
        <v>1</v>
      </c>
      <c r="AU12" s="78"/>
      <c r="AV12" s="78" t="b">
        <v>0</v>
      </c>
      <c r="AW12" s="78" t="s">
        <v>1609</v>
      </c>
      <c r="AX12" s="82" t="s">
        <v>1619</v>
      </c>
      <c r="AY12" s="78" t="s">
        <v>66</v>
      </c>
      <c r="AZ12" s="78" t="str">
        <f>REPLACE(INDEX(GroupVertices[Group],MATCH(Vertices[[#This Row],[Vertex]],GroupVertices[Vertex],0)),1,1,"")</f>
        <v>1</v>
      </c>
      <c r="BA12" s="48"/>
      <c r="BB12" s="48"/>
      <c r="BC12" s="48"/>
      <c r="BD12" s="48"/>
      <c r="BE12" s="48" t="s">
        <v>537</v>
      </c>
      <c r="BF12" s="48" t="s">
        <v>537</v>
      </c>
      <c r="BG12" s="120" t="s">
        <v>2272</v>
      </c>
      <c r="BH12" s="120" t="s">
        <v>2272</v>
      </c>
      <c r="BI12" s="120" t="s">
        <v>2332</v>
      </c>
      <c r="BJ12" s="120" t="s">
        <v>2332</v>
      </c>
      <c r="BK12" s="120">
        <v>1</v>
      </c>
      <c r="BL12" s="123">
        <v>6.666666666666667</v>
      </c>
      <c r="BM12" s="120">
        <v>0</v>
      </c>
      <c r="BN12" s="123">
        <v>0</v>
      </c>
      <c r="BO12" s="120">
        <v>0</v>
      </c>
      <c r="BP12" s="123">
        <v>0</v>
      </c>
      <c r="BQ12" s="120">
        <v>14</v>
      </c>
      <c r="BR12" s="123">
        <v>93.33333333333333</v>
      </c>
      <c r="BS12" s="120">
        <v>15</v>
      </c>
      <c r="BT12" s="2"/>
      <c r="BU12" s="3"/>
      <c r="BV12" s="3"/>
      <c r="BW12" s="3"/>
      <c r="BX12" s="3"/>
    </row>
    <row r="13" spans="1:76" ht="15">
      <c r="A13" s="64" t="s">
        <v>218</v>
      </c>
      <c r="B13" s="65"/>
      <c r="C13" s="65" t="s">
        <v>64</v>
      </c>
      <c r="D13" s="66">
        <v>162.02406052718212</v>
      </c>
      <c r="E13" s="68"/>
      <c r="F13" s="100" t="s">
        <v>597</v>
      </c>
      <c r="G13" s="65"/>
      <c r="H13" s="69" t="s">
        <v>218</v>
      </c>
      <c r="I13" s="70"/>
      <c r="J13" s="70"/>
      <c r="K13" s="69" t="s">
        <v>1753</v>
      </c>
      <c r="L13" s="73">
        <v>399.0292094456043</v>
      </c>
      <c r="M13" s="74">
        <v>4749.98486328125</v>
      </c>
      <c r="N13" s="74">
        <v>5919.3974609375</v>
      </c>
      <c r="O13" s="75"/>
      <c r="P13" s="76"/>
      <c r="Q13" s="76"/>
      <c r="R13" s="86"/>
      <c r="S13" s="48">
        <v>2</v>
      </c>
      <c r="T13" s="48">
        <v>5</v>
      </c>
      <c r="U13" s="49">
        <v>523.466667</v>
      </c>
      <c r="V13" s="49">
        <v>0.00369</v>
      </c>
      <c r="W13" s="49">
        <v>0.016606</v>
      </c>
      <c r="X13" s="49">
        <v>1.677299</v>
      </c>
      <c r="Y13" s="49">
        <v>0.3</v>
      </c>
      <c r="Z13" s="49">
        <v>0.16666666666666666</v>
      </c>
      <c r="AA13" s="71">
        <v>13</v>
      </c>
      <c r="AB13" s="71"/>
      <c r="AC13" s="72"/>
      <c r="AD13" s="78" t="s">
        <v>983</v>
      </c>
      <c r="AE13" s="78">
        <v>219</v>
      </c>
      <c r="AF13" s="78">
        <v>91</v>
      </c>
      <c r="AG13" s="78">
        <v>3427</v>
      </c>
      <c r="AH13" s="78">
        <v>5468</v>
      </c>
      <c r="AI13" s="78"/>
      <c r="AJ13" s="78" t="s">
        <v>1112</v>
      </c>
      <c r="AK13" s="78" t="s">
        <v>1234</v>
      </c>
      <c r="AL13" s="78"/>
      <c r="AM13" s="78"/>
      <c r="AN13" s="80">
        <v>40582.401666666665</v>
      </c>
      <c r="AO13" s="82" t="s">
        <v>1422</v>
      </c>
      <c r="AP13" s="78" t="b">
        <v>1</v>
      </c>
      <c r="AQ13" s="78" t="b">
        <v>0</v>
      </c>
      <c r="AR13" s="78" t="b">
        <v>0</v>
      </c>
      <c r="AS13" s="78" t="s">
        <v>931</v>
      </c>
      <c r="AT13" s="78">
        <v>0</v>
      </c>
      <c r="AU13" s="82" t="s">
        <v>1533</v>
      </c>
      <c r="AV13" s="78" t="b">
        <v>0</v>
      </c>
      <c r="AW13" s="78" t="s">
        <v>1609</v>
      </c>
      <c r="AX13" s="82" t="s">
        <v>1620</v>
      </c>
      <c r="AY13" s="78" t="s">
        <v>66</v>
      </c>
      <c r="AZ13" s="78" t="str">
        <f>REPLACE(INDEX(GroupVertices[Group],MATCH(Vertices[[#This Row],[Vertex]],GroupVertices[Vertex],0)),1,1,"")</f>
        <v>2</v>
      </c>
      <c r="BA13" s="48"/>
      <c r="BB13" s="48"/>
      <c r="BC13" s="48"/>
      <c r="BD13" s="48"/>
      <c r="BE13" s="48"/>
      <c r="BF13" s="48"/>
      <c r="BG13" s="120" t="s">
        <v>2273</v>
      </c>
      <c r="BH13" s="120" t="s">
        <v>2273</v>
      </c>
      <c r="BI13" s="120" t="s">
        <v>2333</v>
      </c>
      <c r="BJ13" s="120" t="s">
        <v>2333</v>
      </c>
      <c r="BK13" s="120">
        <v>0</v>
      </c>
      <c r="BL13" s="123">
        <v>0</v>
      </c>
      <c r="BM13" s="120">
        <v>0</v>
      </c>
      <c r="BN13" s="123">
        <v>0</v>
      </c>
      <c r="BO13" s="120">
        <v>0</v>
      </c>
      <c r="BP13" s="123">
        <v>0</v>
      </c>
      <c r="BQ13" s="120">
        <v>15</v>
      </c>
      <c r="BR13" s="123">
        <v>100</v>
      </c>
      <c r="BS13" s="120">
        <v>15</v>
      </c>
      <c r="BT13" s="2"/>
      <c r="BU13" s="3"/>
      <c r="BV13" s="3"/>
      <c r="BW13" s="3"/>
      <c r="BX13" s="3"/>
    </row>
    <row r="14" spans="1:76" ht="15">
      <c r="A14" s="64" t="s">
        <v>219</v>
      </c>
      <c r="B14" s="65"/>
      <c r="C14" s="65" t="s">
        <v>64</v>
      </c>
      <c r="D14" s="66">
        <v>162.11045969297248</v>
      </c>
      <c r="E14" s="68"/>
      <c r="F14" s="100" t="s">
        <v>598</v>
      </c>
      <c r="G14" s="65"/>
      <c r="H14" s="69" t="s">
        <v>219</v>
      </c>
      <c r="I14" s="70"/>
      <c r="J14" s="70"/>
      <c r="K14" s="69" t="s">
        <v>1754</v>
      </c>
      <c r="L14" s="73">
        <v>399.0292094456043</v>
      </c>
      <c r="M14" s="74">
        <v>4984.5322265625</v>
      </c>
      <c r="N14" s="74">
        <v>6126.4541015625</v>
      </c>
      <c r="O14" s="75"/>
      <c r="P14" s="76"/>
      <c r="Q14" s="76"/>
      <c r="R14" s="86"/>
      <c r="S14" s="48">
        <v>2</v>
      </c>
      <c r="T14" s="48">
        <v>5</v>
      </c>
      <c r="U14" s="49">
        <v>523.466667</v>
      </c>
      <c r="V14" s="49">
        <v>0.00369</v>
      </c>
      <c r="W14" s="49">
        <v>0.016606</v>
      </c>
      <c r="X14" s="49">
        <v>1.677299</v>
      </c>
      <c r="Y14" s="49">
        <v>0.3</v>
      </c>
      <c r="Z14" s="49">
        <v>0.16666666666666666</v>
      </c>
      <c r="AA14" s="71">
        <v>14</v>
      </c>
      <c r="AB14" s="71"/>
      <c r="AC14" s="72"/>
      <c r="AD14" s="78" t="s">
        <v>984</v>
      </c>
      <c r="AE14" s="78">
        <v>416</v>
      </c>
      <c r="AF14" s="78">
        <v>407</v>
      </c>
      <c r="AG14" s="78">
        <v>1121</v>
      </c>
      <c r="AH14" s="78">
        <v>591</v>
      </c>
      <c r="AI14" s="78"/>
      <c r="AJ14" s="78" t="s">
        <v>1113</v>
      </c>
      <c r="AK14" s="78" t="s">
        <v>1235</v>
      </c>
      <c r="AL14" s="82" t="s">
        <v>1321</v>
      </c>
      <c r="AM14" s="78"/>
      <c r="AN14" s="80">
        <v>42013.40042824074</v>
      </c>
      <c r="AO14" s="82" t="s">
        <v>1423</v>
      </c>
      <c r="AP14" s="78" t="b">
        <v>0</v>
      </c>
      <c r="AQ14" s="78" t="b">
        <v>0</v>
      </c>
      <c r="AR14" s="78" t="b">
        <v>1</v>
      </c>
      <c r="AS14" s="78" t="s">
        <v>931</v>
      </c>
      <c r="AT14" s="78">
        <v>7</v>
      </c>
      <c r="AU14" s="82" t="s">
        <v>1533</v>
      </c>
      <c r="AV14" s="78" t="b">
        <v>0</v>
      </c>
      <c r="AW14" s="78" t="s">
        <v>1609</v>
      </c>
      <c r="AX14" s="82" t="s">
        <v>1621</v>
      </c>
      <c r="AY14" s="78" t="s">
        <v>66</v>
      </c>
      <c r="AZ14" s="78" t="str">
        <f>REPLACE(INDEX(GroupVertices[Group],MATCH(Vertices[[#This Row],[Vertex]],GroupVertices[Vertex],0)),1,1,"")</f>
        <v>2</v>
      </c>
      <c r="BA14" s="48"/>
      <c r="BB14" s="48"/>
      <c r="BC14" s="48"/>
      <c r="BD14" s="48"/>
      <c r="BE14" s="48"/>
      <c r="BF14" s="48"/>
      <c r="BG14" s="120" t="s">
        <v>2274</v>
      </c>
      <c r="BH14" s="120" t="s">
        <v>2274</v>
      </c>
      <c r="BI14" s="120" t="s">
        <v>2334</v>
      </c>
      <c r="BJ14" s="120" t="s">
        <v>2334</v>
      </c>
      <c r="BK14" s="120">
        <v>0</v>
      </c>
      <c r="BL14" s="123">
        <v>0</v>
      </c>
      <c r="BM14" s="120">
        <v>0</v>
      </c>
      <c r="BN14" s="123">
        <v>0</v>
      </c>
      <c r="BO14" s="120">
        <v>0</v>
      </c>
      <c r="BP14" s="123">
        <v>0</v>
      </c>
      <c r="BQ14" s="120">
        <v>17</v>
      </c>
      <c r="BR14" s="123">
        <v>100</v>
      </c>
      <c r="BS14" s="120">
        <v>17</v>
      </c>
      <c r="BT14" s="2"/>
      <c r="BU14" s="3"/>
      <c r="BV14" s="3"/>
      <c r="BW14" s="3"/>
      <c r="BX14" s="3"/>
    </row>
    <row r="15" spans="1:76" ht="15">
      <c r="A15" s="64" t="s">
        <v>292</v>
      </c>
      <c r="B15" s="65"/>
      <c r="C15" s="65" t="s">
        <v>64</v>
      </c>
      <c r="D15" s="66">
        <v>165.70067312965975</v>
      </c>
      <c r="E15" s="68"/>
      <c r="F15" s="100" t="s">
        <v>1550</v>
      </c>
      <c r="G15" s="65"/>
      <c r="H15" s="69" t="s">
        <v>292</v>
      </c>
      <c r="I15" s="70"/>
      <c r="J15" s="70"/>
      <c r="K15" s="69" t="s">
        <v>1755</v>
      </c>
      <c r="L15" s="73">
        <v>1</v>
      </c>
      <c r="M15" s="74">
        <v>4907.81298828125</v>
      </c>
      <c r="N15" s="74">
        <v>4481.90478515625</v>
      </c>
      <c r="O15" s="75"/>
      <c r="P15" s="76"/>
      <c r="Q15" s="76"/>
      <c r="R15" s="86"/>
      <c r="S15" s="48">
        <v>3</v>
      </c>
      <c r="T15" s="48">
        <v>0</v>
      </c>
      <c r="U15" s="49">
        <v>0</v>
      </c>
      <c r="V15" s="49">
        <v>0.002591</v>
      </c>
      <c r="W15" s="49">
        <v>0.005437</v>
      </c>
      <c r="X15" s="49">
        <v>0.862851</v>
      </c>
      <c r="Y15" s="49">
        <v>0.6666666666666666</v>
      </c>
      <c r="Z15" s="49">
        <v>0</v>
      </c>
      <c r="AA15" s="71">
        <v>15</v>
      </c>
      <c r="AB15" s="71"/>
      <c r="AC15" s="72"/>
      <c r="AD15" s="78" t="s">
        <v>985</v>
      </c>
      <c r="AE15" s="78">
        <v>13487</v>
      </c>
      <c r="AF15" s="78">
        <v>13538</v>
      </c>
      <c r="AG15" s="78">
        <v>19182</v>
      </c>
      <c r="AH15" s="78">
        <v>37624</v>
      </c>
      <c r="AI15" s="78"/>
      <c r="AJ15" s="78" t="s">
        <v>1114</v>
      </c>
      <c r="AK15" s="78" t="s">
        <v>1236</v>
      </c>
      <c r="AL15" s="78"/>
      <c r="AM15" s="78"/>
      <c r="AN15" s="80">
        <v>42953.96251157407</v>
      </c>
      <c r="AO15" s="82" t="s">
        <v>1424</v>
      </c>
      <c r="AP15" s="78" t="b">
        <v>1</v>
      </c>
      <c r="AQ15" s="78" t="b">
        <v>0</v>
      </c>
      <c r="AR15" s="78" t="b">
        <v>0</v>
      </c>
      <c r="AS15" s="78" t="s">
        <v>931</v>
      </c>
      <c r="AT15" s="78">
        <v>38</v>
      </c>
      <c r="AU15" s="78"/>
      <c r="AV15" s="78" t="b">
        <v>0</v>
      </c>
      <c r="AW15" s="78" t="s">
        <v>1609</v>
      </c>
      <c r="AX15" s="82" t="s">
        <v>1622</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256</v>
      </c>
      <c r="B16" s="65"/>
      <c r="C16" s="65" t="s">
        <v>64</v>
      </c>
      <c r="D16" s="66">
        <v>172.7230660858608</v>
      </c>
      <c r="E16" s="68"/>
      <c r="F16" s="100" t="s">
        <v>633</v>
      </c>
      <c r="G16" s="65"/>
      <c r="H16" s="69" t="s">
        <v>256</v>
      </c>
      <c r="I16" s="70"/>
      <c r="J16" s="70"/>
      <c r="K16" s="69" t="s">
        <v>1756</v>
      </c>
      <c r="L16" s="73">
        <v>1390.1989910737125</v>
      </c>
      <c r="M16" s="74">
        <v>4676.23876953125</v>
      </c>
      <c r="N16" s="74">
        <v>7735.36376953125</v>
      </c>
      <c r="O16" s="75"/>
      <c r="P16" s="76"/>
      <c r="Q16" s="76"/>
      <c r="R16" s="86"/>
      <c r="S16" s="48">
        <v>14</v>
      </c>
      <c r="T16" s="48">
        <v>1</v>
      </c>
      <c r="U16" s="49">
        <v>1827</v>
      </c>
      <c r="V16" s="49">
        <v>0.002732</v>
      </c>
      <c r="W16" s="49">
        <v>0.01007</v>
      </c>
      <c r="X16" s="49">
        <v>4.72808</v>
      </c>
      <c r="Y16" s="49">
        <v>0.02564102564102564</v>
      </c>
      <c r="Z16" s="49">
        <v>0</v>
      </c>
      <c r="AA16" s="71">
        <v>16</v>
      </c>
      <c r="AB16" s="71"/>
      <c r="AC16" s="72"/>
      <c r="AD16" s="78" t="s">
        <v>986</v>
      </c>
      <c r="AE16" s="78">
        <v>408</v>
      </c>
      <c r="AF16" s="78">
        <v>39222</v>
      </c>
      <c r="AG16" s="78">
        <v>4368</v>
      </c>
      <c r="AH16" s="78">
        <v>2335</v>
      </c>
      <c r="AI16" s="78"/>
      <c r="AJ16" s="78" t="s">
        <v>1115</v>
      </c>
      <c r="AK16" s="78" t="s">
        <v>1237</v>
      </c>
      <c r="AL16" s="82" t="s">
        <v>1322</v>
      </c>
      <c r="AM16" s="78"/>
      <c r="AN16" s="80">
        <v>39839.894780092596</v>
      </c>
      <c r="AO16" s="82" t="s">
        <v>1425</v>
      </c>
      <c r="AP16" s="78" t="b">
        <v>0</v>
      </c>
      <c r="AQ16" s="78" t="b">
        <v>0</v>
      </c>
      <c r="AR16" s="78" t="b">
        <v>1</v>
      </c>
      <c r="AS16" s="78" t="s">
        <v>931</v>
      </c>
      <c r="AT16" s="78">
        <v>467</v>
      </c>
      <c r="AU16" s="82" t="s">
        <v>1536</v>
      </c>
      <c r="AV16" s="78" t="b">
        <v>0</v>
      </c>
      <c r="AW16" s="78" t="s">
        <v>1609</v>
      </c>
      <c r="AX16" s="82" t="s">
        <v>1623</v>
      </c>
      <c r="AY16" s="78" t="s">
        <v>66</v>
      </c>
      <c r="AZ16" s="78" t="str">
        <f>REPLACE(INDEX(GroupVertices[Group],MATCH(Vertices[[#This Row],[Vertex]],GroupVertices[Vertex],0)),1,1,"")</f>
        <v>2</v>
      </c>
      <c r="BA16" s="48" t="s">
        <v>463</v>
      </c>
      <c r="BB16" s="48" t="s">
        <v>463</v>
      </c>
      <c r="BC16" s="48" t="s">
        <v>502</v>
      </c>
      <c r="BD16" s="48" t="s">
        <v>502</v>
      </c>
      <c r="BE16" s="48"/>
      <c r="BF16" s="48"/>
      <c r="BG16" s="120" t="s">
        <v>2275</v>
      </c>
      <c r="BH16" s="120" t="s">
        <v>2275</v>
      </c>
      <c r="BI16" s="120" t="s">
        <v>2165</v>
      </c>
      <c r="BJ16" s="120" t="s">
        <v>2165</v>
      </c>
      <c r="BK16" s="120">
        <v>0</v>
      </c>
      <c r="BL16" s="123">
        <v>0</v>
      </c>
      <c r="BM16" s="120">
        <v>2</v>
      </c>
      <c r="BN16" s="123">
        <v>9.523809523809524</v>
      </c>
      <c r="BO16" s="120">
        <v>0</v>
      </c>
      <c r="BP16" s="123">
        <v>0</v>
      </c>
      <c r="BQ16" s="120">
        <v>19</v>
      </c>
      <c r="BR16" s="123">
        <v>90.47619047619048</v>
      </c>
      <c r="BS16" s="120">
        <v>21</v>
      </c>
      <c r="BT16" s="2"/>
      <c r="BU16" s="3"/>
      <c r="BV16" s="3"/>
      <c r="BW16" s="3"/>
      <c r="BX16" s="3"/>
    </row>
    <row r="17" spans="1:76" ht="15">
      <c r="A17" s="64" t="s">
        <v>293</v>
      </c>
      <c r="B17" s="65"/>
      <c r="C17" s="65" t="s">
        <v>64</v>
      </c>
      <c r="D17" s="66">
        <v>162.2488077242697</v>
      </c>
      <c r="E17" s="68"/>
      <c r="F17" s="100" t="s">
        <v>1551</v>
      </c>
      <c r="G17" s="65"/>
      <c r="H17" s="69" t="s">
        <v>293</v>
      </c>
      <c r="I17" s="70"/>
      <c r="J17" s="70"/>
      <c r="K17" s="69" t="s">
        <v>1757</v>
      </c>
      <c r="L17" s="73">
        <v>1</v>
      </c>
      <c r="M17" s="74">
        <v>5575.021484375</v>
      </c>
      <c r="N17" s="74">
        <v>5110.74462890625</v>
      </c>
      <c r="O17" s="75"/>
      <c r="P17" s="76"/>
      <c r="Q17" s="76"/>
      <c r="R17" s="86"/>
      <c r="S17" s="48">
        <v>3</v>
      </c>
      <c r="T17" s="48">
        <v>0</v>
      </c>
      <c r="U17" s="49">
        <v>0</v>
      </c>
      <c r="V17" s="49">
        <v>0.002591</v>
      </c>
      <c r="W17" s="49">
        <v>0.005437</v>
      </c>
      <c r="X17" s="49">
        <v>0.862851</v>
      </c>
      <c r="Y17" s="49">
        <v>0.6666666666666666</v>
      </c>
      <c r="Z17" s="49">
        <v>0</v>
      </c>
      <c r="AA17" s="71">
        <v>17</v>
      </c>
      <c r="AB17" s="71"/>
      <c r="AC17" s="72"/>
      <c r="AD17" s="78" t="s">
        <v>987</v>
      </c>
      <c r="AE17" s="78">
        <v>1319</v>
      </c>
      <c r="AF17" s="78">
        <v>913</v>
      </c>
      <c r="AG17" s="78">
        <v>8499</v>
      </c>
      <c r="AH17" s="78">
        <v>9368</v>
      </c>
      <c r="AI17" s="78"/>
      <c r="AJ17" s="78" t="s">
        <v>1116</v>
      </c>
      <c r="AK17" s="78" t="s">
        <v>1238</v>
      </c>
      <c r="AL17" s="82" t="s">
        <v>1323</v>
      </c>
      <c r="AM17" s="78"/>
      <c r="AN17" s="80">
        <v>40788.6484837963</v>
      </c>
      <c r="AO17" s="82" t="s">
        <v>1426</v>
      </c>
      <c r="AP17" s="78" t="b">
        <v>0</v>
      </c>
      <c r="AQ17" s="78" t="b">
        <v>0</v>
      </c>
      <c r="AR17" s="78" t="b">
        <v>0</v>
      </c>
      <c r="AS17" s="78" t="s">
        <v>931</v>
      </c>
      <c r="AT17" s="78">
        <v>5</v>
      </c>
      <c r="AU17" s="82" t="s">
        <v>1535</v>
      </c>
      <c r="AV17" s="78" t="b">
        <v>0</v>
      </c>
      <c r="AW17" s="78" t="s">
        <v>1609</v>
      </c>
      <c r="AX17" s="82" t="s">
        <v>1624</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162.14846438931698</v>
      </c>
      <c r="E18" s="68"/>
      <c r="F18" s="100" t="s">
        <v>599</v>
      </c>
      <c r="G18" s="65"/>
      <c r="H18" s="69" t="s">
        <v>220</v>
      </c>
      <c r="I18" s="70"/>
      <c r="J18" s="70"/>
      <c r="K18" s="69" t="s">
        <v>1758</v>
      </c>
      <c r="L18" s="73">
        <v>399.0292094456043</v>
      </c>
      <c r="M18" s="74">
        <v>5214.99462890625</v>
      </c>
      <c r="N18" s="74">
        <v>6355.45068359375</v>
      </c>
      <c r="O18" s="75"/>
      <c r="P18" s="76"/>
      <c r="Q18" s="76"/>
      <c r="R18" s="86"/>
      <c r="S18" s="48">
        <v>0</v>
      </c>
      <c r="T18" s="48">
        <v>6</v>
      </c>
      <c r="U18" s="49">
        <v>523.466667</v>
      </c>
      <c r="V18" s="49">
        <v>0.00369</v>
      </c>
      <c r="W18" s="49">
        <v>0.016606</v>
      </c>
      <c r="X18" s="49">
        <v>1.677299</v>
      </c>
      <c r="Y18" s="49">
        <v>0.3333333333333333</v>
      </c>
      <c r="Z18" s="49">
        <v>0</v>
      </c>
      <c r="AA18" s="71">
        <v>18</v>
      </c>
      <c r="AB18" s="71"/>
      <c r="AC18" s="72"/>
      <c r="AD18" s="78" t="s">
        <v>988</v>
      </c>
      <c r="AE18" s="78">
        <v>284</v>
      </c>
      <c r="AF18" s="78">
        <v>546</v>
      </c>
      <c r="AG18" s="78">
        <v>1608</v>
      </c>
      <c r="AH18" s="78">
        <v>1529</v>
      </c>
      <c r="AI18" s="78"/>
      <c r="AJ18" s="78" t="s">
        <v>1117</v>
      </c>
      <c r="AK18" s="78" t="s">
        <v>1239</v>
      </c>
      <c r="AL18" s="82" t="s">
        <v>1324</v>
      </c>
      <c r="AM18" s="78"/>
      <c r="AN18" s="80">
        <v>40713.07717592592</v>
      </c>
      <c r="AO18" s="82" t="s">
        <v>1427</v>
      </c>
      <c r="AP18" s="78" t="b">
        <v>1</v>
      </c>
      <c r="AQ18" s="78" t="b">
        <v>0</v>
      </c>
      <c r="AR18" s="78" t="b">
        <v>1</v>
      </c>
      <c r="AS18" s="78" t="s">
        <v>931</v>
      </c>
      <c r="AT18" s="78">
        <v>16</v>
      </c>
      <c r="AU18" s="82" t="s">
        <v>1533</v>
      </c>
      <c r="AV18" s="78" t="b">
        <v>0</v>
      </c>
      <c r="AW18" s="78" t="s">
        <v>1609</v>
      </c>
      <c r="AX18" s="82" t="s">
        <v>1625</v>
      </c>
      <c r="AY18" s="78" t="s">
        <v>66</v>
      </c>
      <c r="AZ18" s="78" t="str">
        <f>REPLACE(INDEX(GroupVertices[Group],MATCH(Vertices[[#This Row],[Vertex]],GroupVertices[Vertex],0)),1,1,"")</f>
        <v>2</v>
      </c>
      <c r="BA18" s="48"/>
      <c r="BB18" s="48"/>
      <c r="BC18" s="48"/>
      <c r="BD18" s="48"/>
      <c r="BE18" s="48"/>
      <c r="BF18" s="48"/>
      <c r="BG18" s="120" t="s">
        <v>2274</v>
      </c>
      <c r="BH18" s="120" t="s">
        <v>2274</v>
      </c>
      <c r="BI18" s="120" t="s">
        <v>2334</v>
      </c>
      <c r="BJ18" s="120" t="s">
        <v>2334</v>
      </c>
      <c r="BK18" s="120">
        <v>0</v>
      </c>
      <c r="BL18" s="123">
        <v>0</v>
      </c>
      <c r="BM18" s="120">
        <v>0</v>
      </c>
      <c r="BN18" s="123">
        <v>0</v>
      </c>
      <c r="BO18" s="120">
        <v>0</v>
      </c>
      <c r="BP18" s="123">
        <v>0</v>
      </c>
      <c r="BQ18" s="120">
        <v>17</v>
      </c>
      <c r="BR18" s="123">
        <v>100</v>
      </c>
      <c r="BS18" s="120">
        <v>17</v>
      </c>
      <c r="BT18" s="2"/>
      <c r="BU18" s="3"/>
      <c r="BV18" s="3"/>
      <c r="BW18" s="3"/>
      <c r="BX18" s="3"/>
    </row>
    <row r="19" spans="1:76" ht="15">
      <c r="A19" s="64" t="s">
        <v>221</v>
      </c>
      <c r="B19" s="65"/>
      <c r="C19" s="65" t="s">
        <v>64</v>
      </c>
      <c r="D19" s="66">
        <v>162.03144273438573</v>
      </c>
      <c r="E19" s="68"/>
      <c r="F19" s="100" t="s">
        <v>600</v>
      </c>
      <c r="G19" s="65"/>
      <c r="H19" s="69" t="s">
        <v>221</v>
      </c>
      <c r="I19" s="70"/>
      <c r="J19" s="70"/>
      <c r="K19" s="69" t="s">
        <v>1759</v>
      </c>
      <c r="L19" s="73">
        <v>99.97504240165729</v>
      </c>
      <c r="M19" s="74">
        <v>5444.7734375</v>
      </c>
      <c r="N19" s="74">
        <v>1349.9202880859375</v>
      </c>
      <c r="O19" s="75"/>
      <c r="P19" s="76"/>
      <c r="Q19" s="76"/>
      <c r="R19" s="86"/>
      <c r="S19" s="48">
        <v>0</v>
      </c>
      <c r="T19" s="48">
        <v>4</v>
      </c>
      <c r="U19" s="49">
        <v>130.166667</v>
      </c>
      <c r="V19" s="49">
        <v>0.003448</v>
      </c>
      <c r="W19" s="49">
        <v>0.013445</v>
      </c>
      <c r="X19" s="49">
        <v>1.193038</v>
      </c>
      <c r="Y19" s="49">
        <v>0.25</v>
      </c>
      <c r="Z19" s="49">
        <v>0</v>
      </c>
      <c r="AA19" s="71">
        <v>19</v>
      </c>
      <c r="AB19" s="71"/>
      <c r="AC19" s="72"/>
      <c r="AD19" s="78" t="s">
        <v>989</v>
      </c>
      <c r="AE19" s="78">
        <v>192</v>
      </c>
      <c r="AF19" s="78">
        <v>118</v>
      </c>
      <c r="AG19" s="78">
        <v>142</v>
      </c>
      <c r="AH19" s="78">
        <v>177</v>
      </c>
      <c r="AI19" s="78"/>
      <c r="AJ19" s="78" t="s">
        <v>1118</v>
      </c>
      <c r="AK19" s="78" t="s">
        <v>1240</v>
      </c>
      <c r="AL19" s="82" t="s">
        <v>1325</v>
      </c>
      <c r="AM19" s="78"/>
      <c r="AN19" s="80">
        <v>41787.92962962963</v>
      </c>
      <c r="AO19" s="82" t="s">
        <v>1428</v>
      </c>
      <c r="AP19" s="78" t="b">
        <v>0</v>
      </c>
      <c r="AQ19" s="78" t="b">
        <v>0</v>
      </c>
      <c r="AR19" s="78" t="b">
        <v>0</v>
      </c>
      <c r="AS19" s="78" t="s">
        <v>931</v>
      </c>
      <c r="AT19" s="78">
        <v>3</v>
      </c>
      <c r="AU19" s="82" t="s">
        <v>1533</v>
      </c>
      <c r="AV19" s="78" t="b">
        <v>0</v>
      </c>
      <c r="AW19" s="78" t="s">
        <v>1609</v>
      </c>
      <c r="AX19" s="82" t="s">
        <v>1626</v>
      </c>
      <c r="AY19" s="78" t="s">
        <v>66</v>
      </c>
      <c r="AZ19" s="78" t="str">
        <f>REPLACE(INDEX(GroupVertices[Group],MATCH(Vertices[[#This Row],[Vertex]],GroupVertices[Vertex],0)),1,1,"")</f>
        <v>4</v>
      </c>
      <c r="BA19" s="48" t="s">
        <v>447</v>
      </c>
      <c r="BB19" s="48" t="s">
        <v>447</v>
      </c>
      <c r="BC19" s="48" t="s">
        <v>505</v>
      </c>
      <c r="BD19" s="48" t="s">
        <v>505</v>
      </c>
      <c r="BE19" s="48"/>
      <c r="BF19" s="48"/>
      <c r="BG19" s="120" t="s">
        <v>2276</v>
      </c>
      <c r="BH19" s="120" t="s">
        <v>2276</v>
      </c>
      <c r="BI19" s="120" t="s">
        <v>2335</v>
      </c>
      <c r="BJ19" s="120" t="s">
        <v>2335</v>
      </c>
      <c r="BK19" s="120">
        <v>1</v>
      </c>
      <c r="BL19" s="123">
        <v>14.285714285714286</v>
      </c>
      <c r="BM19" s="120">
        <v>0</v>
      </c>
      <c r="BN19" s="123">
        <v>0</v>
      </c>
      <c r="BO19" s="120">
        <v>0</v>
      </c>
      <c r="BP19" s="123">
        <v>0</v>
      </c>
      <c r="BQ19" s="120">
        <v>6</v>
      </c>
      <c r="BR19" s="123">
        <v>85.71428571428571</v>
      </c>
      <c r="BS19" s="120">
        <v>7</v>
      </c>
      <c r="BT19" s="2"/>
      <c r="BU19" s="3"/>
      <c r="BV19" s="3"/>
      <c r="BW19" s="3"/>
      <c r="BX19" s="3"/>
    </row>
    <row r="20" spans="1:76" ht="15">
      <c r="A20" s="64" t="s">
        <v>294</v>
      </c>
      <c r="B20" s="65"/>
      <c r="C20" s="65" t="s">
        <v>64</v>
      </c>
      <c r="D20" s="66">
        <v>163.0299546124439</v>
      </c>
      <c r="E20" s="68"/>
      <c r="F20" s="100" t="s">
        <v>1552</v>
      </c>
      <c r="G20" s="65"/>
      <c r="H20" s="69" t="s">
        <v>294</v>
      </c>
      <c r="I20" s="70"/>
      <c r="J20" s="70"/>
      <c r="K20" s="69" t="s">
        <v>1760</v>
      </c>
      <c r="L20" s="73">
        <v>1.3801858213119083</v>
      </c>
      <c r="M20" s="74">
        <v>5144.02978515625</v>
      </c>
      <c r="N20" s="74">
        <v>352.9058837890625</v>
      </c>
      <c r="O20" s="75"/>
      <c r="P20" s="76"/>
      <c r="Q20" s="76"/>
      <c r="R20" s="86"/>
      <c r="S20" s="48">
        <v>3</v>
      </c>
      <c r="T20" s="48">
        <v>0</v>
      </c>
      <c r="U20" s="49">
        <v>0.5</v>
      </c>
      <c r="V20" s="49">
        <v>0.002475</v>
      </c>
      <c r="W20" s="49">
        <v>0.004546</v>
      </c>
      <c r="X20" s="49">
        <v>0.904061</v>
      </c>
      <c r="Y20" s="49">
        <v>0.3333333333333333</v>
      </c>
      <c r="Z20" s="49">
        <v>0</v>
      </c>
      <c r="AA20" s="71">
        <v>20</v>
      </c>
      <c r="AB20" s="71"/>
      <c r="AC20" s="72"/>
      <c r="AD20" s="78" t="s">
        <v>990</v>
      </c>
      <c r="AE20" s="78">
        <v>487</v>
      </c>
      <c r="AF20" s="78">
        <v>3770</v>
      </c>
      <c r="AG20" s="78">
        <v>5946</v>
      </c>
      <c r="AH20" s="78">
        <v>1771</v>
      </c>
      <c r="AI20" s="78"/>
      <c r="AJ20" s="78" t="s">
        <v>1119</v>
      </c>
      <c r="AK20" s="78" t="s">
        <v>1241</v>
      </c>
      <c r="AL20" s="82" t="s">
        <v>1326</v>
      </c>
      <c r="AM20" s="78"/>
      <c r="AN20" s="80">
        <v>39899.12300925926</v>
      </c>
      <c r="AO20" s="82" t="s">
        <v>1429</v>
      </c>
      <c r="AP20" s="78" t="b">
        <v>0</v>
      </c>
      <c r="AQ20" s="78" t="b">
        <v>0</v>
      </c>
      <c r="AR20" s="78" t="b">
        <v>1</v>
      </c>
      <c r="AS20" s="78" t="s">
        <v>931</v>
      </c>
      <c r="AT20" s="78">
        <v>234</v>
      </c>
      <c r="AU20" s="82" t="s">
        <v>1533</v>
      </c>
      <c r="AV20" s="78" t="b">
        <v>0</v>
      </c>
      <c r="AW20" s="78" t="s">
        <v>1609</v>
      </c>
      <c r="AX20" s="82" t="s">
        <v>1627</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295</v>
      </c>
      <c r="B21" s="65"/>
      <c r="C21" s="65" t="s">
        <v>64</v>
      </c>
      <c r="D21" s="66">
        <v>163.4583960453347</v>
      </c>
      <c r="E21" s="68"/>
      <c r="F21" s="100" t="s">
        <v>1553</v>
      </c>
      <c r="G21" s="65"/>
      <c r="H21" s="69" t="s">
        <v>295</v>
      </c>
      <c r="I21" s="70"/>
      <c r="J21" s="70"/>
      <c r="K21" s="69" t="s">
        <v>1761</v>
      </c>
      <c r="L21" s="73">
        <v>22.670591814778764</v>
      </c>
      <c r="M21" s="74">
        <v>4828.2568359375</v>
      </c>
      <c r="N21" s="74">
        <v>2081.6240234375</v>
      </c>
      <c r="O21" s="75"/>
      <c r="P21" s="76"/>
      <c r="Q21" s="76"/>
      <c r="R21" s="86"/>
      <c r="S21" s="48">
        <v>4</v>
      </c>
      <c r="T21" s="48">
        <v>0</v>
      </c>
      <c r="U21" s="49">
        <v>28.5</v>
      </c>
      <c r="V21" s="49">
        <v>0.002564</v>
      </c>
      <c r="W21" s="49">
        <v>0.005879</v>
      </c>
      <c r="X21" s="49">
        <v>1.241478</v>
      </c>
      <c r="Y21" s="49">
        <v>0.16666666666666666</v>
      </c>
      <c r="Z21" s="49">
        <v>0</v>
      </c>
      <c r="AA21" s="71">
        <v>21</v>
      </c>
      <c r="AB21" s="71"/>
      <c r="AC21" s="72"/>
      <c r="AD21" s="78" t="s">
        <v>991</v>
      </c>
      <c r="AE21" s="78">
        <v>578</v>
      </c>
      <c r="AF21" s="78">
        <v>5337</v>
      </c>
      <c r="AG21" s="78">
        <v>12140</v>
      </c>
      <c r="AH21" s="78">
        <v>762</v>
      </c>
      <c r="AI21" s="78"/>
      <c r="AJ21" s="78" t="s">
        <v>1120</v>
      </c>
      <c r="AK21" s="78" t="s">
        <v>1242</v>
      </c>
      <c r="AL21" s="82" t="s">
        <v>1327</v>
      </c>
      <c r="AM21" s="78"/>
      <c r="AN21" s="80">
        <v>42031.821064814816</v>
      </c>
      <c r="AO21" s="82" t="s">
        <v>1430</v>
      </c>
      <c r="AP21" s="78" t="b">
        <v>0</v>
      </c>
      <c r="AQ21" s="78" t="b">
        <v>0</v>
      </c>
      <c r="AR21" s="78" t="b">
        <v>1</v>
      </c>
      <c r="AS21" s="78" t="s">
        <v>931</v>
      </c>
      <c r="AT21" s="78">
        <v>222</v>
      </c>
      <c r="AU21" s="82" t="s">
        <v>1535</v>
      </c>
      <c r="AV21" s="78" t="b">
        <v>0</v>
      </c>
      <c r="AW21" s="78" t="s">
        <v>1609</v>
      </c>
      <c r="AX21" s="82" t="s">
        <v>1628</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222</v>
      </c>
      <c r="B22" s="65"/>
      <c r="C22" s="65" t="s">
        <v>64</v>
      </c>
      <c r="D22" s="66">
        <v>162.2889997412671</v>
      </c>
      <c r="E22" s="68"/>
      <c r="F22" s="100" t="s">
        <v>601</v>
      </c>
      <c r="G22" s="65"/>
      <c r="H22" s="69" t="s">
        <v>222</v>
      </c>
      <c r="I22" s="70"/>
      <c r="J22" s="70"/>
      <c r="K22" s="69" t="s">
        <v>1762</v>
      </c>
      <c r="L22" s="73">
        <v>100.3552282229692</v>
      </c>
      <c r="M22" s="74">
        <v>4528.92529296875</v>
      </c>
      <c r="N22" s="74">
        <v>1139.9781494140625</v>
      </c>
      <c r="O22" s="75"/>
      <c r="P22" s="76"/>
      <c r="Q22" s="76"/>
      <c r="R22" s="86"/>
      <c r="S22" s="48">
        <v>2</v>
      </c>
      <c r="T22" s="48">
        <v>3</v>
      </c>
      <c r="U22" s="49">
        <v>130.666667</v>
      </c>
      <c r="V22" s="49">
        <v>0.00346</v>
      </c>
      <c r="W22" s="49">
        <v>0.014768</v>
      </c>
      <c r="X22" s="49">
        <v>1.453059</v>
      </c>
      <c r="Y22" s="49">
        <v>0.3</v>
      </c>
      <c r="Z22" s="49">
        <v>0</v>
      </c>
      <c r="AA22" s="71">
        <v>22</v>
      </c>
      <c r="AB22" s="71"/>
      <c r="AC22" s="72"/>
      <c r="AD22" s="78" t="s">
        <v>992</v>
      </c>
      <c r="AE22" s="78">
        <v>656</v>
      </c>
      <c r="AF22" s="78">
        <v>1060</v>
      </c>
      <c r="AG22" s="78">
        <v>8660</v>
      </c>
      <c r="AH22" s="78">
        <v>2047</v>
      </c>
      <c r="AI22" s="78"/>
      <c r="AJ22" s="78" t="s">
        <v>1121</v>
      </c>
      <c r="AK22" s="78" t="s">
        <v>1243</v>
      </c>
      <c r="AL22" s="82" t="s">
        <v>1328</v>
      </c>
      <c r="AM22" s="78"/>
      <c r="AN22" s="80">
        <v>40556.88290509259</v>
      </c>
      <c r="AO22" s="82" t="s">
        <v>1431</v>
      </c>
      <c r="AP22" s="78" t="b">
        <v>0</v>
      </c>
      <c r="AQ22" s="78" t="b">
        <v>0</v>
      </c>
      <c r="AR22" s="78" t="b">
        <v>1</v>
      </c>
      <c r="AS22" s="78" t="s">
        <v>931</v>
      </c>
      <c r="AT22" s="78">
        <v>53</v>
      </c>
      <c r="AU22" s="82" t="s">
        <v>1533</v>
      </c>
      <c r="AV22" s="78" t="b">
        <v>0</v>
      </c>
      <c r="AW22" s="78" t="s">
        <v>1609</v>
      </c>
      <c r="AX22" s="82" t="s">
        <v>1629</v>
      </c>
      <c r="AY22" s="78" t="s">
        <v>66</v>
      </c>
      <c r="AZ22" s="78" t="str">
        <f>REPLACE(INDEX(GroupVertices[Group],MATCH(Vertices[[#This Row],[Vertex]],GroupVertices[Vertex],0)),1,1,"")</f>
        <v>4</v>
      </c>
      <c r="BA22" s="48" t="s">
        <v>447</v>
      </c>
      <c r="BB22" s="48" t="s">
        <v>447</v>
      </c>
      <c r="BC22" s="48" t="s">
        <v>505</v>
      </c>
      <c r="BD22" s="48" t="s">
        <v>505</v>
      </c>
      <c r="BE22" s="48"/>
      <c r="BF22" s="48"/>
      <c r="BG22" s="120" t="s">
        <v>2277</v>
      </c>
      <c r="BH22" s="120" t="s">
        <v>2277</v>
      </c>
      <c r="BI22" s="120" t="s">
        <v>2336</v>
      </c>
      <c r="BJ22" s="120" t="s">
        <v>2336</v>
      </c>
      <c r="BK22" s="120">
        <v>1</v>
      </c>
      <c r="BL22" s="123">
        <v>20</v>
      </c>
      <c r="BM22" s="120">
        <v>0</v>
      </c>
      <c r="BN22" s="123">
        <v>0</v>
      </c>
      <c r="BO22" s="120">
        <v>0</v>
      </c>
      <c r="BP22" s="123">
        <v>0</v>
      </c>
      <c r="BQ22" s="120">
        <v>4</v>
      </c>
      <c r="BR22" s="123">
        <v>80</v>
      </c>
      <c r="BS22" s="120">
        <v>5</v>
      </c>
      <c r="BT22" s="2"/>
      <c r="BU22" s="3"/>
      <c r="BV22" s="3"/>
      <c r="BW22" s="3"/>
      <c r="BX22" s="3"/>
    </row>
    <row r="23" spans="1:76" ht="15">
      <c r="A23" s="64" t="s">
        <v>223</v>
      </c>
      <c r="B23" s="65"/>
      <c r="C23" s="65" t="s">
        <v>64</v>
      </c>
      <c r="D23" s="66">
        <v>162.31688807959185</v>
      </c>
      <c r="E23" s="68"/>
      <c r="F23" s="100" t="s">
        <v>602</v>
      </c>
      <c r="G23" s="65"/>
      <c r="H23" s="69" t="s">
        <v>223</v>
      </c>
      <c r="I23" s="70"/>
      <c r="J23" s="70"/>
      <c r="K23" s="69" t="s">
        <v>1763</v>
      </c>
      <c r="L23" s="73">
        <v>99.97504240165729</v>
      </c>
      <c r="M23" s="74">
        <v>4856.42626953125</v>
      </c>
      <c r="N23" s="74">
        <v>1109.730712890625</v>
      </c>
      <c r="O23" s="75"/>
      <c r="P23" s="76"/>
      <c r="Q23" s="76"/>
      <c r="R23" s="86"/>
      <c r="S23" s="48">
        <v>0</v>
      </c>
      <c r="T23" s="48">
        <v>4</v>
      </c>
      <c r="U23" s="49">
        <v>130.166667</v>
      </c>
      <c r="V23" s="49">
        <v>0.003448</v>
      </c>
      <c r="W23" s="49">
        <v>0.013445</v>
      </c>
      <c r="X23" s="49">
        <v>1.193038</v>
      </c>
      <c r="Y23" s="49">
        <v>0.25</v>
      </c>
      <c r="Z23" s="49">
        <v>0</v>
      </c>
      <c r="AA23" s="71">
        <v>23</v>
      </c>
      <c r="AB23" s="71"/>
      <c r="AC23" s="72"/>
      <c r="AD23" s="78" t="s">
        <v>993</v>
      </c>
      <c r="AE23" s="78">
        <v>1172</v>
      </c>
      <c r="AF23" s="78">
        <v>1162</v>
      </c>
      <c r="AG23" s="78">
        <v>16250</v>
      </c>
      <c r="AH23" s="78">
        <v>13093</v>
      </c>
      <c r="AI23" s="78"/>
      <c r="AJ23" s="78" t="s">
        <v>1122</v>
      </c>
      <c r="AK23" s="78" t="s">
        <v>1244</v>
      </c>
      <c r="AL23" s="82" t="s">
        <v>1329</v>
      </c>
      <c r="AM23" s="78"/>
      <c r="AN23" s="80">
        <v>41465.62967592593</v>
      </c>
      <c r="AO23" s="82" t="s">
        <v>1432</v>
      </c>
      <c r="AP23" s="78" t="b">
        <v>0</v>
      </c>
      <c r="AQ23" s="78" t="b">
        <v>0</v>
      </c>
      <c r="AR23" s="78" t="b">
        <v>0</v>
      </c>
      <c r="AS23" s="78" t="s">
        <v>931</v>
      </c>
      <c r="AT23" s="78">
        <v>113</v>
      </c>
      <c r="AU23" s="82" t="s">
        <v>1537</v>
      </c>
      <c r="AV23" s="78" t="b">
        <v>0</v>
      </c>
      <c r="AW23" s="78" t="s">
        <v>1609</v>
      </c>
      <c r="AX23" s="82" t="s">
        <v>1630</v>
      </c>
      <c r="AY23" s="78" t="s">
        <v>66</v>
      </c>
      <c r="AZ23" s="78" t="str">
        <f>REPLACE(INDEX(GroupVertices[Group],MATCH(Vertices[[#This Row],[Vertex]],GroupVertices[Vertex],0)),1,1,"")</f>
        <v>4</v>
      </c>
      <c r="BA23" s="48" t="s">
        <v>447</v>
      </c>
      <c r="BB23" s="48" t="s">
        <v>447</v>
      </c>
      <c r="BC23" s="48" t="s">
        <v>505</v>
      </c>
      <c r="BD23" s="48" t="s">
        <v>505</v>
      </c>
      <c r="BE23" s="48"/>
      <c r="BF23" s="48"/>
      <c r="BG23" s="120" t="s">
        <v>2276</v>
      </c>
      <c r="BH23" s="120" t="s">
        <v>2276</v>
      </c>
      <c r="BI23" s="120" t="s">
        <v>2335</v>
      </c>
      <c r="BJ23" s="120" t="s">
        <v>2335</v>
      </c>
      <c r="BK23" s="120">
        <v>1</v>
      </c>
      <c r="BL23" s="123">
        <v>14.285714285714286</v>
      </c>
      <c r="BM23" s="120">
        <v>0</v>
      </c>
      <c r="BN23" s="123">
        <v>0</v>
      </c>
      <c r="BO23" s="120">
        <v>0</v>
      </c>
      <c r="BP23" s="123">
        <v>0</v>
      </c>
      <c r="BQ23" s="120">
        <v>6</v>
      </c>
      <c r="BR23" s="123">
        <v>85.71428571428571</v>
      </c>
      <c r="BS23" s="120">
        <v>7</v>
      </c>
      <c r="BT23" s="2"/>
      <c r="BU23" s="3"/>
      <c r="BV23" s="3"/>
      <c r="BW23" s="3"/>
      <c r="BX23" s="3"/>
    </row>
    <row r="24" spans="1:76" ht="15">
      <c r="A24" s="64" t="s">
        <v>224</v>
      </c>
      <c r="B24" s="65"/>
      <c r="C24" s="65" t="s">
        <v>64</v>
      </c>
      <c r="D24" s="66">
        <v>162.4101226224226</v>
      </c>
      <c r="E24" s="68"/>
      <c r="F24" s="100" t="s">
        <v>603</v>
      </c>
      <c r="G24" s="65"/>
      <c r="H24" s="69" t="s">
        <v>224</v>
      </c>
      <c r="I24" s="70"/>
      <c r="J24" s="70"/>
      <c r="K24" s="69" t="s">
        <v>1764</v>
      </c>
      <c r="L24" s="73">
        <v>1</v>
      </c>
      <c r="M24" s="74">
        <v>1076.7529296875</v>
      </c>
      <c r="N24" s="74">
        <v>6446.18408203125</v>
      </c>
      <c r="O24" s="75"/>
      <c r="P24" s="76"/>
      <c r="Q24" s="76"/>
      <c r="R24" s="86"/>
      <c r="S24" s="48">
        <v>0</v>
      </c>
      <c r="T24" s="48">
        <v>2</v>
      </c>
      <c r="U24" s="49">
        <v>0</v>
      </c>
      <c r="V24" s="49">
        <v>0.003401</v>
      </c>
      <c r="W24" s="49">
        <v>0.012006</v>
      </c>
      <c r="X24" s="49">
        <v>0.740963</v>
      </c>
      <c r="Y24" s="49">
        <v>0.5</v>
      </c>
      <c r="Z24" s="49">
        <v>0</v>
      </c>
      <c r="AA24" s="71">
        <v>24</v>
      </c>
      <c r="AB24" s="71"/>
      <c r="AC24" s="72"/>
      <c r="AD24" s="78" t="s">
        <v>994</v>
      </c>
      <c r="AE24" s="78">
        <v>2735</v>
      </c>
      <c r="AF24" s="78">
        <v>1503</v>
      </c>
      <c r="AG24" s="78">
        <v>13481</v>
      </c>
      <c r="AH24" s="78">
        <v>19104</v>
      </c>
      <c r="AI24" s="78"/>
      <c r="AJ24" s="78" t="s">
        <v>1123</v>
      </c>
      <c r="AK24" s="78" t="s">
        <v>1245</v>
      </c>
      <c r="AL24" s="82" t="s">
        <v>1330</v>
      </c>
      <c r="AM24" s="78"/>
      <c r="AN24" s="80">
        <v>41694.2247337963</v>
      </c>
      <c r="AO24" s="82" t="s">
        <v>1433</v>
      </c>
      <c r="AP24" s="78" t="b">
        <v>1</v>
      </c>
      <c r="AQ24" s="78" t="b">
        <v>0</v>
      </c>
      <c r="AR24" s="78" t="b">
        <v>1</v>
      </c>
      <c r="AS24" s="78" t="s">
        <v>931</v>
      </c>
      <c r="AT24" s="78">
        <v>157</v>
      </c>
      <c r="AU24" s="82" t="s">
        <v>1533</v>
      </c>
      <c r="AV24" s="78" t="b">
        <v>0</v>
      </c>
      <c r="AW24" s="78" t="s">
        <v>1609</v>
      </c>
      <c r="AX24" s="82" t="s">
        <v>1631</v>
      </c>
      <c r="AY24" s="78" t="s">
        <v>66</v>
      </c>
      <c r="AZ24" s="78" t="str">
        <f>REPLACE(INDEX(GroupVertices[Group],MATCH(Vertices[[#This Row],[Vertex]],GroupVertices[Vertex],0)),1,1,"")</f>
        <v>1</v>
      </c>
      <c r="BA24" s="48" t="s">
        <v>448</v>
      </c>
      <c r="BB24" s="48" t="s">
        <v>448</v>
      </c>
      <c r="BC24" s="48" t="s">
        <v>506</v>
      </c>
      <c r="BD24" s="48" t="s">
        <v>506</v>
      </c>
      <c r="BE24" s="48" t="s">
        <v>538</v>
      </c>
      <c r="BF24" s="48" t="s">
        <v>538</v>
      </c>
      <c r="BG24" s="120" t="s">
        <v>2278</v>
      </c>
      <c r="BH24" s="120" t="s">
        <v>2278</v>
      </c>
      <c r="BI24" s="120" t="s">
        <v>2337</v>
      </c>
      <c r="BJ24" s="120" t="s">
        <v>2337</v>
      </c>
      <c r="BK24" s="120">
        <v>1</v>
      </c>
      <c r="BL24" s="123">
        <v>7.6923076923076925</v>
      </c>
      <c r="BM24" s="120">
        <v>0</v>
      </c>
      <c r="BN24" s="123">
        <v>0</v>
      </c>
      <c r="BO24" s="120">
        <v>0</v>
      </c>
      <c r="BP24" s="123">
        <v>0</v>
      </c>
      <c r="BQ24" s="120">
        <v>12</v>
      </c>
      <c r="BR24" s="123">
        <v>92.3076923076923</v>
      </c>
      <c r="BS24" s="120">
        <v>13</v>
      </c>
      <c r="BT24" s="2"/>
      <c r="BU24" s="3"/>
      <c r="BV24" s="3"/>
      <c r="BW24" s="3"/>
      <c r="BX24" s="3"/>
    </row>
    <row r="25" spans="1:76" ht="15">
      <c r="A25" s="64" t="s">
        <v>296</v>
      </c>
      <c r="B25" s="65"/>
      <c r="C25" s="65" t="s">
        <v>64</v>
      </c>
      <c r="D25" s="66">
        <v>167.36276341079767</v>
      </c>
      <c r="E25" s="68"/>
      <c r="F25" s="100" t="s">
        <v>1554</v>
      </c>
      <c r="G25" s="65"/>
      <c r="H25" s="69" t="s">
        <v>296</v>
      </c>
      <c r="I25" s="70"/>
      <c r="J25" s="70"/>
      <c r="K25" s="69" t="s">
        <v>1765</v>
      </c>
      <c r="L25" s="73">
        <v>1</v>
      </c>
      <c r="M25" s="74">
        <v>1016.041748046875</v>
      </c>
      <c r="N25" s="74">
        <v>5252.34228515625</v>
      </c>
      <c r="O25" s="75"/>
      <c r="P25" s="76"/>
      <c r="Q25" s="76"/>
      <c r="R25" s="86"/>
      <c r="S25" s="48">
        <v>2</v>
      </c>
      <c r="T25" s="48">
        <v>0</v>
      </c>
      <c r="U25" s="49">
        <v>0</v>
      </c>
      <c r="V25" s="49">
        <v>0.003401</v>
      </c>
      <c r="W25" s="49">
        <v>0.012006</v>
      </c>
      <c r="X25" s="49">
        <v>0.740963</v>
      </c>
      <c r="Y25" s="49">
        <v>0.5</v>
      </c>
      <c r="Z25" s="49">
        <v>0</v>
      </c>
      <c r="AA25" s="71">
        <v>25</v>
      </c>
      <c r="AB25" s="71"/>
      <c r="AC25" s="72"/>
      <c r="AD25" s="78" t="s">
        <v>995</v>
      </c>
      <c r="AE25" s="78">
        <v>420</v>
      </c>
      <c r="AF25" s="78">
        <v>19617</v>
      </c>
      <c r="AG25" s="78">
        <v>6663</v>
      </c>
      <c r="AH25" s="78">
        <v>1833</v>
      </c>
      <c r="AI25" s="78"/>
      <c r="AJ25" s="78" t="s">
        <v>1124</v>
      </c>
      <c r="AK25" s="78" t="s">
        <v>1238</v>
      </c>
      <c r="AL25" s="82" t="s">
        <v>1331</v>
      </c>
      <c r="AM25" s="78"/>
      <c r="AN25" s="80">
        <v>40485.28528935185</v>
      </c>
      <c r="AO25" s="82" t="s">
        <v>1434</v>
      </c>
      <c r="AP25" s="78" t="b">
        <v>0</v>
      </c>
      <c r="AQ25" s="78" t="b">
        <v>0</v>
      </c>
      <c r="AR25" s="78" t="b">
        <v>0</v>
      </c>
      <c r="AS25" s="78" t="s">
        <v>931</v>
      </c>
      <c r="AT25" s="78">
        <v>368</v>
      </c>
      <c r="AU25" s="82" t="s">
        <v>1533</v>
      </c>
      <c r="AV25" s="78" t="b">
        <v>0</v>
      </c>
      <c r="AW25" s="78" t="s">
        <v>1609</v>
      </c>
      <c r="AX25" s="82" t="s">
        <v>1632</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225</v>
      </c>
      <c r="B26" s="65"/>
      <c r="C26" s="65" t="s">
        <v>64</v>
      </c>
      <c r="D26" s="66">
        <v>162.08995356185136</v>
      </c>
      <c r="E26" s="68"/>
      <c r="F26" s="100" t="s">
        <v>604</v>
      </c>
      <c r="G26" s="65"/>
      <c r="H26" s="69" t="s">
        <v>225</v>
      </c>
      <c r="I26" s="70"/>
      <c r="J26" s="70"/>
      <c r="K26" s="69" t="s">
        <v>1766</v>
      </c>
      <c r="L26" s="73">
        <v>1</v>
      </c>
      <c r="M26" s="74">
        <v>1408.2332763671875</v>
      </c>
      <c r="N26" s="74">
        <v>9436.279296875</v>
      </c>
      <c r="O26" s="75"/>
      <c r="P26" s="76"/>
      <c r="Q26" s="76"/>
      <c r="R26" s="86"/>
      <c r="S26" s="48">
        <v>0</v>
      </c>
      <c r="T26" s="48">
        <v>1</v>
      </c>
      <c r="U26" s="49">
        <v>0</v>
      </c>
      <c r="V26" s="49">
        <v>0.00339</v>
      </c>
      <c r="W26" s="49">
        <v>0.010695</v>
      </c>
      <c r="X26" s="49">
        <v>0.426054</v>
      </c>
      <c r="Y26" s="49">
        <v>0</v>
      </c>
      <c r="Z26" s="49">
        <v>0</v>
      </c>
      <c r="AA26" s="71">
        <v>26</v>
      </c>
      <c r="AB26" s="71"/>
      <c r="AC26" s="72"/>
      <c r="AD26" s="78" t="s">
        <v>996</v>
      </c>
      <c r="AE26" s="78">
        <v>600</v>
      </c>
      <c r="AF26" s="78">
        <v>332</v>
      </c>
      <c r="AG26" s="78">
        <v>1306</v>
      </c>
      <c r="AH26" s="78">
        <v>698</v>
      </c>
      <c r="AI26" s="78"/>
      <c r="AJ26" s="78" t="s">
        <v>1125</v>
      </c>
      <c r="AK26" s="78" t="s">
        <v>1246</v>
      </c>
      <c r="AL26" s="82" t="s">
        <v>1332</v>
      </c>
      <c r="AM26" s="78"/>
      <c r="AN26" s="80">
        <v>42487.12931712963</v>
      </c>
      <c r="AO26" s="82" t="s">
        <v>1435</v>
      </c>
      <c r="AP26" s="78" t="b">
        <v>0</v>
      </c>
      <c r="AQ26" s="78" t="b">
        <v>0</v>
      </c>
      <c r="AR26" s="78" t="b">
        <v>0</v>
      </c>
      <c r="AS26" s="78" t="s">
        <v>931</v>
      </c>
      <c r="AT26" s="78">
        <v>23</v>
      </c>
      <c r="AU26" s="82" t="s">
        <v>1533</v>
      </c>
      <c r="AV26" s="78" t="b">
        <v>0</v>
      </c>
      <c r="AW26" s="78" t="s">
        <v>1609</v>
      </c>
      <c r="AX26" s="82" t="s">
        <v>1633</v>
      </c>
      <c r="AY26" s="78" t="s">
        <v>66</v>
      </c>
      <c r="AZ26" s="78" t="str">
        <f>REPLACE(INDEX(GroupVertices[Group],MATCH(Vertices[[#This Row],[Vertex]],GroupVertices[Vertex],0)),1,1,"")</f>
        <v>1</v>
      </c>
      <c r="BA26" s="48" t="s">
        <v>2241</v>
      </c>
      <c r="BB26" s="48" t="s">
        <v>2241</v>
      </c>
      <c r="BC26" s="48" t="s">
        <v>502</v>
      </c>
      <c r="BD26" s="48" t="s">
        <v>502</v>
      </c>
      <c r="BE26" s="48"/>
      <c r="BF26" s="48"/>
      <c r="BG26" s="120" t="s">
        <v>2279</v>
      </c>
      <c r="BH26" s="120" t="s">
        <v>2318</v>
      </c>
      <c r="BI26" s="120" t="s">
        <v>2338</v>
      </c>
      <c r="BJ26" s="120" t="s">
        <v>2376</v>
      </c>
      <c r="BK26" s="120">
        <v>6</v>
      </c>
      <c r="BL26" s="123">
        <v>12.5</v>
      </c>
      <c r="BM26" s="120">
        <v>0</v>
      </c>
      <c r="BN26" s="123">
        <v>0</v>
      </c>
      <c r="BO26" s="120">
        <v>0</v>
      </c>
      <c r="BP26" s="123">
        <v>0</v>
      </c>
      <c r="BQ26" s="120">
        <v>42</v>
      </c>
      <c r="BR26" s="123">
        <v>87.5</v>
      </c>
      <c r="BS26" s="120">
        <v>48</v>
      </c>
      <c r="BT26" s="2"/>
      <c r="BU26" s="3"/>
      <c r="BV26" s="3"/>
      <c r="BW26" s="3"/>
      <c r="BX26" s="3"/>
    </row>
    <row r="27" spans="1:76" ht="15">
      <c r="A27" s="64" t="s">
        <v>226</v>
      </c>
      <c r="B27" s="65"/>
      <c r="C27" s="65" t="s">
        <v>64</v>
      </c>
      <c r="D27" s="66">
        <v>162.16459587913226</v>
      </c>
      <c r="E27" s="68"/>
      <c r="F27" s="100" t="s">
        <v>605</v>
      </c>
      <c r="G27" s="65"/>
      <c r="H27" s="69" t="s">
        <v>226</v>
      </c>
      <c r="I27" s="70"/>
      <c r="J27" s="70"/>
      <c r="K27" s="69" t="s">
        <v>1767</v>
      </c>
      <c r="L27" s="73">
        <v>1</v>
      </c>
      <c r="M27" s="74">
        <v>6597.7802734375</v>
      </c>
      <c r="N27" s="74">
        <v>4523.0771484375</v>
      </c>
      <c r="O27" s="75"/>
      <c r="P27" s="76"/>
      <c r="Q27" s="76"/>
      <c r="R27" s="86"/>
      <c r="S27" s="48">
        <v>1</v>
      </c>
      <c r="T27" s="48">
        <v>1</v>
      </c>
      <c r="U27" s="49">
        <v>0</v>
      </c>
      <c r="V27" s="49">
        <v>0</v>
      </c>
      <c r="W27" s="49">
        <v>0</v>
      </c>
      <c r="X27" s="49">
        <v>0.999996</v>
      </c>
      <c r="Y27" s="49">
        <v>0</v>
      </c>
      <c r="Z27" s="49" t="s">
        <v>2592</v>
      </c>
      <c r="AA27" s="71">
        <v>27</v>
      </c>
      <c r="AB27" s="71"/>
      <c r="AC27" s="72"/>
      <c r="AD27" s="78" t="s">
        <v>997</v>
      </c>
      <c r="AE27" s="78">
        <v>484</v>
      </c>
      <c r="AF27" s="78">
        <v>605</v>
      </c>
      <c r="AG27" s="78">
        <v>2352</v>
      </c>
      <c r="AH27" s="78">
        <v>329</v>
      </c>
      <c r="AI27" s="78"/>
      <c r="AJ27" s="78" t="s">
        <v>1126</v>
      </c>
      <c r="AK27" s="78" t="s">
        <v>1247</v>
      </c>
      <c r="AL27" s="82" t="s">
        <v>1333</v>
      </c>
      <c r="AM27" s="78"/>
      <c r="AN27" s="80">
        <v>41918.11258101852</v>
      </c>
      <c r="AO27" s="82" t="s">
        <v>1436</v>
      </c>
      <c r="AP27" s="78" t="b">
        <v>0</v>
      </c>
      <c r="AQ27" s="78" t="b">
        <v>0</v>
      </c>
      <c r="AR27" s="78" t="b">
        <v>1</v>
      </c>
      <c r="AS27" s="78" t="s">
        <v>931</v>
      </c>
      <c r="AT27" s="78">
        <v>40</v>
      </c>
      <c r="AU27" s="82" t="s">
        <v>1533</v>
      </c>
      <c r="AV27" s="78" t="b">
        <v>0</v>
      </c>
      <c r="AW27" s="78" t="s">
        <v>1609</v>
      </c>
      <c r="AX27" s="82" t="s">
        <v>1634</v>
      </c>
      <c r="AY27" s="78" t="s">
        <v>66</v>
      </c>
      <c r="AZ27" s="78" t="str">
        <f>REPLACE(INDEX(GroupVertices[Group],MATCH(Vertices[[#This Row],[Vertex]],GroupVertices[Vertex],0)),1,1,"")</f>
        <v>6</v>
      </c>
      <c r="BA27" s="48" t="s">
        <v>452</v>
      </c>
      <c r="BB27" s="48" t="s">
        <v>452</v>
      </c>
      <c r="BC27" s="48" t="s">
        <v>507</v>
      </c>
      <c r="BD27" s="48" t="s">
        <v>507</v>
      </c>
      <c r="BE27" s="48" t="s">
        <v>539</v>
      </c>
      <c r="BF27" s="48" t="s">
        <v>539</v>
      </c>
      <c r="BG27" s="120" t="s">
        <v>2280</v>
      </c>
      <c r="BH27" s="120" t="s">
        <v>2280</v>
      </c>
      <c r="BI27" s="120" t="s">
        <v>2339</v>
      </c>
      <c r="BJ27" s="120" t="s">
        <v>2339</v>
      </c>
      <c r="BK27" s="120">
        <v>0</v>
      </c>
      <c r="BL27" s="123">
        <v>0</v>
      </c>
      <c r="BM27" s="120">
        <v>0</v>
      </c>
      <c r="BN27" s="123">
        <v>0</v>
      </c>
      <c r="BO27" s="120">
        <v>0</v>
      </c>
      <c r="BP27" s="123">
        <v>0</v>
      </c>
      <c r="BQ27" s="120">
        <v>12</v>
      </c>
      <c r="BR27" s="123">
        <v>100</v>
      </c>
      <c r="BS27" s="120">
        <v>12</v>
      </c>
      <c r="BT27" s="2"/>
      <c r="BU27" s="3"/>
      <c r="BV27" s="3"/>
      <c r="BW27" s="3"/>
      <c r="BX27" s="3"/>
    </row>
    <row r="28" spans="1:76" ht="15">
      <c r="A28" s="64" t="s">
        <v>227</v>
      </c>
      <c r="B28" s="65"/>
      <c r="C28" s="65" t="s">
        <v>64</v>
      </c>
      <c r="D28" s="66">
        <v>162.0002734150816</v>
      </c>
      <c r="E28" s="68"/>
      <c r="F28" s="100" t="s">
        <v>596</v>
      </c>
      <c r="G28" s="65"/>
      <c r="H28" s="69" t="s">
        <v>227</v>
      </c>
      <c r="I28" s="70"/>
      <c r="J28" s="70"/>
      <c r="K28" s="69" t="s">
        <v>1768</v>
      </c>
      <c r="L28" s="73">
        <v>1</v>
      </c>
      <c r="M28" s="74">
        <v>2347.6865234375</v>
      </c>
      <c r="N28" s="74">
        <v>8395.732421875</v>
      </c>
      <c r="O28" s="75"/>
      <c r="P28" s="76"/>
      <c r="Q28" s="76"/>
      <c r="R28" s="86"/>
      <c r="S28" s="48">
        <v>0</v>
      </c>
      <c r="T28" s="48">
        <v>1</v>
      </c>
      <c r="U28" s="49">
        <v>0</v>
      </c>
      <c r="V28" s="49">
        <v>0.00339</v>
      </c>
      <c r="W28" s="49">
        <v>0.010695</v>
      </c>
      <c r="X28" s="49">
        <v>0.426054</v>
      </c>
      <c r="Y28" s="49">
        <v>0</v>
      </c>
      <c r="Z28" s="49">
        <v>0</v>
      </c>
      <c r="AA28" s="71">
        <v>28</v>
      </c>
      <c r="AB28" s="71"/>
      <c r="AC28" s="72"/>
      <c r="AD28" s="78" t="s">
        <v>998</v>
      </c>
      <c r="AE28" s="78">
        <v>21</v>
      </c>
      <c r="AF28" s="78">
        <v>4</v>
      </c>
      <c r="AG28" s="78">
        <v>114</v>
      </c>
      <c r="AH28" s="78">
        <v>120</v>
      </c>
      <c r="AI28" s="78"/>
      <c r="AJ28" s="78"/>
      <c r="AK28" s="78"/>
      <c r="AL28" s="78"/>
      <c r="AM28" s="78"/>
      <c r="AN28" s="80">
        <v>43144.6528125</v>
      </c>
      <c r="AO28" s="78"/>
      <c r="AP28" s="78" t="b">
        <v>1</v>
      </c>
      <c r="AQ28" s="78" t="b">
        <v>0</v>
      </c>
      <c r="AR28" s="78" t="b">
        <v>0</v>
      </c>
      <c r="AS28" s="78" t="s">
        <v>931</v>
      </c>
      <c r="AT28" s="78">
        <v>0</v>
      </c>
      <c r="AU28" s="78"/>
      <c r="AV28" s="78" t="b">
        <v>0</v>
      </c>
      <c r="AW28" s="78" t="s">
        <v>1609</v>
      </c>
      <c r="AX28" s="82" t="s">
        <v>1635</v>
      </c>
      <c r="AY28" s="78" t="s">
        <v>66</v>
      </c>
      <c r="AZ28" s="78" t="str">
        <f>REPLACE(INDEX(GroupVertices[Group],MATCH(Vertices[[#This Row],[Vertex]],GroupVertices[Vertex],0)),1,1,"")</f>
        <v>1</v>
      </c>
      <c r="BA28" s="48" t="s">
        <v>453</v>
      </c>
      <c r="BB28" s="48" t="s">
        <v>453</v>
      </c>
      <c r="BC28" s="48" t="s">
        <v>508</v>
      </c>
      <c r="BD28" s="48" t="s">
        <v>508</v>
      </c>
      <c r="BE28" s="48"/>
      <c r="BF28" s="48"/>
      <c r="BG28" s="120" t="s">
        <v>2281</v>
      </c>
      <c r="BH28" s="120" t="s">
        <v>2281</v>
      </c>
      <c r="BI28" s="120" t="s">
        <v>2340</v>
      </c>
      <c r="BJ28" s="120" t="s">
        <v>2340</v>
      </c>
      <c r="BK28" s="120">
        <v>1</v>
      </c>
      <c r="BL28" s="123">
        <v>5.882352941176471</v>
      </c>
      <c r="BM28" s="120">
        <v>0</v>
      </c>
      <c r="BN28" s="123">
        <v>0</v>
      </c>
      <c r="BO28" s="120">
        <v>0</v>
      </c>
      <c r="BP28" s="123">
        <v>0</v>
      </c>
      <c r="BQ28" s="120">
        <v>16</v>
      </c>
      <c r="BR28" s="123">
        <v>94.11764705882354</v>
      </c>
      <c r="BS28" s="120">
        <v>17</v>
      </c>
      <c r="BT28" s="2"/>
      <c r="BU28" s="3"/>
      <c r="BV28" s="3"/>
      <c r="BW28" s="3"/>
      <c r="BX28" s="3"/>
    </row>
    <row r="29" spans="1:76" ht="15">
      <c r="A29" s="64" t="s">
        <v>228</v>
      </c>
      <c r="B29" s="65"/>
      <c r="C29" s="65" t="s">
        <v>64</v>
      </c>
      <c r="D29" s="66">
        <v>162.90336342965614</v>
      </c>
      <c r="E29" s="68"/>
      <c r="F29" s="100" t="s">
        <v>606</v>
      </c>
      <c r="G29" s="65"/>
      <c r="H29" s="69" t="s">
        <v>228</v>
      </c>
      <c r="I29" s="70"/>
      <c r="J29" s="70"/>
      <c r="K29" s="69" t="s">
        <v>1769</v>
      </c>
      <c r="L29" s="73">
        <v>178.92696437397302</v>
      </c>
      <c r="M29" s="74">
        <v>8933.4794921875</v>
      </c>
      <c r="N29" s="74">
        <v>814.6243896484375</v>
      </c>
      <c r="O29" s="75"/>
      <c r="P29" s="76"/>
      <c r="Q29" s="76"/>
      <c r="R29" s="86"/>
      <c r="S29" s="48">
        <v>0</v>
      </c>
      <c r="T29" s="48">
        <v>2</v>
      </c>
      <c r="U29" s="49">
        <v>234</v>
      </c>
      <c r="V29" s="49">
        <v>0.003413</v>
      </c>
      <c r="W29" s="49">
        <v>0.010824</v>
      </c>
      <c r="X29" s="49">
        <v>0.86662</v>
      </c>
      <c r="Y29" s="49">
        <v>0</v>
      </c>
      <c r="Z29" s="49">
        <v>0</v>
      </c>
      <c r="AA29" s="71">
        <v>29</v>
      </c>
      <c r="AB29" s="71"/>
      <c r="AC29" s="72"/>
      <c r="AD29" s="78" t="s">
        <v>999</v>
      </c>
      <c r="AE29" s="78">
        <v>40</v>
      </c>
      <c r="AF29" s="78">
        <v>3307</v>
      </c>
      <c r="AG29" s="78">
        <v>2816</v>
      </c>
      <c r="AH29" s="78">
        <v>0</v>
      </c>
      <c r="AI29" s="78"/>
      <c r="AJ29" s="78" t="s">
        <v>1127</v>
      </c>
      <c r="AK29" s="78"/>
      <c r="AL29" s="82" t="s">
        <v>1334</v>
      </c>
      <c r="AM29" s="78"/>
      <c r="AN29" s="80">
        <v>40781.65880787037</v>
      </c>
      <c r="AO29" s="78"/>
      <c r="AP29" s="78" t="b">
        <v>0</v>
      </c>
      <c r="AQ29" s="78" t="b">
        <v>0</v>
      </c>
      <c r="AR29" s="78" t="b">
        <v>0</v>
      </c>
      <c r="AS29" s="78" t="s">
        <v>931</v>
      </c>
      <c r="AT29" s="78">
        <v>35</v>
      </c>
      <c r="AU29" s="82" t="s">
        <v>1533</v>
      </c>
      <c r="AV29" s="78" t="b">
        <v>0</v>
      </c>
      <c r="AW29" s="78" t="s">
        <v>1609</v>
      </c>
      <c r="AX29" s="82" t="s">
        <v>1636</v>
      </c>
      <c r="AY29" s="78" t="s">
        <v>66</v>
      </c>
      <c r="AZ29" s="78" t="str">
        <f>REPLACE(INDEX(GroupVertices[Group],MATCH(Vertices[[#This Row],[Vertex]],GroupVertices[Vertex],0)),1,1,"")</f>
        <v>14</v>
      </c>
      <c r="BA29" s="48" t="s">
        <v>454</v>
      </c>
      <c r="BB29" s="48" t="s">
        <v>454</v>
      </c>
      <c r="BC29" s="48" t="s">
        <v>504</v>
      </c>
      <c r="BD29" s="48" t="s">
        <v>504</v>
      </c>
      <c r="BE29" s="48" t="s">
        <v>540</v>
      </c>
      <c r="BF29" s="48" t="s">
        <v>540</v>
      </c>
      <c r="BG29" s="120" t="s">
        <v>2282</v>
      </c>
      <c r="BH29" s="120" t="s">
        <v>2282</v>
      </c>
      <c r="BI29" s="120" t="s">
        <v>2341</v>
      </c>
      <c r="BJ29" s="120" t="s">
        <v>2341</v>
      </c>
      <c r="BK29" s="120">
        <v>0</v>
      </c>
      <c r="BL29" s="123">
        <v>0</v>
      </c>
      <c r="BM29" s="120">
        <v>1</v>
      </c>
      <c r="BN29" s="123">
        <v>9.090909090909092</v>
      </c>
      <c r="BO29" s="120">
        <v>0</v>
      </c>
      <c r="BP29" s="123">
        <v>0</v>
      </c>
      <c r="BQ29" s="120">
        <v>10</v>
      </c>
      <c r="BR29" s="123">
        <v>90.9090909090909</v>
      </c>
      <c r="BS29" s="120">
        <v>11</v>
      </c>
      <c r="BT29" s="2"/>
      <c r="BU29" s="3"/>
      <c r="BV29" s="3"/>
      <c r="BW29" s="3"/>
      <c r="BX29" s="3"/>
    </row>
    <row r="30" spans="1:76" ht="15">
      <c r="A30" s="64" t="s">
        <v>297</v>
      </c>
      <c r="B30" s="65"/>
      <c r="C30" s="65" t="s">
        <v>64</v>
      </c>
      <c r="D30" s="66">
        <v>162.1722515014175</v>
      </c>
      <c r="E30" s="68"/>
      <c r="F30" s="100" t="s">
        <v>1555</v>
      </c>
      <c r="G30" s="65"/>
      <c r="H30" s="69" t="s">
        <v>297</v>
      </c>
      <c r="I30" s="70"/>
      <c r="J30" s="70"/>
      <c r="K30" s="69" t="s">
        <v>1770</v>
      </c>
      <c r="L30" s="73">
        <v>1</v>
      </c>
      <c r="M30" s="74">
        <v>8933.4794921875</v>
      </c>
      <c r="N30" s="74">
        <v>1738.0615234375</v>
      </c>
      <c r="O30" s="75"/>
      <c r="P30" s="76"/>
      <c r="Q30" s="76"/>
      <c r="R30" s="86"/>
      <c r="S30" s="48">
        <v>1</v>
      </c>
      <c r="T30" s="48">
        <v>0</v>
      </c>
      <c r="U30" s="49">
        <v>0</v>
      </c>
      <c r="V30" s="49">
        <v>0.002439</v>
      </c>
      <c r="W30" s="49">
        <v>0.001181</v>
      </c>
      <c r="X30" s="49">
        <v>0.518313</v>
      </c>
      <c r="Y30" s="49">
        <v>0</v>
      </c>
      <c r="Z30" s="49">
        <v>0</v>
      </c>
      <c r="AA30" s="71">
        <v>30</v>
      </c>
      <c r="AB30" s="71"/>
      <c r="AC30" s="72"/>
      <c r="AD30" s="78" t="s">
        <v>1000</v>
      </c>
      <c r="AE30" s="78">
        <v>2324</v>
      </c>
      <c r="AF30" s="78">
        <v>633</v>
      </c>
      <c r="AG30" s="78">
        <v>4111</v>
      </c>
      <c r="AH30" s="78">
        <v>198</v>
      </c>
      <c r="AI30" s="78"/>
      <c r="AJ30" s="78" t="s">
        <v>1128</v>
      </c>
      <c r="AK30" s="78" t="s">
        <v>1232</v>
      </c>
      <c r="AL30" s="82" t="s">
        <v>1335</v>
      </c>
      <c r="AM30" s="78"/>
      <c r="AN30" s="80">
        <v>42297.54256944444</v>
      </c>
      <c r="AO30" s="82" t="s">
        <v>1437</v>
      </c>
      <c r="AP30" s="78" t="b">
        <v>0</v>
      </c>
      <c r="AQ30" s="78" t="b">
        <v>0</v>
      </c>
      <c r="AR30" s="78" t="b">
        <v>1</v>
      </c>
      <c r="AS30" s="78" t="s">
        <v>931</v>
      </c>
      <c r="AT30" s="78">
        <v>40</v>
      </c>
      <c r="AU30" s="82" t="s">
        <v>1533</v>
      </c>
      <c r="AV30" s="78" t="b">
        <v>0</v>
      </c>
      <c r="AW30" s="78" t="s">
        <v>1609</v>
      </c>
      <c r="AX30" s="82" t="s">
        <v>1637</v>
      </c>
      <c r="AY30" s="78" t="s">
        <v>65</v>
      </c>
      <c r="AZ30" s="78" t="str">
        <f>REPLACE(INDEX(GroupVertices[Group],MATCH(Vertices[[#This Row],[Vertex]],GroupVertices[Vertex],0)),1,1,"")</f>
        <v>14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229</v>
      </c>
      <c r="B31" s="65"/>
      <c r="C31" s="65" t="s">
        <v>64</v>
      </c>
      <c r="D31" s="66">
        <v>163.4892919495572</v>
      </c>
      <c r="E31" s="68"/>
      <c r="F31" s="100" t="s">
        <v>607</v>
      </c>
      <c r="G31" s="65"/>
      <c r="H31" s="69" t="s">
        <v>229</v>
      </c>
      <c r="I31" s="70"/>
      <c r="J31" s="70"/>
      <c r="K31" s="69" t="s">
        <v>1771</v>
      </c>
      <c r="L31" s="73">
        <v>1</v>
      </c>
      <c r="M31" s="74">
        <v>1696.6702880859375</v>
      </c>
      <c r="N31" s="74">
        <v>2782.44287109375</v>
      </c>
      <c r="O31" s="75"/>
      <c r="P31" s="76"/>
      <c r="Q31" s="76"/>
      <c r="R31" s="86"/>
      <c r="S31" s="48">
        <v>1</v>
      </c>
      <c r="T31" s="48">
        <v>1</v>
      </c>
      <c r="U31" s="49">
        <v>0</v>
      </c>
      <c r="V31" s="49">
        <v>0.003401</v>
      </c>
      <c r="W31" s="49">
        <v>0.012006</v>
      </c>
      <c r="X31" s="49">
        <v>0.740963</v>
      </c>
      <c r="Y31" s="49">
        <v>0.5</v>
      </c>
      <c r="Z31" s="49">
        <v>0</v>
      </c>
      <c r="AA31" s="71">
        <v>31</v>
      </c>
      <c r="AB31" s="71"/>
      <c r="AC31" s="72"/>
      <c r="AD31" s="78" t="s">
        <v>1001</v>
      </c>
      <c r="AE31" s="78">
        <v>2678</v>
      </c>
      <c r="AF31" s="78">
        <v>5450</v>
      </c>
      <c r="AG31" s="78">
        <v>85840</v>
      </c>
      <c r="AH31" s="78">
        <v>16816</v>
      </c>
      <c r="AI31" s="78"/>
      <c r="AJ31" s="78" t="s">
        <v>1129</v>
      </c>
      <c r="AK31" s="78" t="s">
        <v>1248</v>
      </c>
      <c r="AL31" s="78"/>
      <c r="AM31" s="78"/>
      <c r="AN31" s="80">
        <v>40000.04740740741</v>
      </c>
      <c r="AO31" s="82" t="s">
        <v>1438</v>
      </c>
      <c r="AP31" s="78" t="b">
        <v>0</v>
      </c>
      <c r="AQ31" s="78" t="b">
        <v>0</v>
      </c>
      <c r="AR31" s="78" t="b">
        <v>0</v>
      </c>
      <c r="AS31" s="78" t="s">
        <v>931</v>
      </c>
      <c r="AT31" s="78">
        <v>617</v>
      </c>
      <c r="AU31" s="82" t="s">
        <v>1538</v>
      </c>
      <c r="AV31" s="78" t="b">
        <v>0</v>
      </c>
      <c r="AW31" s="78" t="s">
        <v>1609</v>
      </c>
      <c r="AX31" s="82" t="s">
        <v>1638</v>
      </c>
      <c r="AY31" s="78" t="s">
        <v>66</v>
      </c>
      <c r="AZ31" s="78" t="str">
        <f>REPLACE(INDEX(GroupVertices[Group],MATCH(Vertices[[#This Row],[Vertex]],GroupVertices[Vertex],0)),1,1,"")</f>
        <v>1</v>
      </c>
      <c r="BA31" s="48" t="s">
        <v>455</v>
      </c>
      <c r="BB31" s="48" t="s">
        <v>455</v>
      </c>
      <c r="BC31" s="48" t="s">
        <v>509</v>
      </c>
      <c r="BD31" s="48" t="s">
        <v>509</v>
      </c>
      <c r="BE31" s="48"/>
      <c r="BF31" s="48"/>
      <c r="BG31" s="120" t="s">
        <v>2283</v>
      </c>
      <c r="BH31" s="120" t="s">
        <v>2283</v>
      </c>
      <c r="BI31" s="120" t="s">
        <v>2342</v>
      </c>
      <c r="BJ31" s="120" t="s">
        <v>2342</v>
      </c>
      <c r="BK31" s="120">
        <v>0</v>
      </c>
      <c r="BL31" s="123">
        <v>0</v>
      </c>
      <c r="BM31" s="120">
        <v>0</v>
      </c>
      <c r="BN31" s="123">
        <v>0</v>
      </c>
      <c r="BO31" s="120">
        <v>0</v>
      </c>
      <c r="BP31" s="123">
        <v>0</v>
      </c>
      <c r="BQ31" s="120">
        <v>6</v>
      </c>
      <c r="BR31" s="123">
        <v>100</v>
      </c>
      <c r="BS31" s="120">
        <v>6</v>
      </c>
      <c r="BT31" s="2"/>
      <c r="BU31" s="3"/>
      <c r="BV31" s="3"/>
      <c r="BW31" s="3"/>
      <c r="BX31" s="3"/>
    </row>
    <row r="32" spans="1:76" ht="15">
      <c r="A32" s="64" t="s">
        <v>230</v>
      </c>
      <c r="B32" s="65"/>
      <c r="C32" s="65" t="s">
        <v>64</v>
      </c>
      <c r="D32" s="66">
        <v>162.07655622285222</v>
      </c>
      <c r="E32" s="68"/>
      <c r="F32" s="100" t="s">
        <v>608</v>
      </c>
      <c r="G32" s="65"/>
      <c r="H32" s="69" t="s">
        <v>230</v>
      </c>
      <c r="I32" s="70"/>
      <c r="J32" s="70"/>
      <c r="K32" s="69" t="s">
        <v>1772</v>
      </c>
      <c r="L32" s="73">
        <v>1</v>
      </c>
      <c r="M32" s="74">
        <v>1347.177490234375</v>
      </c>
      <c r="N32" s="74">
        <v>3603.563720703125</v>
      </c>
      <c r="O32" s="75"/>
      <c r="P32" s="76"/>
      <c r="Q32" s="76"/>
      <c r="R32" s="86"/>
      <c r="S32" s="48">
        <v>0</v>
      </c>
      <c r="T32" s="48">
        <v>2</v>
      </c>
      <c r="U32" s="49">
        <v>0</v>
      </c>
      <c r="V32" s="49">
        <v>0.003401</v>
      </c>
      <c r="W32" s="49">
        <v>0.012006</v>
      </c>
      <c r="X32" s="49">
        <v>0.740963</v>
      </c>
      <c r="Y32" s="49">
        <v>0.5</v>
      </c>
      <c r="Z32" s="49">
        <v>0</v>
      </c>
      <c r="AA32" s="71">
        <v>32</v>
      </c>
      <c r="AB32" s="71"/>
      <c r="AC32" s="72"/>
      <c r="AD32" s="78" t="s">
        <v>1002</v>
      </c>
      <c r="AE32" s="78">
        <v>616</v>
      </c>
      <c r="AF32" s="78">
        <v>283</v>
      </c>
      <c r="AG32" s="78">
        <v>11347</v>
      </c>
      <c r="AH32" s="78">
        <v>25379</v>
      </c>
      <c r="AI32" s="78"/>
      <c r="AJ32" s="78"/>
      <c r="AK32" s="78"/>
      <c r="AL32" s="78"/>
      <c r="AM32" s="78"/>
      <c r="AN32" s="80">
        <v>42758.99613425926</v>
      </c>
      <c r="AO32" s="82" t="s">
        <v>1439</v>
      </c>
      <c r="AP32" s="78" t="b">
        <v>1</v>
      </c>
      <c r="AQ32" s="78" t="b">
        <v>0</v>
      </c>
      <c r="AR32" s="78" t="b">
        <v>0</v>
      </c>
      <c r="AS32" s="78" t="s">
        <v>931</v>
      </c>
      <c r="AT32" s="78">
        <v>0</v>
      </c>
      <c r="AU32" s="78"/>
      <c r="AV32" s="78" t="b">
        <v>0</v>
      </c>
      <c r="AW32" s="78" t="s">
        <v>1609</v>
      </c>
      <c r="AX32" s="82" t="s">
        <v>1639</v>
      </c>
      <c r="AY32" s="78" t="s">
        <v>66</v>
      </c>
      <c r="AZ32" s="78" t="str">
        <f>REPLACE(INDEX(GroupVertices[Group],MATCH(Vertices[[#This Row],[Vertex]],GroupVertices[Vertex],0)),1,1,"")</f>
        <v>1</v>
      </c>
      <c r="BA32" s="48"/>
      <c r="BB32" s="48"/>
      <c r="BC32" s="48"/>
      <c r="BD32" s="48"/>
      <c r="BE32" s="48"/>
      <c r="BF32" s="48"/>
      <c r="BG32" s="120" t="s">
        <v>2284</v>
      </c>
      <c r="BH32" s="120" t="s">
        <v>2284</v>
      </c>
      <c r="BI32" s="120" t="s">
        <v>2343</v>
      </c>
      <c r="BJ32" s="120" t="s">
        <v>2343</v>
      </c>
      <c r="BK32" s="120">
        <v>1</v>
      </c>
      <c r="BL32" s="123">
        <v>2.3255813953488373</v>
      </c>
      <c r="BM32" s="120">
        <v>1</v>
      </c>
      <c r="BN32" s="123">
        <v>2.3255813953488373</v>
      </c>
      <c r="BO32" s="120">
        <v>0</v>
      </c>
      <c r="BP32" s="123">
        <v>0</v>
      </c>
      <c r="BQ32" s="120">
        <v>41</v>
      </c>
      <c r="BR32" s="123">
        <v>95.34883720930233</v>
      </c>
      <c r="BS32" s="120">
        <v>43</v>
      </c>
      <c r="BT32" s="2"/>
      <c r="BU32" s="3"/>
      <c r="BV32" s="3"/>
      <c r="BW32" s="3"/>
      <c r="BX32" s="3"/>
    </row>
    <row r="33" spans="1:76" ht="15">
      <c r="A33" s="64" t="s">
        <v>231</v>
      </c>
      <c r="B33" s="65"/>
      <c r="C33" s="65" t="s">
        <v>64</v>
      </c>
      <c r="D33" s="66">
        <v>163.26891939377546</v>
      </c>
      <c r="E33" s="68"/>
      <c r="F33" s="100" t="s">
        <v>609</v>
      </c>
      <c r="G33" s="65"/>
      <c r="H33" s="69" t="s">
        <v>231</v>
      </c>
      <c r="I33" s="70"/>
      <c r="J33" s="70"/>
      <c r="K33" s="69" t="s">
        <v>1773</v>
      </c>
      <c r="L33" s="73">
        <v>434.4118362955753</v>
      </c>
      <c r="M33" s="74">
        <v>6847.48779296875</v>
      </c>
      <c r="N33" s="74">
        <v>1345.3294677734375</v>
      </c>
      <c r="O33" s="75"/>
      <c r="P33" s="76"/>
      <c r="Q33" s="76"/>
      <c r="R33" s="86"/>
      <c r="S33" s="48">
        <v>0</v>
      </c>
      <c r="T33" s="48">
        <v>6</v>
      </c>
      <c r="U33" s="49">
        <v>570</v>
      </c>
      <c r="V33" s="49">
        <v>0.003509</v>
      </c>
      <c r="W33" s="49">
        <v>0.012142</v>
      </c>
      <c r="X33" s="49">
        <v>1.871754</v>
      </c>
      <c r="Y33" s="49">
        <v>0</v>
      </c>
      <c r="Z33" s="49">
        <v>0</v>
      </c>
      <c r="AA33" s="71">
        <v>33</v>
      </c>
      <c r="AB33" s="71"/>
      <c r="AC33" s="72"/>
      <c r="AD33" s="78" t="s">
        <v>1003</v>
      </c>
      <c r="AE33" s="78">
        <v>4063</v>
      </c>
      <c r="AF33" s="78">
        <v>4644</v>
      </c>
      <c r="AG33" s="78">
        <v>4462</v>
      </c>
      <c r="AH33" s="78">
        <v>4653</v>
      </c>
      <c r="AI33" s="78"/>
      <c r="AJ33" s="78" t="s">
        <v>1130</v>
      </c>
      <c r="AK33" s="78" t="s">
        <v>1249</v>
      </c>
      <c r="AL33" s="82" t="s">
        <v>1336</v>
      </c>
      <c r="AM33" s="78"/>
      <c r="AN33" s="80">
        <v>40882.3959837963</v>
      </c>
      <c r="AO33" s="82" t="s">
        <v>1440</v>
      </c>
      <c r="AP33" s="78" t="b">
        <v>0</v>
      </c>
      <c r="AQ33" s="78" t="b">
        <v>0</v>
      </c>
      <c r="AR33" s="78" t="b">
        <v>1</v>
      </c>
      <c r="AS33" s="78" t="s">
        <v>931</v>
      </c>
      <c r="AT33" s="78">
        <v>80</v>
      </c>
      <c r="AU33" s="82" t="s">
        <v>1533</v>
      </c>
      <c r="AV33" s="78" t="b">
        <v>0</v>
      </c>
      <c r="AW33" s="78" t="s">
        <v>1609</v>
      </c>
      <c r="AX33" s="82" t="s">
        <v>1640</v>
      </c>
      <c r="AY33" s="78" t="s">
        <v>66</v>
      </c>
      <c r="AZ33" s="78" t="str">
        <f>REPLACE(INDEX(GroupVertices[Group],MATCH(Vertices[[#This Row],[Vertex]],GroupVertices[Vertex],0)),1,1,"")</f>
        <v>7</v>
      </c>
      <c r="BA33" s="48" t="s">
        <v>456</v>
      </c>
      <c r="BB33" s="48" t="s">
        <v>456</v>
      </c>
      <c r="BC33" s="48" t="s">
        <v>510</v>
      </c>
      <c r="BD33" s="48" t="s">
        <v>510</v>
      </c>
      <c r="BE33" s="48" t="s">
        <v>541</v>
      </c>
      <c r="BF33" s="48" t="s">
        <v>541</v>
      </c>
      <c r="BG33" s="120" t="s">
        <v>2094</v>
      </c>
      <c r="BH33" s="120" t="s">
        <v>2094</v>
      </c>
      <c r="BI33" s="120" t="s">
        <v>2168</v>
      </c>
      <c r="BJ33" s="120" t="s">
        <v>2168</v>
      </c>
      <c r="BK33" s="120">
        <v>1</v>
      </c>
      <c r="BL33" s="123">
        <v>5.882352941176471</v>
      </c>
      <c r="BM33" s="120">
        <v>0</v>
      </c>
      <c r="BN33" s="123">
        <v>0</v>
      </c>
      <c r="BO33" s="120">
        <v>0</v>
      </c>
      <c r="BP33" s="123">
        <v>0</v>
      </c>
      <c r="BQ33" s="120">
        <v>16</v>
      </c>
      <c r="BR33" s="123">
        <v>94.11764705882354</v>
      </c>
      <c r="BS33" s="120">
        <v>17</v>
      </c>
      <c r="BT33" s="2"/>
      <c r="BU33" s="3"/>
      <c r="BV33" s="3"/>
      <c r="BW33" s="3"/>
      <c r="BX33" s="3"/>
    </row>
    <row r="34" spans="1:76" ht="15">
      <c r="A34" s="64" t="s">
        <v>298</v>
      </c>
      <c r="B34" s="65"/>
      <c r="C34" s="65" t="s">
        <v>64</v>
      </c>
      <c r="D34" s="66">
        <v>162.31360709861247</v>
      </c>
      <c r="E34" s="68"/>
      <c r="F34" s="100" t="s">
        <v>1556</v>
      </c>
      <c r="G34" s="65"/>
      <c r="H34" s="69" t="s">
        <v>298</v>
      </c>
      <c r="I34" s="70"/>
      <c r="J34" s="70"/>
      <c r="K34" s="69" t="s">
        <v>1774</v>
      </c>
      <c r="L34" s="73">
        <v>1.2534569607507247</v>
      </c>
      <c r="M34" s="74">
        <v>6446.48291015625</v>
      </c>
      <c r="N34" s="74">
        <v>2764.429443359375</v>
      </c>
      <c r="O34" s="75"/>
      <c r="P34" s="76"/>
      <c r="Q34" s="76"/>
      <c r="R34" s="86"/>
      <c r="S34" s="48">
        <v>2</v>
      </c>
      <c r="T34" s="48">
        <v>0</v>
      </c>
      <c r="U34" s="49">
        <v>0.333333</v>
      </c>
      <c r="V34" s="49">
        <v>0.0025</v>
      </c>
      <c r="W34" s="49">
        <v>0.00265</v>
      </c>
      <c r="X34" s="49">
        <v>0.68033</v>
      </c>
      <c r="Y34" s="49">
        <v>0</v>
      </c>
      <c r="Z34" s="49">
        <v>0</v>
      </c>
      <c r="AA34" s="71">
        <v>34</v>
      </c>
      <c r="AB34" s="71"/>
      <c r="AC34" s="72"/>
      <c r="AD34" s="78" t="s">
        <v>1004</v>
      </c>
      <c r="AE34" s="78">
        <v>403</v>
      </c>
      <c r="AF34" s="78">
        <v>1150</v>
      </c>
      <c r="AG34" s="78">
        <v>491</v>
      </c>
      <c r="AH34" s="78">
        <v>256</v>
      </c>
      <c r="AI34" s="78"/>
      <c r="AJ34" s="78" t="s">
        <v>1131</v>
      </c>
      <c r="AK34" s="78" t="s">
        <v>1249</v>
      </c>
      <c r="AL34" s="82" t="s">
        <v>1337</v>
      </c>
      <c r="AM34" s="78"/>
      <c r="AN34" s="80">
        <v>42159.719351851854</v>
      </c>
      <c r="AO34" s="82" t="s">
        <v>1441</v>
      </c>
      <c r="AP34" s="78" t="b">
        <v>0</v>
      </c>
      <c r="AQ34" s="78" t="b">
        <v>0</v>
      </c>
      <c r="AR34" s="78" t="b">
        <v>0</v>
      </c>
      <c r="AS34" s="78" t="s">
        <v>931</v>
      </c>
      <c r="AT34" s="78">
        <v>45</v>
      </c>
      <c r="AU34" s="82" t="s">
        <v>1533</v>
      </c>
      <c r="AV34" s="78" t="b">
        <v>0</v>
      </c>
      <c r="AW34" s="78" t="s">
        <v>1609</v>
      </c>
      <c r="AX34" s="82" t="s">
        <v>1641</v>
      </c>
      <c r="AY34" s="78" t="s">
        <v>65</v>
      </c>
      <c r="AZ34" s="78" t="str">
        <f>REPLACE(INDEX(GroupVertices[Group],MATCH(Vertices[[#This Row],[Vertex]],GroupVertices[Vertex],0)),1,1,"")</f>
        <v>7</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299</v>
      </c>
      <c r="B35" s="65"/>
      <c r="C35" s="65" t="s">
        <v>64</v>
      </c>
      <c r="D35" s="66">
        <v>167.03247799220668</v>
      </c>
      <c r="E35" s="68"/>
      <c r="F35" s="100" t="s">
        <v>1557</v>
      </c>
      <c r="G35" s="65"/>
      <c r="H35" s="69" t="s">
        <v>299</v>
      </c>
      <c r="I35" s="70"/>
      <c r="J35" s="70"/>
      <c r="K35" s="69" t="s">
        <v>1775</v>
      </c>
      <c r="L35" s="73">
        <v>1.2534569607507247</v>
      </c>
      <c r="M35" s="74">
        <v>7400.16943359375</v>
      </c>
      <c r="N35" s="74">
        <v>774.356689453125</v>
      </c>
      <c r="O35" s="75"/>
      <c r="P35" s="76"/>
      <c r="Q35" s="76"/>
      <c r="R35" s="86"/>
      <c r="S35" s="48">
        <v>2</v>
      </c>
      <c r="T35" s="48">
        <v>0</v>
      </c>
      <c r="U35" s="49">
        <v>0.333333</v>
      </c>
      <c r="V35" s="49">
        <v>0.0025</v>
      </c>
      <c r="W35" s="49">
        <v>0.00265</v>
      </c>
      <c r="X35" s="49">
        <v>0.68033</v>
      </c>
      <c r="Y35" s="49">
        <v>0</v>
      </c>
      <c r="Z35" s="49">
        <v>0</v>
      </c>
      <c r="AA35" s="71">
        <v>35</v>
      </c>
      <c r="AB35" s="71"/>
      <c r="AC35" s="72"/>
      <c r="AD35" s="78" t="s">
        <v>1005</v>
      </c>
      <c r="AE35" s="78">
        <v>66</v>
      </c>
      <c r="AF35" s="78">
        <v>18409</v>
      </c>
      <c r="AG35" s="78">
        <v>950</v>
      </c>
      <c r="AH35" s="78">
        <v>22</v>
      </c>
      <c r="AI35" s="78"/>
      <c r="AJ35" s="78" t="s">
        <v>1132</v>
      </c>
      <c r="AK35" s="78" t="s">
        <v>1250</v>
      </c>
      <c r="AL35" s="82" t="s">
        <v>1338</v>
      </c>
      <c r="AM35" s="78"/>
      <c r="AN35" s="80">
        <v>41354.93994212963</v>
      </c>
      <c r="AO35" s="82" t="s">
        <v>1442</v>
      </c>
      <c r="AP35" s="78" t="b">
        <v>1</v>
      </c>
      <c r="AQ35" s="78" t="b">
        <v>0</v>
      </c>
      <c r="AR35" s="78" t="b">
        <v>1</v>
      </c>
      <c r="AS35" s="78" t="s">
        <v>931</v>
      </c>
      <c r="AT35" s="78">
        <v>259</v>
      </c>
      <c r="AU35" s="82" t="s">
        <v>1533</v>
      </c>
      <c r="AV35" s="78" t="b">
        <v>0</v>
      </c>
      <c r="AW35" s="78" t="s">
        <v>1609</v>
      </c>
      <c r="AX35" s="82" t="s">
        <v>1642</v>
      </c>
      <c r="AY35" s="78" t="s">
        <v>65</v>
      </c>
      <c r="AZ35" s="78" t="str">
        <f>REPLACE(INDEX(GroupVertices[Group],MATCH(Vertices[[#This Row],[Vertex]],GroupVertices[Vertex],0)),1,1,"")</f>
        <v>7</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300</v>
      </c>
      <c r="B36" s="65"/>
      <c r="C36" s="65" t="s">
        <v>64</v>
      </c>
      <c r="D36" s="66">
        <v>165.93444302444064</v>
      </c>
      <c r="E36" s="68"/>
      <c r="F36" s="100" t="s">
        <v>1558</v>
      </c>
      <c r="G36" s="65"/>
      <c r="H36" s="69" t="s">
        <v>300</v>
      </c>
      <c r="I36" s="70"/>
      <c r="J36" s="70"/>
      <c r="K36" s="69" t="s">
        <v>1776</v>
      </c>
      <c r="L36" s="73">
        <v>1.2534569607507247</v>
      </c>
      <c r="M36" s="74">
        <v>5795.3916015625</v>
      </c>
      <c r="N36" s="74">
        <v>1503.657470703125</v>
      </c>
      <c r="O36" s="75"/>
      <c r="P36" s="76"/>
      <c r="Q36" s="76"/>
      <c r="R36" s="86"/>
      <c r="S36" s="48">
        <v>2</v>
      </c>
      <c r="T36" s="48">
        <v>0</v>
      </c>
      <c r="U36" s="49">
        <v>0.333333</v>
      </c>
      <c r="V36" s="49">
        <v>0.0025</v>
      </c>
      <c r="W36" s="49">
        <v>0.00265</v>
      </c>
      <c r="X36" s="49">
        <v>0.68033</v>
      </c>
      <c r="Y36" s="49">
        <v>0</v>
      </c>
      <c r="Z36" s="49">
        <v>0</v>
      </c>
      <c r="AA36" s="71">
        <v>36</v>
      </c>
      <c r="AB36" s="71"/>
      <c r="AC36" s="72"/>
      <c r="AD36" s="78" t="s">
        <v>1006</v>
      </c>
      <c r="AE36" s="78">
        <v>468</v>
      </c>
      <c r="AF36" s="78">
        <v>14393</v>
      </c>
      <c r="AG36" s="78">
        <v>11293</v>
      </c>
      <c r="AH36" s="78">
        <v>450</v>
      </c>
      <c r="AI36" s="78"/>
      <c r="AJ36" s="78" t="s">
        <v>1133</v>
      </c>
      <c r="AK36" s="78" t="s">
        <v>1251</v>
      </c>
      <c r="AL36" s="82" t="s">
        <v>1339</v>
      </c>
      <c r="AM36" s="78"/>
      <c r="AN36" s="80">
        <v>40171.12887731481</v>
      </c>
      <c r="AO36" s="82" t="s">
        <v>1443</v>
      </c>
      <c r="AP36" s="78" t="b">
        <v>0</v>
      </c>
      <c r="AQ36" s="78" t="b">
        <v>0</v>
      </c>
      <c r="AR36" s="78" t="b">
        <v>1</v>
      </c>
      <c r="AS36" s="78" t="s">
        <v>931</v>
      </c>
      <c r="AT36" s="78">
        <v>143</v>
      </c>
      <c r="AU36" s="82" t="s">
        <v>1533</v>
      </c>
      <c r="AV36" s="78" t="b">
        <v>0</v>
      </c>
      <c r="AW36" s="78" t="s">
        <v>1609</v>
      </c>
      <c r="AX36" s="82" t="s">
        <v>1643</v>
      </c>
      <c r="AY36" s="78" t="s">
        <v>65</v>
      </c>
      <c r="AZ36" s="78" t="str">
        <f>REPLACE(INDEX(GroupVertices[Group],MATCH(Vertices[[#This Row],[Vertex]],GroupVertices[Vertex],0)),1,1,"")</f>
        <v>7</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301</v>
      </c>
      <c r="B37" s="65"/>
      <c r="C37" s="65" t="s">
        <v>64</v>
      </c>
      <c r="D37" s="66">
        <v>170.20081195796195</v>
      </c>
      <c r="E37" s="68"/>
      <c r="F37" s="100" t="s">
        <v>1559</v>
      </c>
      <c r="G37" s="65"/>
      <c r="H37" s="69" t="s">
        <v>301</v>
      </c>
      <c r="I37" s="70"/>
      <c r="J37" s="70"/>
      <c r="K37" s="69" t="s">
        <v>1777</v>
      </c>
      <c r="L37" s="73">
        <v>1.2534569607507247</v>
      </c>
      <c r="M37" s="74">
        <v>7386.31201171875</v>
      </c>
      <c r="N37" s="74">
        <v>2278.35302734375</v>
      </c>
      <c r="O37" s="75"/>
      <c r="P37" s="76"/>
      <c r="Q37" s="76"/>
      <c r="R37" s="86"/>
      <c r="S37" s="48">
        <v>2</v>
      </c>
      <c r="T37" s="48">
        <v>0</v>
      </c>
      <c r="U37" s="49">
        <v>0.333333</v>
      </c>
      <c r="V37" s="49">
        <v>0.0025</v>
      </c>
      <c r="W37" s="49">
        <v>0.00265</v>
      </c>
      <c r="X37" s="49">
        <v>0.68033</v>
      </c>
      <c r="Y37" s="49">
        <v>0</v>
      </c>
      <c r="Z37" s="49">
        <v>0</v>
      </c>
      <c r="AA37" s="71">
        <v>37</v>
      </c>
      <c r="AB37" s="71"/>
      <c r="AC37" s="72"/>
      <c r="AD37" s="78" t="s">
        <v>1007</v>
      </c>
      <c r="AE37" s="78">
        <v>10820</v>
      </c>
      <c r="AF37" s="78">
        <v>29997</v>
      </c>
      <c r="AG37" s="78">
        <v>54866</v>
      </c>
      <c r="AH37" s="78">
        <v>2786</v>
      </c>
      <c r="AI37" s="78"/>
      <c r="AJ37" s="78" t="s">
        <v>1134</v>
      </c>
      <c r="AK37" s="78" t="s">
        <v>1237</v>
      </c>
      <c r="AL37" s="82" t="s">
        <v>1340</v>
      </c>
      <c r="AM37" s="78"/>
      <c r="AN37" s="80">
        <v>40171.13791666667</v>
      </c>
      <c r="AO37" s="82" t="s">
        <v>1444</v>
      </c>
      <c r="AP37" s="78" t="b">
        <v>0</v>
      </c>
      <c r="AQ37" s="78" t="b">
        <v>0</v>
      </c>
      <c r="AR37" s="78" t="b">
        <v>1</v>
      </c>
      <c r="AS37" s="78" t="s">
        <v>931</v>
      </c>
      <c r="AT37" s="78">
        <v>296</v>
      </c>
      <c r="AU37" s="82" t="s">
        <v>1533</v>
      </c>
      <c r="AV37" s="78" t="b">
        <v>0</v>
      </c>
      <c r="AW37" s="78" t="s">
        <v>1609</v>
      </c>
      <c r="AX37" s="82" t="s">
        <v>1644</v>
      </c>
      <c r="AY37" s="78" t="s">
        <v>65</v>
      </c>
      <c r="AZ37" s="78" t="str">
        <f>REPLACE(INDEX(GroupVertices[Group],MATCH(Vertices[[#This Row],[Vertex]],GroupVertices[Vertex],0)),1,1,"")</f>
        <v>7</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302</v>
      </c>
      <c r="B38" s="65"/>
      <c r="C38" s="65" t="s">
        <v>64</v>
      </c>
      <c r="D38" s="66">
        <v>169.4697000297233</v>
      </c>
      <c r="E38" s="68"/>
      <c r="F38" s="100" t="s">
        <v>1560</v>
      </c>
      <c r="G38" s="65"/>
      <c r="H38" s="69" t="s">
        <v>302</v>
      </c>
      <c r="I38" s="70"/>
      <c r="J38" s="70"/>
      <c r="K38" s="69" t="s">
        <v>1778</v>
      </c>
      <c r="L38" s="73">
        <v>1.2534569607507247</v>
      </c>
      <c r="M38" s="74">
        <v>6386.630859375</v>
      </c>
      <c r="N38" s="74">
        <v>352.9058837890625</v>
      </c>
      <c r="O38" s="75"/>
      <c r="P38" s="76"/>
      <c r="Q38" s="76"/>
      <c r="R38" s="86"/>
      <c r="S38" s="48">
        <v>2</v>
      </c>
      <c r="T38" s="48">
        <v>0</v>
      </c>
      <c r="U38" s="49">
        <v>0.333333</v>
      </c>
      <c r="V38" s="49">
        <v>0.0025</v>
      </c>
      <c r="W38" s="49">
        <v>0.00265</v>
      </c>
      <c r="X38" s="49">
        <v>0.68033</v>
      </c>
      <c r="Y38" s="49">
        <v>0</v>
      </c>
      <c r="Z38" s="49">
        <v>0</v>
      </c>
      <c r="AA38" s="71">
        <v>38</v>
      </c>
      <c r="AB38" s="71"/>
      <c r="AC38" s="72"/>
      <c r="AD38" s="78" t="s">
        <v>1008</v>
      </c>
      <c r="AE38" s="78">
        <v>11151</v>
      </c>
      <c r="AF38" s="78">
        <v>27323</v>
      </c>
      <c r="AG38" s="78">
        <v>3322</v>
      </c>
      <c r="AH38" s="78">
        <v>432</v>
      </c>
      <c r="AI38" s="78"/>
      <c r="AJ38" s="78" t="s">
        <v>1135</v>
      </c>
      <c r="AK38" s="78" t="s">
        <v>1237</v>
      </c>
      <c r="AL38" s="82" t="s">
        <v>1341</v>
      </c>
      <c r="AM38" s="78"/>
      <c r="AN38" s="80">
        <v>40780.948287037034</v>
      </c>
      <c r="AO38" s="82" t="s">
        <v>1445</v>
      </c>
      <c r="AP38" s="78" t="b">
        <v>0</v>
      </c>
      <c r="AQ38" s="78" t="b">
        <v>0</v>
      </c>
      <c r="AR38" s="78" t="b">
        <v>1</v>
      </c>
      <c r="AS38" s="78" t="s">
        <v>931</v>
      </c>
      <c r="AT38" s="78">
        <v>288</v>
      </c>
      <c r="AU38" s="82" t="s">
        <v>1533</v>
      </c>
      <c r="AV38" s="78" t="b">
        <v>0</v>
      </c>
      <c r="AW38" s="78" t="s">
        <v>1609</v>
      </c>
      <c r="AX38" s="82" t="s">
        <v>1645</v>
      </c>
      <c r="AY38" s="78" t="s">
        <v>65</v>
      </c>
      <c r="AZ38" s="78" t="str">
        <f>REPLACE(INDEX(GroupVertices[Group],MATCH(Vertices[[#This Row],[Vertex]],GroupVertices[Vertex],0)),1,1,"")</f>
        <v>7</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232</v>
      </c>
      <c r="B39" s="65"/>
      <c r="C39" s="65" t="s">
        <v>64</v>
      </c>
      <c r="D39" s="66">
        <v>162.49433446756</v>
      </c>
      <c r="E39" s="68"/>
      <c r="F39" s="100" t="s">
        <v>610</v>
      </c>
      <c r="G39" s="65"/>
      <c r="H39" s="69" t="s">
        <v>232</v>
      </c>
      <c r="I39" s="70"/>
      <c r="J39" s="70"/>
      <c r="K39" s="69" t="s">
        <v>1779</v>
      </c>
      <c r="L39" s="73">
        <v>434.4118362955753</v>
      </c>
      <c r="M39" s="74">
        <v>6511.04931640625</v>
      </c>
      <c r="N39" s="74">
        <v>1729.900146484375</v>
      </c>
      <c r="O39" s="75"/>
      <c r="P39" s="76"/>
      <c r="Q39" s="76"/>
      <c r="R39" s="86"/>
      <c r="S39" s="48">
        <v>0</v>
      </c>
      <c r="T39" s="48">
        <v>6</v>
      </c>
      <c r="U39" s="49">
        <v>570</v>
      </c>
      <c r="V39" s="49">
        <v>0.003509</v>
      </c>
      <c r="W39" s="49">
        <v>0.012142</v>
      </c>
      <c r="X39" s="49">
        <v>1.871754</v>
      </c>
      <c r="Y39" s="49">
        <v>0</v>
      </c>
      <c r="Z39" s="49">
        <v>0</v>
      </c>
      <c r="AA39" s="71">
        <v>39</v>
      </c>
      <c r="AB39" s="71"/>
      <c r="AC39" s="72"/>
      <c r="AD39" s="78" t="s">
        <v>1009</v>
      </c>
      <c r="AE39" s="78">
        <v>1743</v>
      </c>
      <c r="AF39" s="78">
        <v>1811</v>
      </c>
      <c r="AG39" s="78">
        <v>799</v>
      </c>
      <c r="AH39" s="78">
        <v>995</v>
      </c>
      <c r="AI39" s="78"/>
      <c r="AJ39" s="78" t="s">
        <v>1136</v>
      </c>
      <c r="AK39" s="78" t="s">
        <v>1249</v>
      </c>
      <c r="AL39" s="82" t="s">
        <v>1342</v>
      </c>
      <c r="AM39" s="78"/>
      <c r="AN39" s="80">
        <v>43008.11305555556</v>
      </c>
      <c r="AO39" s="82" t="s">
        <v>1446</v>
      </c>
      <c r="AP39" s="78" t="b">
        <v>0</v>
      </c>
      <c r="AQ39" s="78" t="b">
        <v>0</v>
      </c>
      <c r="AR39" s="78" t="b">
        <v>1</v>
      </c>
      <c r="AS39" s="78" t="s">
        <v>931</v>
      </c>
      <c r="AT39" s="78">
        <v>22</v>
      </c>
      <c r="AU39" s="82" t="s">
        <v>1533</v>
      </c>
      <c r="AV39" s="78" t="b">
        <v>0</v>
      </c>
      <c r="AW39" s="78" t="s">
        <v>1609</v>
      </c>
      <c r="AX39" s="82" t="s">
        <v>1646</v>
      </c>
      <c r="AY39" s="78" t="s">
        <v>66</v>
      </c>
      <c r="AZ39" s="78" t="str">
        <f>REPLACE(INDEX(GroupVertices[Group],MATCH(Vertices[[#This Row],[Vertex]],GroupVertices[Vertex],0)),1,1,"")</f>
        <v>7</v>
      </c>
      <c r="BA39" s="48" t="s">
        <v>456</v>
      </c>
      <c r="BB39" s="48" t="s">
        <v>456</v>
      </c>
      <c r="BC39" s="48" t="s">
        <v>510</v>
      </c>
      <c r="BD39" s="48" t="s">
        <v>510</v>
      </c>
      <c r="BE39" s="48" t="s">
        <v>541</v>
      </c>
      <c r="BF39" s="48" t="s">
        <v>541</v>
      </c>
      <c r="BG39" s="120" t="s">
        <v>2094</v>
      </c>
      <c r="BH39" s="120" t="s">
        <v>2094</v>
      </c>
      <c r="BI39" s="120" t="s">
        <v>2168</v>
      </c>
      <c r="BJ39" s="120" t="s">
        <v>2168</v>
      </c>
      <c r="BK39" s="120">
        <v>1</v>
      </c>
      <c r="BL39" s="123">
        <v>5.882352941176471</v>
      </c>
      <c r="BM39" s="120">
        <v>0</v>
      </c>
      <c r="BN39" s="123">
        <v>0</v>
      </c>
      <c r="BO39" s="120">
        <v>0</v>
      </c>
      <c r="BP39" s="123">
        <v>0</v>
      </c>
      <c r="BQ39" s="120">
        <v>16</v>
      </c>
      <c r="BR39" s="123">
        <v>94.11764705882354</v>
      </c>
      <c r="BS39" s="120">
        <v>17</v>
      </c>
      <c r="BT39" s="2"/>
      <c r="BU39" s="3"/>
      <c r="BV39" s="3"/>
      <c r="BW39" s="3"/>
      <c r="BX39" s="3"/>
    </row>
    <row r="40" spans="1:76" ht="15">
      <c r="A40" s="64" t="s">
        <v>233</v>
      </c>
      <c r="B40" s="65"/>
      <c r="C40" s="65" t="s">
        <v>64</v>
      </c>
      <c r="D40" s="66">
        <v>162.20396765088483</v>
      </c>
      <c r="E40" s="68"/>
      <c r="F40" s="100" t="s">
        <v>611</v>
      </c>
      <c r="G40" s="65"/>
      <c r="H40" s="69" t="s">
        <v>233</v>
      </c>
      <c r="I40" s="70"/>
      <c r="J40" s="70"/>
      <c r="K40" s="69" t="s">
        <v>1780</v>
      </c>
      <c r="L40" s="73">
        <v>1</v>
      </c>
      <c r="M40" s="74">
        <v>3529.09326171875</v>
      </c>
      <c r="N40" s="74">
        <v>4390.9365234375</v>
      </c>
      <c r="O40" s="75"/>
      <c r="P40" s="76"/>
      <c r="Q40" s="76"/>
      <c r="R40" s="86"/>
      <c r="S40" s="48">
        <v>0</v>
      </c>
      <c r="T40" s="48">
        <v>1</v>
      </c>
      <c r="U40" s="49">
        <v>0</v>
      </c>
      <c r="V40" s="49">
        <v>0.00339</v>
      </c>
      <c r="W40" s="49">
        <v>0.010695</v>
      </c>
      <c r="X40" s="49">
        <v>0.426054</v>
      </c>
      <c r="Y40" s="49">
        <v>0</v>
      </c>
      <c r="Z40" s="49">
        <v>0</v>
      </c>
      <c r="AA40" s="71">
        <v>40</v>
      </c>
      <c r="AB40" s="71"/>
      <c r="AC40" s="72"/>
      <c r="AD40" s="78" t="s">
        <v>1010</v>
      </c>
      <c r="AE40" s="78">
        <v>1577</v>
      </c>
      <c r="AF40" s="78">
        <v>749</v>
      </c>
      <c r="AG40" s="78">
        <v>44289</v>
      </c>
      <c r="AH40" s="78">
        <v>10724</v>
      </c>
      <c r="AI40" s="78"/>
      <c r="AJ40" s="78" t="s">
        <v>1137</v>
      </c>
      <c r="AK40" s="78" t="s">
        <v>1252</v>
      </c>
      <c r="AL40" s="78"/>
      <c r="AM40" s="78"/>
      <c r="AN40" s="80">
        <v>41157.124027777776</v>
      </c>
      <c r="AO40" s="82" t="s">
        <v>1447</v>
      </c>
      <c r="AP40" s="78" t="b">
        <v>0</v>
      </c>
      <c r="AQ40" s="78" t="b">
        <v>0</v>
      </c>
      <c r="AR40" s="78" t="b">
        <v>0</v>
      </c>
      <c r="AS40" s="78" t="s">
        <v>931</v>
      </c>
      <c r="AT40" s="78">
        <v>27</v>
      </c>
      <c r="AU40" s="82" t="s">
        <v>1533</v>
      </c>
      <c r="AV40" s="78" t="b">
        <v>0</v>
      </c>
      <c r="AW40" s="78" t="s">
        <v>1609</v>
      </c>
      <c r="AX40" s="82" t="s">
        <v>1647</v>
      </c>
      <c r="AY40" s="78" t="s">
        <v>66</v>
      </c>
      <c r="AZ40" s="78" t="str">
        <f>REPLACE(INDEX(GroupVertices[Group],MATCH(Vertices[[#This Row],[Vertex]],GroupVertices[Vertex],0)),1,1,"")</f>
        <v>1</v>
      </c>
      <c r="BA40" s="48"/>
      <c r="BB40" s="48"/>
      <c r="BC40" s="48"/>
      <c r="BD40" s="48"/>
      <c r="BE40" s="48" t="s">
        <v>542</v>
      </c>
      <c r="BF40" s="48" t="s">
        <v>542</v>
      </c>
      <c r="BG40" s="120" t="s">
        <v>2285</v>
      </c>
      <c r="BH40" s="120" t="s">
        <v>2285</v>
      </c>
      <c r="BI40" s="120" t="s">
        <v>2164</v>
      </c>
      <c r="BJ40" s="120" t="s">
        <v>2164</v>
      </c>
      <c r="BK40" s="120">
        <v>0</v>
      </c>
      <c r="BL40" s="123">
        <v>0</v>
      </c>
      <c r="BM40" s="120">
        <v>0</v>
      </c>
      <c r="BN40" s="123">
        <v>0</v>
      </c>
      <c r="BO40" s="120">
        <v>0</v>
      </c>
      <c r="BP40" s="123">
        <v>0</v>
      </c>
      <c r="BQ40" s="120">
        <v>24</v>
      </c>
      <c r="BR40" s="123">
        <v>100</v>
      </c>
      <c r="BS40" s="120">
        <v>24</v>
      </c>
      <c r="BT40" s="2"/>
      <c r="BU40" s="3"/>
      <c r="BV40" s="3"/>
      <c r="BW40" s="3"/>
      <c r="BX40" s="3"/>
    </row>
    <row r="41" spans="1:76" ht="15">
      <c r="A41" s="64" t="s">
        <v>234</v>
      </c>
      <c r="B41" s="65"/>
      <c r="C41" s="65" t="s">
        <v>64</v>
      </c>
      <c r="D41" s="66">
        <v>162.01339733899914</v>
      </c>
      <c r="E41" s="68"/>
      <c r="F41" s="100" t="s">
        <v>612</v>
      </c>
      <c r="G41" s="65"/>
      <c r="H41" s="69" t="s">
        <v>234</v>
      </c>
      <c r="I41" s="70"/>
      <c r="J41" s="70"/>
      <c r="K41" s="69" t="s">
        <v>1781</v>
      </c>
      <c r="L41" s="73">
        <v>1</v>
      </c>
      <c r="M41" s="74">
        <v>264.68182373046875</v>
      </c>
      <c r="N41" s="74">
        <v>6329.3486328125</v>
      </c>
      <c r="O41" s="75"/>
      <c r="P41" s="76"/>
      <c r="Q41" s="76"/>
      <c r="R41" s="86"/>
      <c r="S41" s="48">
        <v>0</v>
      </c>
      <c r="T41" s="48">
        <v>1</v>
      </c>
      <c r="U41" s="49">
        <v>0</v>
      </c>
      <c r="V41" s="49">
        <v>0.00339</v>
      </c>
      <c r="W41" s="49">
        <v>0.010695</v>
      </c>
      <c r="X41" s="49">
        <v>0.426054</v>
      </c>
      <c r="Y41" s="49">
        <v>0</v>
      </c>
      <c r="Z41" s="49">
        <v>0</v>
      </c>
      <c r="AA41" s="71">
        <v>41</v>
      </c>
      <c r="AB41" s="71"/>
      <c r="AC41" s="72"/>
      <c r="AD41" s="78" t="s">
        <v>1011</v>
      </c>
      <c r="AE41" s="78">
        <v>50</v>
      </c>
      <c r="AF41" s="78">
        <v>52</v>
      </c>
      <c r="AG41" s="78">
        <v>3848</v>
      </c>
      <c r="AH41" s="78">
        <v>17288</v>
      </c>
      <c r="AI41" s="78"/>
      <c r="AJ41" s="78" t="s">
        <v>1138</v>
      </c>
      <c r="AK41" s="78" t="s">
        <v>1253</v>
      </c>
      <c r="AL41" s="78"/>
      <c r="AM41" s="78"/>
      <c r="AN41" s="80">
        <v>42843.396875</v>
      </c>
      <c r="AO41" s="82" t="s">
        <v>1448</v>
      </c>
      <c r="AP41" s="78" t="b">
        <v>0</v>
      </c>
      <c r="AQ41" s="78" t="b">
        <v>0</v>
      </c>
      <c r="AR41" s="78" t="b">
        <v>0</v>
      </c>
      <c r="AS41" s="78" t="s">
        <v>931</v>
      </c>
      <c r="AT41" s="78">
        <v>0</v>
      </c>
      <c r="AU41" s="82" t="s">
        <v>1533</v>
      </c>
      <c r="AV41" s="78" t="b">
        <v>0</v>
      </c>
      <c r="AW41" s="78" t="s">
        <v>1609</v>
      </c>
      <c r="AX41" s="82" t="s">
        <v>1648</v>
      </c>
      <c r="AY41" s="78" t="s">
        <v>66</v>
      </c>
      <c r="AZ41" s="78" t="str">
        <f>REPLACE(INDEX(GroupVertices[Group],MATCH(Vertices[[#This Row],[Vertex]],GroupVertices[Vertex],0)),1,1,"")</f>
        <v>1</v>
      </c>
      <c r="BA41" s="48"/>
      <c r="BB41" s="48"/>
      <c r="BC41" s="48"/>
      <c r="BD41" s="48"/>
      <c r="BE41" s="48" t="s">
        <v>542</v>
      </c>
      <c r="BF41" s="48" t="s">
        <v>542</v>
      </c>
      <c r="BG41" s="120" t="s">
        <v>2285</v>
      </c>
      <c r="BH41" s="120" t="s">
        <v>2285</v>
      </c>
      <c r="BI41" s="120" t="s">
        <v>2164</v>
      </c>
      <c r="BJ41" s="120" t="s">
        <v>2164</v>
      </c>
      <c r="BK41" s="120">
        <v>0</v>
      </c>
      <c r="BL41" s="123">
        <v>0</v>
      </c>
      <c r="BM41" s="120">
        <v>0</v>
      </c>
      <c r="BN41" s="123">
        <v>0</v>
      </c>
      <c r="BO41" s="120">
        <v>0</v>
      </c>
      <c r="BP41" s="123">
        <v>0</v>
      </c>
      <c r="BQ41" s="120">
        <v>24</v>
      </c>
      <c r="BR41" s="123">
        <v>100</v>
      </c>
      <c r="BS41" s="120">
        <v>24</v>
      </c>
      <c r="BT41" s="2"/>
      <c r="BU41" s="3"/>
      <c r="BV41" s="3"/>
      <c r="BW41" s="3"/>
      <c r="BX41" s="3"/>
    </row>
    <row r="42" spans="1:76" ht="15">
      <c r="A42" s="64" t="s">
        <v>235</v>
      </c>
      <c r="B42" s="65"/>
      <c r="C42" s="65" t="s">
        <v>64</v>
      </c>
      <c r="D42" s="66">
        <v>163.16857605882274</v>
      </c>
      <c r="E42" s="68"/>
      <c r="F42" s="100" t="s">
        <v>613</v>
      </c>
      <c r="G42" s="65"/>
      <c r="H42" s="69" t="s">
        <v>235</v>
      </c>
      <c r="I42" s="70"/>
      <c r="J42" s="70"/>
      <c r="K42" s="69" t="s">
        <v>1782</v>
      </c>
      <c r="L42" s="73">
        <v>1</v>
      </c>
      <c r="M42" s="74">
        <v>2073.548828125</v>
      </c>
      <c r="N42" s="74">
        <v>9646.09375</v>
      </c>
      <c r="O42" s="75"/>
      <c r="P42" s="76"/>
      <c r="Q42" s="76"/>
      <c r="R42" s="86"/>
      <c r="S42" s="48">
        <v>0</v>
      </c>
      <c r="T42" s="48">
        <v>1</v>
      </c>
      <c r="U42" s="49">
        <v>0</v>
      </c>
      <c r="V42" s="49">
        <v>0.00339</v>
      </c>
      <c r="W42" s="49">
        <v>0.010695</v>
      </c>
      <c r="X42" s="49">
        <v>0.426054</v>
      </c>
      <c r="Y42" s="49">
        <v>0</v>
      </c>
      <c r="Z42" s="49">
        <v>0</v>
      </c>
      <c r="AA42" s="71">
        <v>42</v>
      </c>
      <c r="AB42" s="71"/>
      <c r="AC42" s="72"/>
      <c r="AD42" s="78" t="s">
        <v>1012</v>
      </c>
      <c r="AE42" s="78">
        <v>4973</v>
      </c>
      <c r="AF42" s="78">
        <v>4277</v>
      </c>
      <c r="AG42" s="78">
        <v>315164</v>
      </c>
      <c r="AH42" s="78">
        <v>8946</v>
      </c>
      <c r="AI42" s="78"/>
      <c r="AJ42" s="78" t="s">
        <v>1139</v>
      </c>
      <c r="AK42" s="78"/>
      <c r="AL42" s="82" t="s">
        <v>1343</v>
      </c>
      <c r="AM42" s="78"/>
      <c r="AN42" s="80">
        <v>40024.283587962964</v>
      </c>
      <c r="AO42" s="78"/>
      <c r="AP42" s="78" t="b">
        <v>0</v>
      </c>
      <c r="AQ42" s="78" t="b">
        <v>0</v>
      </c>
      <c r="AR42" s="78" t="b">
        <v>0</v>
      </c>
      <c r="AS42" s="78" t="s">
        <v>931</v>
      </c>
      <c r="AT42" s="78">
        <v>242</v>
      </c>
      <c r="AU42" s="82" t="s">
        <v>1539</v>
      </c>
      <c r="AV42" s="78" t="b">
        <v>0</v>
      </c>
      <c r="AW42" s="78" t="s">
        <v>1609</v>
      </c>
      <c r="AX42" s="82" t="s">
        <v>1649</v>
      </c>
      <c r="AY42" s="78" t="s">
        <v>66</v>
      </c>
      <c r="AZ42" s="78" t="str">
        <f>REPLACE(INDEX(GroupVertices[Group],MATCH(Vertices[[#This Row],[Vertex]],GroupVertices[Vertex],0)),1,1,"")</f>
        <v>1</v>
      </c>
      <c r="BA42" s="48"/>
      <c r="BB42" s="48"/>
      <c r="BC42" s="48"/>
      <c r="BD42" s="48"/>
      <c r="BE42" s="48" t="s">
        <v>542</v>
      </c>
      <c r="BF42" s="48" t="s">
        <v>542</v>
      </c>
      <c r="BG42" s="120" t="s">
        <v>2285</v>
      </c>
      <c r="BH42" s="120" t="s">
        <v>2285</v>
      </c>
      <c r="BI42" s="120" t="s">
        <v>2164</v>
      </c>
      <c r="BJ42" s="120" t="s">
        <v>2164</v>
      </c>
      <c r="BK42" s="120">
        <v>0</v>
      </c>
      <c r="BL42" s="123">
        <v>0</v>
      </c>
      <c r="BM42" s="120">
        <v>0</v>
      </c>
      <c r="BN42" s="123">
        <v>0</v>
      </c>
      <c r="BO42" s="120">
        <v>0</v>
      </c>
      <c r="BP42" s="123">
        <v>0</v>
      </c>
      <c r="BQ42" s="120">
        <v>24</v>
      </c>
      <c r="BR42" s="123">
        <v>100</v>
      </c>
      <c r="BS42" s="120">
        <v>24</v>
      </c>
      <c r="BT42" s="2"/>
      <c r="BU42" s="3"/>
      <c r="BV42" s="3"/>
      <c r="BW42" s="3"/>
      <c r="BX42" s="3"/>
    </row>
    <row r="43" spans="1:76" ht="15">
      <c r="A43" s="64" t="s">
        <v>236</v>
      </c>
      <c r="B43" s="65"/>
      <c r="C43" s="65" t="s">
        <v>64</v>
      </c>
      <c r="D43" s="66">
        <v>162.38879624605661</v>
      </c>
      <c r="E43" s="68"/>
      <c r="F43" s="100" t="s">
        <v>614</v>
      </c>
      <c r="G43" s="65"/>
      <c r="H43" s="69" t="s">
        <v>236</v>
      </c>
      <c r="I43" s="70"/>
      <c r="J43" s="70"/>
      <c r="K43" s="69" t="s">
        <v>1783</v>
      </c>
      <c r="L43" s="73">
        <v>1</v>
      </c>
      <c r="M43" s="74">
        <v>1739.8699951171875</v>
      </c>
      <c r="N43" s="74">
        <v>9578.4619140625</v>
      </c>
      <c r="O43" s="75"/>
      <c r="P43" s="76"/>
      <c r="Q43" s="76"/>
      <c r="R43" s="86"/>
      <c r="S43" s="48">
        <v>0</v>
      </c>
      <c r="T43" s="48">
        <v>1</v>
      </c>
      <c r="U43" s="49">
        <v>0</v>
      </c>
      <c r="V43" s="49">
        <v>0.00339</v>
      </c>
      <c r="W43" s="49">
        <v>0.010695</v>
      </c>
      <c r="X43" s="49">
        <v>0.426054</v>
      </c>
      <c r="Y43" s="49">
        <v>0</v>
      </c>
      <c r="Z43" s="49">
        <v>0</v>
      </c>
      <c r="AA43" s="71">
        <v>43</v>
      </c>
      <c r="AB43" s="71"/>
      <c r="AC43" s="72"/>
      <c r="AD43" s="78" t="s">
        <v>1013</v>
      </c>
      <c r="AE43" s="78">
        <v>361</v>
      </c>
      <c r="AF43" s="78">
        <v>1425</v>
      </c>
      <c r="AG43" s="78">
        <v>126603</v>
      </c>
      <c r="AH43" s="78">
        <v>27548</v>
      </c>
      <c r="AI43" s="78"/>
      <c r="AJ43" s="78" t="s">
        <v>1140</v>
      </c>
      <c r="AK43" s="78" t="s">
        <v>1254</v>
      </c>
      <c r="AL43" s="78"/>
      <c r="AM43" s="78"/>
      <c r="AN43" s="80">
        <v>41349.108252314814</v>
      </c>
      <c r="AO43" s="82" t="s">
        <v>1449</v>
      </c>
      <c r="AP43" s="78" t="b">
        <v>1</v>
      </c>
      <c r="AQ43" s="78" t="b">
        <v>0</v>
      </c>
      <c r="AR43" s="78" t="b">
        <v>1</v>
      </c>
      <c r="AS43" s="78" t="s">
        <v>931</v>
      </c>
      <c r="AT43" s="78">
        <v>309</v>
      </c>
      <c r="AU43" s="82" t="s">
        <v>1533</v>
      </c>
      <c r="AV43" s="78" t="b">
        <v>0</v>
      </c>
      <c r="AW43" s="78" t="s">
        <v>1609</v>
      </c>
      <c r="AX43" s="82" t="s">
        <v>1650</v>
      </c>
      <c r="AY43" s="78" t="s">
        <v>66</v>
      </c>
      <c r="AZ43" s="78" t="str">
        <f>REPLACE(INDEX(GroupVertices[Group],MATCH(Vertices[[#This Row],[Vertex]],GroupVertices[Vertex],0)),1,1,"")</f>
        <v>1</v>
      </c>
      <c r="BA43" s="48"/>
      <c r="BB43" s="48"/>
      <c r="BC43" s="48"/>
      <c r="BD43" s="48"/>
      <c r="BE43" s="48" t="s">
        <v>2257</v>
      </c>
      <c r="BF43" s="48" t="s">
        <v>2257</v>
      </c>
      <c r="BG43" s="120" t="s">
        <v>2285</v>
      </c>
      <c r="BH43" s="120" t="s">
        <v>2319</v>
      </c>
      <c r="BI43" s="120" t="s">
        <v>2164</v>
      </c>
      <c r="BJ43" s="120" t="s">
        <v>2377</v>
      </c>
      <c r="BK43" s="120">
        <v>1</v>
      </c>
      <c r="BL43" s="123">
        <v>2.5641025641025643</v>
      </c>
      <c r="BM43" s="120">
        <v>0</v>
      </c>
      <c r="BN43" s="123">
        <v>0</v>
      </c>
      <c r="BO43" s="120">
        <v>0</v>
      </c>
      <c r="BP43" s="123">
        <v>0</v>
      </c>
      <c r="BQ43" s="120">
        <v>38</v>
      </c>
      <c r="BR43" s="123">
        <v>97.43589743589743</v>
      </c>
      <c r="BS43" s="120">
        <v>39</v>
      </c>
      <c r="BT43" s="2"/>
      <c r="BU43" s="3"/>
      <c r="BV43" s="3"/>
      <c r="BW43" s="3"/>
      <c r="BX43" s="3"/>
    </row>
    <row r="44" spans="1:76" ht="15">
      <c r="A44" s="64" t="s">
        <v>237</v>
      </c>
      <c r="B44" s="65"/>
      <c r="C44" s="65" t="s">
        <v>64</v>
      </c>
      <c r="D44" s="66">
        <v>162.03937177175257</v>
      </c>
      <c r="E44" s="68"/>
      <c r="F44" s="100" t="s">
        <v>615</v>
      </c>
      <c r="G44" s="65"/>
      <c r="H44" s="69" t="s">
        <v>237</v>
      </c>
      <c r="I44" s="70"/>
      <c r="J44" s="70"/>
      <c r="K44" s="69" t="s">
        <v>1784</v>
      </c>
      <c r="L44" s="73">
        <v>1</v>
      </c>
      <c r="M44" s="74">
        <v>996.7142333984375</v>
      </c>
      <c r="N44" s="74">
        <v>2459.793212890625</v>
      </c>
      <c r="O44" s="75"/>
      <c r="P44" s="76"/>
      <c r="Q44" s="76"/>
      <c r="R44" s="86"/>
      <c r="S44" s="48">
        <v>0</v>
      </c>
      <c r="T44" s="48">
        <v>1</v>
      </c>
      <c r="U44" s="49">
        <v>0</v>
      </c>
      <c r="V44" s="49">
        <v>0.00339</v>
      </c>
      <c r="W44" s="49">
        <v>0.010695</v>
      </c>
      <c r="X44" s="49">
        <v>0.426054</v>
      </c>
      <c r="Y44" s="49">
        <v>0</v>
      </c>
      <c r="Z44" s="49">
        <v>0</v>
      </c>
      <c r="AA44" s="71">
        <v>44</v>
      </c>
      <c r="AB44" s="71"/>
      <c r="AC44" s="72"/>
      <c r="AD44" s="78" t="s">
        <v>1014</v>
      </c>
      <c r="AE44" s="78">
        <v>214</v>
      </c>
      <c r="AF44" s="78">
        <v>147</v>
      </c>
      <c r="AG44" s="78">
        <v>260</v>
      </c>
      <c r="AH44" s="78">
        <v>92</v>
      </c>
      <c r="AI44" s="78"/>
      <c r="AJ44" s="78" t="s">
        <v>1141</v>
      </c>
      <c r="AK44" s="78" t="s">
        <v>1255</v>
      </c>
      <c r="AL44" s="82" t="s">
        <v>1344</v>
      </c>
      <c r="AM44" s="78"/>
      <c r="AN44" s="80">
        <v>43411.919224537036</v>
      </c>
      <c r="AO44" s="82" t="s">
        <v>1450</v>
      </c>
      <c r="AP44" s="78" t="b">
        <v>0</v>
      </c>
      <c r="AQ44" s="78" t="b">
        <v>0</v>
      </c>
      <c r="AR44" s="78" t="b">
        <v>0</v>
      </c>
      <c r="AS44" s="78" t="s">
        <v>931</v>
      </c>
      <c r="AT44" s="78">
        <v>0</v>
      </c>
      <c r="AU44" s="82" t="s">
        <v>1533</v>
      </c>
      <c r="AV44" s="78" t="b">
        <v>0</v>
      </c>
      <c r="AW44" s="78" t="s">
        <v>1609</v>
      </c>
      <c r="AX44" s="82" t="s">
        <v>1651</v>
      </c>
      <c r="AY44" s="78" t="s">
        <v>66</v>
      </c>
      <c r="AZ44" s="78" t="str">
        <f>REPLACE(INDEX(GroupVertices[Group],MATCH(Vertices[[#This Row],[Vertex]],GroupVertices[Vertex],0)),1,1,"")</f>
        <v>1</v>
      </c>
      <c r="BA44" s="48"/>
      <c r="BB44" s="48"/>
      <c r="BC44" s="48"/>
      <c r="BD44" s="48"/>
      <c r="BE44" s="48" t="s">
        <v>542</v>
      </c>
      <c r="BF44" s="48" t="s">
        <v>542</v>
      </c>
      <c r="BG44" s="120" t="s">
        <v>2285</v>
      </c>
      <c r="BH44" s="120" t="s">
        <v>2285</v>
      </c>
      <c r="BI44" s="120" t="s">
        <v>2164</v>
      </c>
      <c r="BJ44" s="120" t="s">
        <v>2164</v>
      </c>
      <c r="BK44" s="120">
        <v>0</v>
      </c>
      <c r="BL44" s="123">
        <v>0</v>
      </c>
      <c r="BM44" s="120">
        <v>0</v>
      </c>
      <c r="BN44" s="123">
        <v>0</v>
      </c>
      <c r="BO44" s="120">
        <v>0</v>
      </c>
      <c r="BP44" s="123">
        <v>0</v>
      </c>
      <c r="BQ44" s="120">
        <v>24</v>
      </c>
      <c r="BR44" s="123">
        <v>100</v>
      </c>
      <c r="BS44" s="120">
        <v>24</v>
      </c>
      <c r="BT44" s="2"/>
      <c r="BU44" s="3"/>
      <c r="BV44" s="3"/>
      <c r="BW44" s="3"/>
      <c r="BX44" s="3"/>
    </row>
    <row r="45" spans="1:76" ht="15">
      <c r="A45" s="64" t="s">
        <v>238</v>
      </c>
      <c r="B45" s="65"/>
      <c r="C45" s="65" t="s">
        <v>64</v>
      </c>
      <c r="D45" s="66">
        <v>162.1036243159321</v>
      </c>
      <c r="E45" s="68"/>
      <c r="F45" s="100" t="s">
        <v>616</v>
      </c>
      <c r="G45" s="65"/>
      <c r="H45" s="69" t="s">
        <v>238</v>
      </c>
      <c r="I45" s="70"/>
      <c r="J45" s="70"/>
      <c r="K45" s="69" t="s">
        <v>1785</v>
      </c>
      <c r="L45" s="73">
        <v>1</v>
      </c>
      <c r="M45" s="74">
        <v>3255.268310546875</v>
      </c>
      <c r="N45" s="74">
        <v>7720.32275390625</v>
      </c>
      <c r="O45" s="75"/>
      <c r="P45" s="76"/>
      <c r="Q45" s="76"/>
      <c r="R45" s="86"/>
      <c r="S45" s="48">
        <v>0</v>
      </c>
      <c r="T45" s="48">
        <v>1</v>
      </c>
      <c r="U45" s="49">
        <v>0</v>
      </c>
      <c r="V45" s="49">
        <v>0.00339</v>
      </c>
      <c r="W45" s="49">
        <v>0.010695</v>
      </c>
      <c r="X45" s="49">
        <v>0.426054</v>
      </c>
      <c r="Y45" s="49">
        <v>0</v>
      </c>
      <c r="Z45" s="49">
        <v>0</v>
      </c>
      <c r="AA45" s="71">
        <v>45</v>
      </c>
      <c r="AB45" s="71"/>
      <c r="AC45" s="72"/>
      <c r="AD45" s="78" t="s">
        <v>1015</v>
      </c>
      <c r="AE45" s="78">
        <v>385</v>
      </c>
      <c r="AF45" s="78">
        <v>382</v>
      </c>
      <c r="AG45" s="78">
        <v>4733</v>
      </c>
      <c r="AH45" s="78">
        <v>4975</v>
      </c>
      <c r="AI45" s="78"/>
      <c r="AJ45" s="78" t="s">
        <v>1142</v>
      </c>
      <c r="AK45" s="78" t="s">
        <v>1256</v>
      </c>
      <c r="AL45" s="78"/>
      <c r="AM45" s="78"/>
      <c r="AN45" s="80">
        <v>43381.433645833335</v>
      </c>
      <c r="AO45" s="82" t="s">
        <v>1451</v>
      </c>
      <c r="AP45" s="78" t="b">
        <v>1</v>
      </c>
      <c r="AQ45" s="78" t="b">
        <v>0</v>
      </c>
      <c r="AR45" s="78" t="b">
        <v>0</v>
      </c>
      <c r="AS45" s="78" t="s">
        <v>931</v>
      </c>
      <c r="AT45" s="78">
        <v>0</v>
      </c>
      <c r="AU45" s="78"/>
      <c r="AV45" s="78" t="b">
        <v>0</v>
      </c>
      <c r="AW45" s="78" t="s">
        <v>1609</v>
      </c>
      <c r="AX45" s="82" t="s">
        <v>1652</v>
      </c>
      <c r="AY45" s="78" t="s">
        <v>66</v>
      </c>
      <c r="AZ45" s="78" t="str">
        <f>REPLACE(INDEX(GroupVertices[Group],MATCH(Vertices[[#This Row],[Vertex]],GroupVertices[Vertex],0)),1,1,"")</f>
        <v>1</v>
      </c>
      <c r="BA45" s="48"/>
      <c r="BB45" s="48"/>
      <c r="BC45" s="48"/>
      <c r="BD45" s="48"/>
      <c r="BE45" s="48" t="s">
        <v>542</v>
      </c>
      <c r="BF45" s="48" t="s">
        <v>542</v>
      </c>
      <c r="BG45" s="120" t="s">
        <v>2285</v>
      </c>
      <c r="BH45" s="120" t="s">
        <v>2285</v>
      </c>
      <c r="BI45" s="120" t="s">
        <v>2164</v>
      </c>
      <c r="BJ45" s="120" t="s">
        <v>2164</v>
      </c>
      <c r="BK45" s="120">
        <v>0</v>
      </c>
      <c r="BL45" s="123">
        <v>0</v>
      </c>
      <c r="BM45" s="120">
        <v>0</v>
      </c>
      <c r="BN45" s="123">
        <v>0</v>
      </c>
      <c r="BO45" s="120">
        <v>0</v>
      </c>
      <c r="BP45" s="123">
        <v>0</v>
      </c>
      <c r="BQ45" s="120">
        <v>24</v>
      </c>
      <c r="BR45" s="123">
        <v>100</v>
      </c>
      <c r="BS45" s="120">
        <v>24</v>
      </c>
      <c r="BT45" s="2"/>
      <c r="BU45" s="3"/>
      <c r="BV45" s="3"/>
      <c r="BW45" s="3"/>
      <c r="BX45" s="3"/>
    </row>
    <row r="46" spans="1:76" ht="15">
      <c r="A46" s="64" t="s">
        <v>239</v>
      </c>
      <c r="B46" s="65"/>
      <c r="C46" s="65" t="s">
        <v>64</v>
      </c>
      <c r="D46" s="66">
        <v>162.0839384300558</v>
      </c>
      <c r="E46" s="68"/>
      <c r="F46" s="100" t="s">
        <v>1561</v>
      </c>
      <c r="G46" s="65"/>
      <c r="H46" s="69" t="s">
        <v>239</v>
      </c>
      <c r="I46" s="70"/>
      <c r="J46" s="70"/>
      <c r="K46" s="69" t="s">
        <v>1786</v>
      </c>
      <c r="L46" s="73">
        <v>1</v>
      </c>
      <c r="M46" s="74">
        <v>457.30615234375</v>
      </c>
      <c r="N46" s="74">
        <v>7673.240234375</v>
      </c>
      <c r="O46" s="75"/>
      <c r="P46" s="76"/>
      <c r="Q46" s="76"/>
      <c r="R46" s="86"/>
      <c r="S46" s="48">
        <v>0</v>
      </c>
      <c r="T46" s="48">
        <v>1</v>
      </c>
      <c r="U46" s="49">
        <v>0</v>
      </c>
      <c r="V46" s="49">
        <v>0.00339</v>
      </c>
      <c r="W46" s="49">
        <v>0.010695</v>
      </c>
      <c r="X46" s="49">
        <v>0.426054</v>
      </c>
      <c r="Y46" s="49">
        <v>0</v>
      </c>
      <c r="Z46" s="49">
        <v>0</v>
      </c>
      <c r="AA46" s="71">
        <v>46</v>
      </c>
      <c r="AB46" s="71"/>
      <c r="AC46" s="72"/>
      <c r="AD46" s="78" t="s">
        <v>1016</v>
      </c>
      <c r="AE46" s="78">
        <v>419</v>
      </c>
      <c r="AF46" s="78">
        <v>310</v>
      </c>
      <c r="AG46" s="78">
        <v>811</v>
      </c>
      <c r="AH46" s="78">
        <v>141</v>
      </c>
      <c r="AI46" s="78"/>
      <c r="AJ46" s="78" t="s">
        <v>1143</v>
      </c>
      <c r="AK46" s="78" t="s">
        <v>1257</v>
      </c>
      <c r="AL46" s="82" t="s">
        <v>1345</v>
      </c>
      <c r="AM46" s="78"/>
      <c r="AN46" s="80">
        <v>43130.91680555556</v>
      </c>
      <c r="AO46" s="82" t="s">
        <v>1452</v>
      </c>
      <c r="AP46" s="78" t="b">
        <v>0</v>
      </c>
      <c r="AQ46" s="78" t="b">
        <v>0</v>
      </c>
      <c r="AR46" s="78" t="b">
        <v>1</v>
      </c>
      <c r="AS46" s="78" t="s">
        <v>931</v>
      </c>
      <c r="AT46" s="78">
        <v>2</v>
      </c>
      <c r="AU46" s="82" t="s">
        <v>1533</v>
      </c>
      <c r="AV46" s="78" t="b">
        <v>0</v>
      </c>
      <c r="AW46" s="78" t="s">
        <v>1609</v>
      </c>
      <c r="AX46" s="82" t="s">
        <v>1653</v>
      </c>
      <c r="AY46" s="78" t="s">
        <v>66</v>
      </c>
      <c r="AZ46" s="78" t="str">
        <f>REPLACE(INDEX(GroupVertices[Group],MATCH(Vertices[[#This Row],[Vertex]],GroupVertices[Vertex],0)),1,1,"")</f>
        <v>1</v>
      </c>
      <c r="BA46" s="48"/>
      <c r="BB46" s="48"/>
      <c r="BC46" s="48"/>
      <c r="BD46" s="48"/>
      <c r="BE46" s="48"/>
      <c r="BF46" s="48"/>
      <c r="BG46" s="120" t="s">
        <v>2286</v>
      </c>
      <c r="BH46" s="120" t="s">
        <v>2320</v>
      </c>
      <c r="BI46" s="120" t="s">
        <v>2344</v>
      </c>
      <c r="BJ46" s="120" t="s">
        <v>2378</v>
      </c>
      <c r="BK46" s="120">
        <v>1</v>
      </c>
      <c r="BL46" s="123">
        <v>4.545454545454546</v>
      </c>
      <c r="BM46" s="120">
        <v>0</v>
      </c>
      <c r="BN46" s="123">
        <v>0</v>
      </c>
      <c r="BO46" s="120">
        <v>0</v>
      </c>
      <c r="BP46" s="123">
        <v>0</v>
      </c>
      <c r="BQ46" s="120">
        <v>21</v>
      </c>
      <c r="BR46" s="123">
        <v>95.45454545454545</v>
      </c>
      <c r="BS46" s="120">
        <v>22</v>
      </c>
      <c r="BT46" s="2"/>
      <c r="BU46" s="3"/>
      <c r="BV46" s="3"/>
      <c r="BW46" s="3"/>
      <c r="BX46" s="3"/>
    </row>
    <row r="47" spans="1:76" ht="15">
      <c r="A47" s="64" t="s">
        <v>240</v>
      </c>
      <c r="B47" s="65"/>
      <c r="C47" s="65" t="s">
        <v>64</v>
      </c>
      <c r="D47" s="66">
        <v>162.13588729556267</v>
      </c>
      <c r="E47" s="68"/>
      <c r="F47" s="100" t="s">
        <v>617</v>
      </c>
      <c r="G47" s="65"/>
      <c r="H47" s="69" t="s">
        <v>240</v>
      </c>
      <c r="I47" s="70"/>
      <c r="J47" s="70"/>
      <c r="K47" s="69" t="s">
        <v>1787</v>
      </c>
      <c r="L47" s="73">
        <v>1</v>
      </c>
      <c r="M47" s="74">
        <v>742.3565063476562</v>
      </c>
      <c r="N47" s="74">
        <v>8405.279296875</v>
      </c>
      <c r="O47" s="75"/>
      <c r="P47" s="76"/>
      <c r="Q47" s="76"/>
      <c r="R47" s="86"/>
      <c r="S47" s="48">
        <v>0</v>
      </c>
      <c r="T47" s="48">
        <v>1</v>
      </c>
      <c r="U47" s="49">
        <v>0</v>
      </c>
      <c r="V47" s="49">
        <v>0.00339</v>
      </c>
      <c r="W47" s="49">
        <v>0.010695</v>
      </c>
      <c r="X47" s="49">
        <v>0.426054</v>
      </c>
      <c r="Y47" s="49">
        <v>0</v>
      </c>
      <c r="Z47" s="49">
        <v>0</v>
      </c>
      <c r="AA47" s="71">
        <v>47</v>
      </c>
      <c r="AB47" s="71"/>
      <c r="AC47" s="72"/>
      <c r="AD47" s="78" t="s">
        <v>1017</v>
      </c>
      <c r="AE47" s="78">
        <v>476</v>
      </c>
      <c r="AF47" s="78">
        <v>500</v>
      </c>
      <c r="AG47" s="78">
        <v>1246</v>
      </c>
      <c r="AH47" s="78">
        <v>209</v>
      </c>
      <c r="AI47" s="78"/>
      <c r="AJ47" s="78" t="s">
        <v>1144</v>
      </c>
      <c r="AK47" s="78" t="s">
        <v>1246</v>
      </c>
      <c r="AL47" s="82" t="s">
        <v>1346</v>
      </c>
      <c r="AM47" s="78"/>
      <c r="AN47" s="80">
        <v>40611.04114583333</v>
      </c>
      <c r="AO47" s="82" t="s">
        <v>1453</v>
      </c>
      <c r="AP47" s="78" t="b">
        <v>0</v>
      </c>
      <c r="AQ47" s="78" t="b">
        <v>0</v>
      </c>
      <c r="AR47" s="78" t="b">
        <v>0</v>
      </c>
      <c r="AS47" s="78" t="s">
        <v>931</v>
      </c>
      <c r="AT47" s="78">
        <v>52</v>
      </c>
      <c r="AU47" s="82" t="s">
        <v>1533</v>
      </c>
      <c r="AV47" s="78" t="b">
        <v>0</v>
      </c>
      <c r="AW47" s="78" t="s">
        <v>1609</v>
      </c>
      <c r="AX47" s="82" t="s">
        <v>1654</v>
      </c>
      <c r="AY47" s="78" t="s">
        <v>66</v>
      </c>
      <c r="AZ47" s="78" t="str">
        <f>REPLACE(INDEX(GroupVertices[Group],MATCH(Vertices[[#This Row],[Vertex]],GroupVertices[Vertex],0)),1,1,"")</f>
        <v>1</v>
      </c>
      <c r="BA47" s="48"/>
      <c r="BB47" s="48"/>
      <c r="BC47" s="48"/>
      <c r="BD47" s="48"/>
      <c r="BE47" s="48" t="s">
        <v>542</v>
      </c>
      <c r="BF47" s="48" t="s">
        <v>542</v>
      </c>
      <c r="BG47" s="120" t="s">
        <v>2285</v>
      </c>
      <c r="BH47" s="120" t="s">
        <v>2285</v>
      </c>
      <c r="BI47" s="120" t="s">
        <v>2164</v>
      </c>
      <c r="BJ47" s="120" t="s">
        <v>2164</v>
      </c>
      <c r="BK47" s="120">
        <v>0</v>
      </c>
      <c r="BL47" s="123">
        <v>0</v>
      </c>
      <c r="BM47" s="120">
        <v>0</v>
      </c>
      <c r="BN47" s="123">
        <v>0</v>
      </c>
      <c r="BO47" s="120">
        <v>0</v>
      </c>
      <c r="BP47" s="123">
        <v>0</v>
      </c>
      <c r="BQ47" s="120">
        <v>24</v>
      </c>
      <c r="BR47" s="123">
        <v>100</v>
      </c>
      <c r="BS47" s="120">
        <v>24</v>
      </c>
      <c r="BT47" s="2"/>
      <c r="BU47" s="3"/>
      <c r="BV47" s="3"/>
      <c r="BW47" s="3"/>
      <c r="BX47" s="3"/>
    </row>
    <row r="48" spans="1:76" ht="15">
      <c r="A48" s="64" t="s">
        <v>241</v>
      </c>
      <c r="B48" s="65"/>
      <c r="C48" s="65" t="s">
        <v>64</v>
      </c>
      <c r="D48" s="66">
        <v>162.07190816646477</v>
      </c>
      <c r="E48" s="68"/>
      <c r="F48" s="100" t="s">
        <v>618</v>
      </c>
      <c r="G48" s="65"/>
      <c r="H48" s="69" t="s">
        <v>241</v>
      </c>
      <c r="I48" s="70"/>
      <c r="J48" s="70"/>
      <c r="K48" s="69" t="s">
        <v>1788</v>
      </c>
      <c r="L48" s="73">
        <v>1</v>
      </c>
      <c r="M48" s="74">
        <v>607.7291870117188</v>
      </c>
      <c r="N48" s="74">
        <v>6819.81884765625</v>
      </c>
      <c r="O48" s="75"/>
      <c r="P48" s="76"/>
      <c r="Q48" s="76"/>
      <c r="R48" s="86"/>
      <c r="S48" s="48">
        <v>0</v>
      </c>
      <c r="T48" s="48">
        <v>1</v>
      </c>
      <c r="U48" s="49">
        <v>0</v>
      </c>
      <c r="V48" s="49">
        <v>0.00339</v>
      </c>
      <c r="W48" s="49">
        <v>0.010695</v>
      </c>
      <c r="X48" s="49">
        <v>0.426054</v>
      </c>
      <c r="Y48" s="49">
        <v>0</v>
      </c>
      <c r="Z48" s="49">
        <v>0</v>
      </c>
      <c r="AA48" s="71">
        <v>48</v>
      </c>
      <c r="AB48" s="71"/>
      <c r="AC48" s="72"/>
      <c r="AD48" s="78" t="s">
        <v>1018</v>
      </c>
      <c r="AE48" s="78">
        <v>839</v>
      </c>
      <c r="AF48" s="78">
        <v>266</v>
      </c>
      <c r="AG48" s="78">
        <v>2473</v>
      </c>
      <c r="AH48" s="78">
        <v>55</v>
      </c>
      <c r="AI48" s="78"/>
      <c r="AJ48" s="78" t="s">
        <v>1145</v>
      </c>
      <c r="AK48" s="78"/>
      <c r="AL48" s="78"/>
      <c r="AM48" s="78"/>
      <c r="AN48" s="80">
        <v>43425.63719907407</v>
      </c>
      <c r="AO48" s="82" t="s">
        <v>1454</v>
      </c>
      <c r="AP48" s="78" t="b">
        <v>0</v>
      </c>
      <c r="AQ48" s="78" t="b">
        <v>0</v>
      </c>
      <c r="AR48" s="78" t="b">
        <v>0</v>
      </c>
      <c r="AS48" s="78" t="s">
        <v>931</v>
      </c>
      <c r="AT48" s="78">
        <v>1</v>
      </c>
      <c r="AU48" s="82" t="s">
        <v>1533</v>
      </c>
      <c r="AV48" s="78" t="b">
        <v>0</v>
      </c>
      <c r="AW48" s="78" t="s">
        <v>1609</v>
      </c>
      <c r="AX48" s="82" t="s">
        <v>1655</v>
      </c>
      <c r="AY48" s="78" t="s">
        <v>66</v>
      </c>
      <c r="AZ48" s="78" t="str">
        <f>REPLACE(INDEX(GroupVertices[Group],MATCH(Vertices[[#This Row],[Vertex]],GroupVertices[Vertex],0)),1,1,"")</f>
        <v>1</v>
      </c>
      <c r="BA48" s="48" t="s">
        <v>457</v>
      </c>
      <c r="BB48" s="48" t="s">
        <v>457</v>
      </c>
      <c r="BC48" s="48" t="s">
        <v>511</v>
      </c>
      <c r="BD48" s="48" t="s">
        <v>511</v>
      </c>
      <c r="BE48" s="48" t="s">
        <v>543</v>
      </c>
      <c r="BF48" s="48" t="s">
        <v>543</v>
      </c>
      <c r="BG48" s="120" t="s">
        <v>2287</v>
      </c>
      <c r="BH48" s="120" t="s">
        <v>2287</v>
      </c>
      <c r="BI48" s="120" t="s">
        <v>2345</v>
      </c>
      <c r="BJ48" s="120" t="s">
        <v>2345</v>
      </c>
      <c r="BK48" s="120">
        <v>0</v>
      </c>
      <c r="BL48" s="123">
        <v>0</v>
      </c>
      <c r="BM48" s="120">
        <v>0</v>
      </c>
      <c r="BN48" s="123">
        <v>0</v>
      </c>
      <c r="BO48" s="120">
        <v>0</v>
      </c>
      <c r="BP48" s="123">
        <v>0</v>
      </c>
      <c r="BQ48" s="120">
        <v>13</v>
      </c>
      <c r="BR48" s="123">
        <v>100</v>
      </c>
      <c r="BS48" s="120">
        <v>13</v>
      </c>
      <c r="BT48" s="2"/>
      <c r="BU48" s="3"/>
      <c r="BV48" s="3"/>
      <c r="BW48" s="3"/>
      <c r="BX48" s="3"/>
    </row>
    <row r="49" spans="1:76" ht="15">
      <c r="A49" s="64" t="s">
        <v>242</v>
      </c>
      <c r="B49" s="65"/>
      <c r="C49" s="65" t="s">
        <v>64</v>
      </c>
      <c r="D49" s="66">
        <v>162.00109366032646</v>
      </c>
      <c r="E49" s="68"/>
      <c r="F49" s="100" t="s">
        <v>619</v>
      </c>
      <c r="G49" s="65"/>
      <c r="H49" s="69" t="s">
        <v>242</v>
      </c>
      <c r="I49" s="70"/>
      <c r="J49" s="70"/>
      <c r="K49" s="69" t="s">
        <v>1789</v>
      </c>
      <c r="L49" s="73">
        <v>1</v>
      </c>
      <c r="M49" s="74">
        <v>6597.7802734375</v>
      </c>
      <c r="N49" s="74">
        <v>3585.91552734375</v>
      </c>
      <c r="O49" s="75"/>
      <c r="P49" s="76"/>
      <c r="Q49" s="76"/>
      <c r="R49" s="86"/>
      <c r="S49" s="48">
        <v>1</v>
      </c>
      <c r="T49" s="48">
        <v>1</v>
      </c>
      <c r="U49" s="49">
        <v>0</v>
      </c>
      <c r="V49" s="49">
        <v>0</v>
      </c>
      <c r="W49" s="49">
        <v>0</v>
      </c>
      <c r="X49" s="49">
        <v>0.999996</v>
      </c>
      <c r="Y49" s="49">
        <v>0</v>
      </c>
      <c r="Z49" s="49" t="s">
        <v>2592</v>
      </c>
      <c r="AA49" s="71">
        <v>49</v>
      </c>
      <c r="AB49" s="71"/>
      <c r="AC49" s="72"/>
      <c r="AD49" s="78" t="s">
        <v>1019</v>
      </c>
      <c r="AE49" s="78">
        <v>13</v>
      </c>
      <c r="AF49" s="78">
        <v>7</v>
      </c>
      <c r="AG49" s="78">
        <v>61</v>
      </c>
      <c r="AH49" s="78">
        <v>105</v>
      </c>
      <c r="AI49" s="78"/>
      <c r="AJ49" s="78"/>
      <c r="AK49" s="78"/>
      <c r="AL49" s="78"/>
      <c r="AM49" s="78"/>
      <c r="AN49" s="80">
        <v>43258.637025462966</v>
      </c>
      <c r="AO49" s="82" t="s">
        <v>1455</v>
      </c>
      <c r="AP49" s="78" t="b">
        <v>1</v>
      </c>
      <c r="AQ49" s="78" t="b">
        <v>0</v>
      </c>
      <c r="AR49" s="78" t="b">
        <v>0</v>
      </c>
      <c r="AS49" s="78" t="s">
        <v>931</v>
      </c>
      <c r="AT49" s="78">
        <v>0</v>
      </c>
      <c r="AU49" s="78"/>
      <c r="AV49" s="78" t="b">
        <v>0</v>
      </c>
      <c r="AW49" s="78" t="s">
        <v>1609</v>
      </c>
      <c r="AX49" s="82" t="s">
        <v>1656</v>
      </c>
      <c r="AY49" s="78" t="s">
        <v>66</v>
      </c>
      <c r="AZ49" s="78" t="str">
        <f>REPLACE(INDEX(GroupVertices[Group],MATCH(Vertices[[#This Row],[Vertex]],GroupVertices[Vertex],0)),1,1,"")</f>
        <v>6</v>
      </c>
      <c r="BA49" s="48" t="s">
        <v>458</v>
      </c>
      <c r="BB49" s="48" t="s">
        <v>458</v>
      </c>
      <c r="BC49" s="48" t="s">
        <v>502</v>
      </c>
      <c r="BD49" s="48" t="s">
        <v>502</v>
      </c>
      <c r="BE49" s="48"/>
      <c r="BF49" s="48"/>
      <c r="BG49" s="120" t="s">
        <v>2288</v>
      </c>
      <c r="BH49" s="120" t="s">
        <v>2288</v>
      </c>
      <c r="BI49" s="120" t="s">
        <v>2346</v>
      </c>
      <c r="BJ49" s="120" t="s">
        <v>2346</v>
      </c>
      <c r="BK49" s="120">
        <v>2</v>
      </c>
      <c r="BL49" s="123">
        <v>18.181818181818183</v>
      </c>
      <c r="BM49" s="120">
        <v>0</v>
      </c>
      <c r="BN49" s="123">
        <v>0</v>
      </c>
      <c r="BO49" s="120">
        <v>0</v>
      </c>
      <c r="BP49" s="123">
        <v>0</v>
      </c>
      <c r="BQ49" s="120">
        <v>9</v>
      </c>
      <c r="BR49" s="123">
        <v>81.81818181818181</v>
      </c>
      <c r="BS49" s="120">
        <v>11</v>
      </c>
      <c r="BT49" s="2"/>
      <c r="BU49" s="3"/>
      <c r="BV49" s="3"/>
      <c r="BW49" s="3"/>
      <c r="BX49" s="3"/>
    </row>
    <row r="50" spans="1:76" ht="15">
      <c r="A50" s="64" t="s">
        <v>243</v>
      </c>
      <c r="B50" s="65"/>
      <c r="C50" s="65" t="s">
        <v>64</v>
      </c>
      <c r="D50" s="66">
        <v>162.1725249164991</v>
      </c>
      <c r="E50" s="68"/>
      <c r="F50" s="100" t="s">
        <v>620</v>
      </c>
      <c r="G50" s="65"/>
      <c r="H50" s="69" t="s">
        <v>243</v>
      </c>
      <c r="I50" s="70"/>
      <c r="J50" s="70"/>
      <c r="K50" s="69" t="s">
        <v>1790</v>
      </c>
      <c r="L50" s="73">
        <v>1</v>
      </c>
      <c r="M50" s="74">
        <v>2611.758056640625</v>
      </c>
      <c r="N50" s="74">
        <v>897.5111694335938</v>
      </c>
      <c r="O50" s="75"/>
      <c r="P50" s="76"/>
      <c r="Q50" s="76"/>
      <c r="R50" s="86"/>
      <c r="S50" s="48">
        <v>0</v>
      </c>
      <c r="T50" s="48">
        <v>2</v>
      </c>
      <c r="U50" s="49">
        <v>0</v>
      </c>
      <c r="V50" s="49">
        <v>0.003401</v>
      </c>
      <c r="W50" s="49">
        <v>0.012152</v>
      </c>
      <c r="X50" s="49">
        <v>0.720223</v>
      </c>
      <c r="Y50" s="49">
        <v>0.5</v>
      </c>
      <c r="Z50" s="49">
        <v>0</v>
      </c>
      <c r="AA50" s="71">
        <v>50</v>
      </c>
      <c r="AB50" s="71"/>
      <c r="AC50" s="72"/>
      <c r="AD50" s="78" t="s">
        <v>1020</v>
      </c>
      <c r="AE50" s="78">
        <v>514</v>
      </c>
      <c r="AF50" s="78">
        <v>634</v>
      </c>
      <c r="AG50" s="78">
        <v>49953</v>
      </c>
      <c r="AH50" s="78">
        <v>5733</v>
      </c>
      <c r="AI50" s="78"/>
      <c r="AJ50" s="78" t="s">
        <v>1146</v>
      </c>
      <c r="AK50" s="78" t="s">
        <v>1238</v>
      </c>
      <c r="AL50" s="78"/>
      <c r="AM50" s="78"/>
      <c r="AN50" s="80">
        <v>39905.207453703704</v>
      </c>
      <c r="AO50" s="82" t="s">
        <v>1456</v>
      </c>
      <c r="AP50" s="78" t="b">
        <v>0</v>
      </c>
      <c r="AQ50" s="78" t="b">
        <v>0</v>
      </c>
      <c r="AR50" s="78" t="b">
        <v>0</v>
      </c>
      <c r="AS50" s="78" t="s">
        <v>931</v>
      </c>
      <c r="AT50" s="78">
        <v>76</v>
      </c>
      <c r="AU50" s="82" t="s">
        <v>1535</v>
      </c>
      <c r="AV50" s="78" t="b">
        <v>0</v>
      </c>
      <c r="AW50" s="78" t="s">
        <v>1609</v>
      </c>
      <c r="AX50" s="82" t="s">
        <v>1657</v>
      </c>
      <c r="AY50" s="78" t="s">
        <v>66</v>
      </c>
      <c r="AZ50" s="78" t="str">
        <f>REPLACE(INDEX(GroupVertices[Group],MATCH(Vertices[[#This Row],[Vertex]],GroupVertices[Vertex],0)),1,1,"")</f>
        <v>1</v>
      </c>
      <c r="BA50" s="48" t="s">
        <v>459</v>
      </c>
      <c r="BB50" s="48" t="s">
        <v>459</v>
      </c>
      <c r="BC50" s="48" t="s">
        <v>512</v>
      </c>
      <c r="BD50" s="48" t="s">
        <v>512</v>
      </c>
      <c r="BE50" s="48" t="s">
        <v>544</v>
      </c>
      <c r="BF50" s="48" t="s">
        <v>544</v>
      </c>
      <c r="BG50" s="120" t="s">
        <v>2289</v>
      </c>
      <c r="BH50" s="120" t="s">
        <v>2289</v>
      </c>
      <c r="BI50" s="120" t="s">
        <v>2347</v>
      </c>
      <c r="BJ50" s="120" t="s">
        <v>2347</v>
      </c>
      <c r="BK50" s="120">
        <v>0</v>
      </c>
      <c r="BL50" s="123">
        <v>0</v>
      </c>
      <c r="BM50" s="120">
        <v>0</v>
      </c>
      <c r="BN50" s="123">
        <v>0</v>
      </c>
      <c r="BO50" s="120">
        <v>0</v>
      </c>
      <c r="BP50" s="123">
        <v>0</v>
      </c>
      <c r="BQ50" s="120">
        <v>11</v>
      </c>
      <c r="BR50" s="123">
        <v>100</v>
      </c>
      <c r="BS50" s="120">
        <v>11</v>
      </c>
      <c r="BT50" s="2"/>
      <c r="BU50" s="3"/>
      <c r="BV50" s="3"/>
      <c r="BW50" s="3"/>
      <c r="BX50" s="3"/>
    </row>
    <row r="51" spans="1:76" ht="15">
      <c r="A51" s="64" t="s">
        <v>303</v>
      </c>
      <c r="B51" s="65"/>
      <c r="C51" s="65" t="s">
        <v>64</v>
      </c>
      <c r="D51" s="66">
        <v>353.0769500319256</v>
      </c>
      <c r="E51" s="68"/>
      <c r="F51" s="100" t="s">
        <v>1562</v>
      </c>
      <c r="G51" s="65"/>
      <c r="H51" s="69" t="s">
        <v>303</v>
      </c>
      <c r="I51" s="70"/>
      <c r="J51" s="70"/>
      <c r="K51" s="69" t="s">
        <v>1791</v>
      </c>
      <c r="L51" s="73">
        <v>1.7603716426238163</v>
      </c>
      <c r="M51" s="74">
        <v>2286.9697265625</v>
      </c>
      <c r="N51" s="74">
        <v>1415.7254638671875</v>
      </c>
      <c r="O51" s="75"/>
      <c r="P51" s="76"/>
      <c r="Q51" s="76"/>
      <c r="R51" s="86"/>
      <c r="S51" s="48">
        <v>3</v>
      </c>
      <c r="T51" s="48">
        <v>0</v>
      </c>
      <c r="U51" s="49">
        <v>1</v>
      </c>
      <c r="V51" s="49">
        <v>0.003413</v>
      </c>
      <c r="W51" s="49">
        <v>0.013348</v>
      </c>
      <c r="X51" s="49">
        <v>1.038243</v>
      </c>
      <c r="Y51" s="49">
        <v>0.3333333333333333</v>
      </c>
      <c r="Z51" s="49">
        <v>0</v>
      </c>
      <c r="AA51" s="71">
        <v>51</v>
      </c>
      <c r="AB51" s="71"/>
      <c r="AC51" s="72"/>
      <c r="AD51" s="78" t="s">
        <v>1021</v>
      </c>
      <c r="AE51" s="78">
        <v>4043</v>
      </c>
      <c r="AF51" s="78">
        <v>698856</v>
      </c>
      <c r="AG51" s="78">
        <v>68634</v>
      </c>
      <c r="AH51" s="78">
        <v>5208</v>
      </c>
      <c r="AI51" s="78"/>
      <c r="AJ51" s="78" t="s">
        <v>1147</v>
      </c>
      <c r="AK51" s="78"/>
      <c r="AL51" s="82" t="s">
        <v>1347</v>
      </c>
      <c r="AM51" s="78"/>
      <c r="AN51" s="80">
        <v>39807.15059027778</v>
      </c>
      <c r="AO51" s="82" t="s">
        <v>1457</v>
      </c>
      <c r="AP51" s="78" t="b">
        <v>0</v>
      </c>
      <c r="AQ51" s="78" t="b">
        <v>0</v>
      </c>
      <c r="AR51" s="78" t="b">
        <v>1</v>
      </c>
      <c r="AS51" s="78" t="s">
        <v>931</v>
      </c>
      <c r="AT51" s="78">
        <v>3692</v>
      </c>
      <c r="AU51" s="82" t="s">
        <v>1533</v>
      </c>
      <c r="AV51" s="78" t="b">
        <v>1</v>
      </c>
      <c r="AW51" s="78" t="s">
        <v>1609</v>
      </c>
      <c r="AX51" s="82" t="s">
        <v>1658</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244</v>
      </c>
      <c r="B52" s="65"/>
      <c r="C52" s="65" t="s">
        <v>64</v>
      </c>
      <c r="D52" s="66">
        <v>163.7203276935219</v>
      </c>
      <c r="E52" s="68"/>
      <c r="F52" s="100" t="s">
        <v>621</v>
      </c>
      <c r="G52" s="65"/>
      <c r="H52" s="69" t="s">
        <v>244</v>
      </c>
      <c r="I52" s="70"/>
      <c r="J52" s="70"/>
      <c r="K52" s="69" t="s">
        <v>1792</v>
      </c>
      <c r="L52" s="73">
        <v>1</v>
      </c>
      <c r="M52" s="74">
        <v>234.82472229003906</v>
      </c>
      <c r="N52" s="74">
        <v>4011.5263671875</v>
      </c>
      <c r="O52" s="75"/>
      <c r="P52" s="76"/>
      <c r="Q52" s="76"/>
      <c r="R52" s="86"/>
      <c r="S52" s="48">
        <v>0</v>
      </c>
      <c r="T52" s="48">
        <v>2</v>
      </c>
      <c r="U52" s="49">
        <v>0</v>
      </c>
      <c r="V52" s="49">
        <v>0.003401</v>
      </c>
      <c r="W52" s="49">
        <v>0.012006</v>
      </c>
      <c r="X52" s="49">
        <v>0.740963</v>
      </c>
      <c r="Y52" s="49">
        <v>0.5</v>
      </c>
      <c r="Z52" s="49">
        <v>0</v>
      </c>
      <c r="AA52" s="71">
        <v>52</v>
      </c>
      <c r="AB52" s="71"/>
      <c r="AC52" s="72"/>
      <c r="AD52" s="78" t="s">
        <v>1022</v>
      </c>
      <c r="AE52" s="78">
        <v>3979</v>
      </c>
      <c r="AF52" s="78">
        <v>6295</v>
      </c>
      <c r="AG52" s="78">
        <v>4906</v>
      </c>
      <c r="AH52" s="78">
        <v>3012</v>
      </c>
      <c r="AI52" s="78"/>
      <c r="AJ52" s="78" t="s">
        <v>1148</v>
      </c>
      <c r="AK52" s="78" t="s">
        <v>1258</v>
      </c>
      <c r="AL52" s="82" t="s">
        <v>1348</v>
      </c>
      <c r="AM52" s="78"/>
      <c r="AN52" s="80">
        <v>41914.807175925926</v>
      </c>
      <c r="AO52" s="82" t="s">
        <v>1458</v>
      </c>
      <c r="AP52" s="78" t="b">
        <v>0</v>
      </c>
      <c r="AQ52" s="78" t="b">
        <v>0</v>
      </c>
      <c r="AR52" s="78" t="b">
        <v>0</v>
      </c>
      <c r="AS52" s="78" t="s">
        <v>931</v>
      </c>
      <c r="AT52" s="78">
        <v>159</v>
      </c>
      <c r="AU52" s="82" t="s">
        <v>1533</v>
      </c>
      <c r="AV52" s="78" t="b">
        <v>0</v>
      </c>
      <c r="AW52" s="78" t="s">
        <v>1609</v>
      </c>
      <c r="AX52" s="82" t="s">
        <v>1659</v>
      </c>
      <c r="AY52" s="78" t="s">
        <v>66</v>
      </c>
      <c r="AZ52" s="78" t="str">
        <f>REPLACE(INDEX(GroupVertices[Group],MATCH(Vertices[[#This Row],[Vertex]],GroupVertices[Vertex],0)),1,1,"")</f>
        <v>1</v>
      </c>
      <c r="BA52" s="48" t="s">
        <v>460</v>
      </c>
      <c r="BB52" s="48" t="s">
        <v>460</v>
      </c>
      <c r="BC52" s="48" t="s">
        <v>513</v>
      </c>
      <c r="BD52" s="48" t="s">
        <v>513</v>
      </c>
      <c r="BE52" s="48" t="s">
        <v>545</v>
      </c>
      <c r="BF52" s="48" t="s">
        <v>545</v>
      </c>
      <c r="BG52" s="120" t="s">
        <v>2290</v>
      </c>
      <c r="BH52" s="120" t="s">
        <v>2290</v>
      </c>
      <c r="BI52" s="120" t="s">
        <v>2348</v>
      </c>
      <c r="BJ52" s="120" t="s">
        <v>2348</v>
      </c>
      <c r="BK52" s="120">
        <v>2</v>
      </c>
      <c r="BL52" s="123">
        <v>13.333333333333334</v>
      </c>
      <c r="BM52" s="120">
        <v>0</v>
      </c>
      <c r="BN52" s="123">
        <v>0</v>
      </c>
      <c r="BO52" s="120">
        <v>0</v>
      </c>
      <c r="BP52" s="123">
        <v>0</v>
      </c>
      <c r="BQ52" s="120">
        <v>13</v>
      </c>
      <c r="BR52" s="123">
        <v>86.66666666666667</v>
      </c>
      <c r="BS52" s="120">
        <v>15</v>
      </c>
      <c r="BT52" s="2"/>
      <c r="BU52" s="3"/>
      <c r="BV52" s="3"/>
      <c r="BW52" s="3"/>
      <c r="BX52" s="3"/>
    </row>
    <row r="53" spans="1:76" ht="15">
      <c r="A53" s="64" t="s">
        <v>304</v>
      </c>
      <c r="B53" s="65"/>
      <c r="C53" s="65" t="s">
        <v>64</v>
      </c>
      <c r="D53" s="66">
        <v>1000</v>
      </c>
      <c r="E53" s="68"/>
      <c r="F53" s="100" t="s">
        <v>1563</v>
      </c>
      <c r="G53" s="65"/>
      <c r="H53" s="69" t="s">
        <v>304</v>
      </c>
      <c r="I53" s="70"/>
      <c r="J53" s="70"/>
      <c r="K53" s="69" t="s">
        <v>1793</v>
      </c>
      <c r="L53" s="73">
        <v>1</v>
      </c>
      <c r="M53" s="74">
        <v>516.6277465820312</v>
      </c>
      <c r="N53" s="74">
        <v>4633.53515625</v>
      </c>
      <c r="O53" s="75"/>
      <c r="P53" s="76"/>
      <c r="Q53" s="76"/>
      <c r="R53" s="86"/>
      <c r="S53" s="48">
        <v>2</v>
      </c>
      <c r="T53" s="48">
        <v>0</v>
      </c>
      <c r="U53" s="49">
        <v>0</v>
      </c>
      <c r="V53" s="49">
        <v>0.003401</v>
      </c>
      <c r="W53" s="49">
        <v>0.012006</v>
      </c>
      <c r="X53" s="49">
        <v>0.740963</v>
      </c>
      <c r="Y53" s="49">
        <v>0.5</v>
      </c>
      <c r="Z53" s="49">
        <v>0</v>
      </c>
      <c r="AA53" s="71">
        <v>53</v>
      </c>
      <c r="AB53" s="71"/>
      <c r="AC53" s="72"/>
      <c r="AD53" s="78" t="s">
        <v>1023</v>
      </c>
      <c r="AE53" s="78">
        <v>881</v>
      </c>
      <c r="AF53" s="78">
        <v>42688920</v>
      </c>
      <c r="AG53" s="78">
        <v>347109</v>
      </c>
      <c r="AH53" s="78">
        <v>17605</v>
      </c>
      <c r="AI53" s="78"/>
      <c r="AJ53" s="78" t="s">
        <v>1149</v>
      </c>
      <c r="AK53" s="78" t="s">
        <v>1259</v>
      </c>
      <c r="AL53" s="82" t="s">
        <v>1349</v>
      </c>
      <c r="AM53" s="78"/>
      <c r="AN53" s="80">
        <v>39143.862291666665</v>
      </c>
      <c r="AO53" s="82" t="s">
        <v>1459</v>
      </c>
      <c r="AP53" s="78" t="b">
        <v>0</v>
      </c>
      <c r="AQ53" s="78" t="b">
        <v>0</v>
      </c>
      <c r="AR53" s="78" t="b">
        <v>1</v>
      </c>
      <c r="AS53" s="78" t="s">
        <v>931</v>
      </c>
      <c r="AT53" s="78">
        <v>198812</v>
      </c>
      <c r="AU53" s="82" t="s">
        <v>1535</v>
      </c>
      <c r="AV53" s="78" t="b">
        <v>1</v>
      </c>
      <c r="AW53" s="78" t="s">
        <v>1609</v>
      </c>
      <c r="AX53" s="82" t="s">
        <v>1660</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245</v>
      </c>
      <c r="B54" s="65"/>
      <c r="C54" s="65" t="s">
        <v>64</v>
      </c>
      <c r="D54" s="66">
        <v>162.27150117604376</v>
      </c>
      <c r="E54" s="68"/>
      <c r="F54" s="100" t="s">
        <v>622</v>
      </c>
      <c r="G54" s="65"/>
      <c r="H54" s="69" t="s">
        <v>245</v>
      </c>
      <c r="I54" s="70"/>
      <c r="J54" s="70"/>
      <c r="K54" s="69" t="s">
        <v>1794</v>
      </c>
      <c r="L54" s="73">
        <v>1</v>
      </c>
      <c r="M54" s="74">
        <v>2203.204833984375</v>
      </c>
      <c r="N54" s="74">
        <v>493.74658203125</v>
      </c>
      <c r="O54" s="75"/>
      <c r="P54" s="76"/>
      <c r="Q54" s="76"/>
      <c r="R54" s="86"/>
      <c r="S54" s="48">
        <v>0</v>
      </c>
      <c r="T54" s="48">
        <v>2</v>
      </c>
      <c r="U54" s="49">
        <v>0</v>
      </c>
      <c r="V54" s="49">
        <v>0.003401</v>
      </c>
      <c r="W54" s="49">
        <v>0.012152</v>
      </c>
      <c r="X54" s="49">
        <v>0.720223</v>
      </c>
      <c r="Y54" s="49">
        <v>0.5</v>
      </c>
      <c r="Z54" s="49">
        <v>0</v>
      </c>
      <c r="AA54" s="71">
        <v>54</v>
      </c>
      <c r="AB54" s="71"/>
      <c r="AC54" s="72"/>
      <c r="AD54" s="78" t="s">
        <v>245</v>
      </c>
      <c r="AE54" s="78">
        <v>698</v>
      </c>
      <c r="AF54" s="78">
        <v>996</v>
      </c>
      <c r="AG54" s="78">
        <v>1357</v>
      </c>
      <c r="AH54" s="78">
        <v>188</v>
      </c>
      <c r="AI54" s="78"/>
      <c r="AJ54" s="78" t="s">
        <v>1150</v>
      </c>
      <c r="AK54" s="78" t="s">
        <v>1260</v>
      </c>
      <c r="AL54" s="82" t="s">
        <v>1350</v>
      </c>
      <c r="AM54" s="78"/>
      <c r="AN54" s="80">
        <v>42431.820081018515</v>
      </c>
      <c r="AO54" s="82" t="s">
        <v>1460</v>
      </c>
      <c r="AP54" s="78" t="b">
        <v>1</v>
      </c>
      <c r="AQ54" s="78" t="b">
        <v>0</v>
      </c>
      <c r="AR54" s="78" t="b">
        <v>0</v>
      </c>
      <c r="AS54" s="78" t="s">
        <v>931</v>
      </c>
      <c r="AT54" s="78">
        <v>36</v>
      </c>
      <c r="AU54" s="78"/>
      <c r="AV54" s="78" t="b">
        <v>0</v>
      </c>
      <c r="AW54" s="78" t="s">
        <v>1609</v>
      </c>
      <c r="AX54" s="82" t="s">
        <v>1661</v>
      </c>
      <c r="AY54" s="78" t="s">
        <v>66</v>
      </c>
      <c r="AZ54" s="78" t="str">
        <f>REPLACE(INDEX(GroupVertices[Group],MATCH(Vertices[[#This Row],[Vertex]],GroupVertices[Vertex],0)),1,1,"")</f>
        <v>1</v>
      </c>
      <c r="BA54" s="48" t="s">
        <v>2242</v>
      </c>
      <c r="BB54" s="48" t="s">
        <v>2242</v>
      </c>
      <c r="BC54" s="48" t="s">
        <v>2249</v>
      </c>
      <c r="BD54" s="48" t="s">
        <v>2249</v>
      </c>
      <c r="BE54" s="48" t="s">
        <v>2258</v>
      </c>
      <c r="BF54" s="48" t="s">
        <v>2258</v>
      </c>
      <c r="BG54" s="120" t="s">
        <v>2291</v>
      </c>
      <c r="BH54" s="120" t="s">
        <v>2321</v>
      </c>
      <c r="BI54" s="120" t="s">
        <v>2349</v>
      </c>
      <c r="BJ54" s="120" t="s">
        <v>2349</v>
      </c>
      <c r="BK54" s="120">
        <v>0</v>
      </c>
      <c r="BL54" s="123">
        <v>0</v>
      </c>
      <c r="BM54" s="120">
        <v>0</v>
      </c>
      <c r="BN54" s="123">
        <v>0</v>
      </c>
      <c r="BO54" s="120">
        <v>0</v>
      </c>
      <c r="BP54" s="123">
        <v>0</v>
      </c>
      <c r="BQ54" s="120">
        <v>24</v>
      </c>
      <c r="BR54" s="123">
        <v>100</v>
      </c>
      <c r="BS54" s="120">
        <v>24</v>
      </c>
      <c r="BT54" s="2"/>
      <c r="BU54" s="3"/>
      <c r="BV54" s="3"/>
      <c r="BW54" s="3"/>
      <c r="BX54" s="3"/>
    </row>
    <row r="55" spans="1:76" ht="15">
      <c r="A55" s="64" t="s">
        <v>246</v>
      </c>
      <c r="B55" s="65"/>
      <c r="C55" s="65" t="s">
        <v>64</v>
      </c>
      <c r="D55" s="66">
        <v>162.05687033697592</v>
      </c>
      <c r="E55" s="68"/>
      <c r="F55" s="100" t="s">
        <v>623</v>
      </c>
      <c r="G55" s="65"/>
      <c r="H55" s="69" t="s">
        <v>246</v>
      </c>
      <c r="I55" s="70"/>
      <c r="J55" s="70"/>
      <c r="K55" s="69" t="s">
        <v>1795</v>
      </c>
      <c r="L55" s="73">
        <v>1</v>
      </c>
      <c r="M55" s="74">
        <v>3904.4677734375</v>
      </c>
      <c r="N55" s="74">
        <v>8551.916015625</v>
      </c>
      <c r="O55" s="75"/>
      <c r="P55" s="76"/>
      <c r="Q55" s="76"/>
      <c r="R55" s="86"/>
      <c r="S55" s="48">
        <v>0</v>
      </c>
      <c r="T55" s="48">
        <v>1</v>
      </c>
      <c r="U55" s="49">
        <v>0</v>
      </c>
      <c r="V55" s="49">
        <v>0.00207</v>
      </c>
      <c r="W55" s="49">
        <v>0.001099</v>
      </c>
      <c r="X55" s="49">
        <v>0.437062</v>
      </c>
      <c r="Y55" s="49">
        <v>0</v>
      </c>
      <c r="Z55" s="49">
        <v>0</v>
      </c>
      <c r="AA55" s="71">
        <v>55</v>
      </c>
      <c r="AB55" s="71"/>
      <c r="AC55" s="72"/>
      <c r="AD55" s="78" t="s">
        <v>1024</v>
      </c>
      <c r="AE55" s="78">
        <v>604</v>
      </c>
      <c r="AF55" s="78">
        <v>211</v>
      </c>
      <c r="AG55" s="78">
        <v>8352</v>
      </c>
      <c r="AH55" s="78">
        <v>17319</v>
      </c>
      <c r="AI55" s="78"/>
      <c r="AJ55" s="78" t="s">
        <v>1151</v>
      </c>
      <c r="AK55" s="78"/>
      <c r="AL55" s="78"/>
      <c r="AM55" s="78"/>
      <c r="AN55" s="80">
        <v>42580.645949074074</v>
      </c>
      <c r="AO55" s="82" t="s">
        <v>1461</v>
      </c>
      <c r="AP55" s="78" t="b">
        <v>0</v>
      </c>
      <c r="AQ55" s="78" t="b">
        <v>0</v>
      </c>
      <c r="AR55" s="78" t="b">
        <v>0</v>
      </c>
      <c r="AS55" s="78" t="s">
        <v>931</v>
      </c>
      <c r="AT55" s="78">
        <v>3</v>
      </c>
      <c r="AU55" s="82" t="s">
        <v>1533</v>
      </c>
      <c r="AV55" s="78" t="b">
        <v>0</v>
      </c>
      <c r="AW55" s="78" t="s">
        <v>1609</v>
      </c>
      <c r="AX55" s="82" t="s">
        <v>1662</v>
      </c>
      <c r="AY55" s="78" t="s">
        <v>66</v>
      </c>
      <c r="AZ55" s="78" t="str">
        <f>REPLACE(INDEX(GroupVertices[Group],MATCH(Vertices[[#This Row],[Vertex]],GroupVertices[Vertex],0)),1,1,"")</f>
        <v>2</v>
      </c>
      <c r="BA55" s="48"/>
      <c r="BB55" s="48"/>
      <c r="BC55" s="48"/>
      <c r="BD55" s="48"/>
      <c r="BE55" s="48"/>
      <c r="BF55" s="48"/>
      <c r="BG55" s="120" t="s">
        <v>2090</v>
      </c>
      <c r="BH55" s="120" t="s">
        <v>2090</v>
      </c>
      <c r="BI55" s="120" t="s">
        <v>2350</v>
      </c>
      <c r="BJ55" s="120" t="s">
        <v>2350</v>
      </c>
      <c r="BK55" s="120">
        <v>0</v>
      </c>
      <c r="BL55" s="123">
        <v>0</v>
      </c>
      <c r="BM55" s="120">
        <v>2</v>
      </c>
      <c r="BN55" s="123">
        <v>8.333333333333334</v>
      </c>
      <c r="BO55" s="120">
        <v>0</v>
      </c>
      <c r="BP55" s="123">
        <v>0</v>
      </c>
      <c r="BQ55" s="120">
        <v>22</v>
      </c>
      <c r="BR55" s="123">
        <v>91.66666666666667</v>
      </c>
      <c r="BS55" s="120">
        <v>24</v>
      </c>
      <c r="BT55" s="2"/>
      <c r="BU55" s="3"/>
      <c r="BV55" s="3"/>
      <c r="BW55" s="3"/>
      <c r="BX55" s="3"/>
    </row>
    <row r="56" spans="1:76" ht="15">
      <c r="A56" s="64" t="s">
        <v>247</v>
      </c>
      <c r="B56" s="65"/>
      <c r="C56" s="65" t="s">
        <v>64</v>
      </c>
      <c r="D56" s="66">
        <v>162.12084946607385</v>
      </c>
      <c r="E56" s="68"/>
      <c r="F56" s="100" t="s">
        <v>624</v>
      </c>
      <c r="G56" s="65"/>
      <c r="H56" s="69" t="s">
        <v>247</v>
      </c>
      <c r="I56" s="70"/>
      <c r="J56" s="70"/>
      <c r="K56" s="69" t="s">
        <v>1796</v>
      </c>
      <c r="L56" s="73">
        <v>1</v>
      </c>
      <c r="M56" s="74">
        <v>4556.22509765625</v>
      </c>
      <c r="N56" s="74">
        <v>9264.033203125</v>
      </c>
      <c r="O56" s="75"/>
      <c r="P56" s="76"/>
      <c r="Q56" s="76"/>
      <c r="R56" s="86"/>
      <c r="S56" s="48">
        <v>0</v>
      </c>
      <c r="T56" s="48">
        <v>1</v>
      </c>
      <c r="U56" s="49">
        <v>0</v>
      </c>
      <c r="V56" s="49">
        <v>0.00207</v>
      </c>
      <c r="W56" s="49">
        <v>0.001099</v>
      </c>
      <c r="X56" s="49">
        <v>0.437062</v>
      </c>
      <c r="Y56" s="49">
        <v>0</v>
      </c>
      <c r="Z56" s="49">
        <v>0</v>
      </c>
      <c r="AA56" s="71">
        <v>56</v>
      </c>
      <c r="AB56" s="71"/>
      <c r="AC56" s="72"/>
      <c r="AD56" s="78" t="s">
        <v>1025</v>
      </c>
      <c r="AE56" s="78">
        <v>770</v>
      </c>
      <c r="AF56" s="78">
        <v>445</v>
      </c>
      <c r="AG56" s="78">
        <v>107073</v>
      </c>
      <c r="AH56" s="78">
        <v>1503</v>
      </c>
      <c r="AI56" s="78"/>
      <c r="AJ56" s="78" t="s">
        <v>1152</v>
      </c>
      <c r="AK56" s="78" t="s">
        <v>1261</v>
      </c>
      <c r="AL56" s="82" t="s">
        <v>1351</v>
      </c>
      <c r="AM56" s="78"/>
      <c r="AN56" s="80">
        <v>40215.04877314815</v>
      </c>
      <c r="AO56" s="82" t="s">
        <v>1462</v>
      </c>
      <c r="AP56" s="78" t="b">
        <v>0</v>
      </c>
      <c r="AQ56" s="78" t="b">
        <v>0</v>
      </c>
      <c r="AR56" s="78" t="b">
        <v>1</v>
      </c>
      <c r="AS56" s="78" t="s">
        <v>932</v>
      </c>
      <c r="AT56" s="78">
        <v>71</v>
      </c>
      <c r="AU56" s="82" t="s">
        <v>1533</v>
      </c>
      <c r="AV56" s="78" t="b">
        <v>0</v>
      </c>
      <c r="AW56" s="78" t="s">
        <v>1609</v>
      </c>
      <c r="AX56" s="82" t="s">
        <v>1663</v>
      </c>
      <c r="AY56" s="78" t="s">
        <v>66</v>
      </c>
      <c r="AZ56" s="78" t="str">
        <f>REPLACE(INDEX(GroupVertices[Group],MATCH(Vertices[[#This Row],[Vertex]],GroupVertices[Vertex],0)),1,1,"")</f>
        <v>2</v>
      </c>
      <c r="BA56" s="48"/>
      <c r="BB56" s="48"/>
      <c r="BC56" s="48"/>
      <c r="BD56" s="48"/>
      <c r="BE56" s="48"/>
      <c r="BF56" s="48"/>
      <c r="BG56" s="120" t="s">
        <v>2090</v>
      </c>
      <c r="BH56" s="120" t="s">
        <v>2090</v>
      </c>
      <c r="BI56" s="120" t="s">
        <v>2350</v>
      </c>
      <c r="BJ56" s="120" t="s">
        <v>2350</v>
      </c>
      <c r="BK56" s="120">
        <v>0</v>
      </c>
      <c r="BL56" s="123">
        <v>0</v>
      </c>
      <c r="BM56" s="120">
        <v>2</v>
      </c>
      <c r="BN56" s="123">
        <v>8.333333333333334</v>
      </c>
      <c r="BO56" s="120">
        <v>0</v>
      </c>
      <c r="BP56" s="123">
        <v>0</v>
      </c>
      <c r="BQ56" s="120">
        <v>22</v>
      </c>
      <c r="BR56" s="123">
        <v>91.66666666666667</v>
      </c>
      <c r="BS56" s="120">
        <v>24</v>
      </c>
      <c r="BT56" s="2"/>
      <c r="BU56" s="3"/>
      <c r="BV56" s="3"/>
      <c r="BW56" s="3"/>
      <c r="BX56" s="3"/>
    </row>
    <row r="57" spans="1:76" ht="15">
      <c r="A57" s="64" t="s">
        <v>248</v>
      </c>
      <c r="B57" s="65"/>
      <c r="C57" s="65" t="s">
        <v>64</v>
      </c>
      <c r="D57" s="66">
        <v>162.17936029353947</v>
      </c>
      <c r="E57" s="68"/>
      <c r="F57" s="100" t="s">
        <v>625</v>
      </c>
      <c r="G57" s="65"/>
      <c r="H57" s="69" t="s">
        <v>248</v>
      </c>
      <c r="I57" s="70"/>
      <c r="J57" s="70"/>
      <c r="K57" s="69" t="s">
        <v>1797</v>
      </c>
      <c r="L57" s="73">
        <v>282.94580508491106</v>
      </c>
      <c r="M57" s="74">
        <v>5600.4794921875</v>
      </c>
      <c r="N57" s="74">
        <v>7957.11181640625</v>
      </c>
      <c r="O57" s="75"/>
      <c r="P57" s="76"/>
      <c r="Q57" s="76"/>
      <c r="R57" s="86"/>
      <c r="S57" s="48">
        <v>0</v>
      </c>
      <c r="T57" s="48">
        <v>2</v>
      </c>
      <c r="U57" s="49">
        <v>370.8</v>
      </c>
      <c r="V57" s="49">
        <v>0.00361</v>
      </c>
      <c r="W57" s="49">
        <v>0.011794</v>
      </c>
      <c r="X57" s="49">
        <v>0.713116</v>
      </c>
      <c r="Y57" s="49">
        <v>0</v>
      </c>
      <c r="Z57" s="49">
        <v>0</v>
      </c>
      <c r="AA57" s="71">
        <v>57</v>
      </c>
      <c r="AB57" s="71"/>
      <c r="AC57" s="72"/>
      <c r="AD57" s="78" t="s">
        <v>1026</v>
      </c>
      <c r="AE57" s="78">
        <v>208</v>
      </c>
      <c r="AF57" s="78">
        <v>659</v>
      </c>
      <c r="AG57" s="78">
        <v>9989</v>
      </c>
      <c r="AH57" s="78">
        <v>20643</v>
      </c>
      <c r="AI57" s="78"/>
      <c r="AJ57" s="78"/>
      <c r="AK57" s="78" t="s">
        <v>1262</v>
      </c>
      <c r="AL57" s="78"/>
      <c r="AM57" s="78"/>
      <c r="AN57" s="80">
        <v>39276.63201388889</v>
      </c>
      <c r="AO57" s="82" t="s">
        <v>1463</v>
      </c>
      <c r="AP57" s="78" t="b">
        <v>0</v>
      </c>
      <c r="AQ57" s="78" t="b">
        <v>0</v>
      </c>
      <c r="AR57" s="78" t="b">
        <v>1</v>
      </c>
      <c r="AS57" s="78" t="s">
        <v>931</v>
      </c>
      <c r="AT57" s="78">
        <v>6</v>
      </c>
      <c r="AU57" s="82" t="s">
        <v>1533</v>
      </c>
      <c r="AV57" s="78" t="b">
        <v>0</v>
      </c>
      <c r="AW57" s="78" t="s">
        <v>1609</v>
      </c>
      <c r="AX57" s="82" t="s">
        <v>1664</v>
      </c>
      <c r="AY57" s="78" t="s">
        <v>66</v>
      </c>
      <c r="AZ57" s="78" t="str">
        <f>REPLACE(INDEX(GroupVertices[Group],MATCH(Vertices[[#This Row],[Vertex]],GroupVertices[Vertex],0)),1,1,"")</f>
        <v>2</v>
      </c>
      <c r="BA57" s="48" t="s">
        <v>461</v>
      </c>
      <c r="BB57" s="48" t="s">
        <v>2246</v>
      </c>
      <c r="BC57" s="48" t="s">
        <v>514</v>
      </c>
      <c r="BD57" s="48" t="s">
        <v>514</v>
      </c>
      <c r="BE57" s="48"/>
      <c r="BF57" s="48"/>
      <c r="BG57" s="120" t="s">
        <v>2292</v>
      </c>
      <c r="BH57" s="120" t="s">
        <v>2292</v>
      </c>
      <c r="BI57" s="120" t="s">
        <v>2351</v>
      </c>
      <c r="BJ57" s="120" t="s">
        <v>2351</v>
      </c>
      <c r="BK57" s="120">
        <v>2</v>
      </c>
      <c r="BL57" s="123">
        <v>22.22222222222222</v>
      </c>
      <c r="BM57" s="120">
        <v>0</v>
      </c>
      <c r="BN57" s="123">
        <v>0</v>
      </c>
      <c r="BO57" s="120">
        <v>0</v>
      </c>
      <c r="BP57" s="123">
        <v>0</v>
      </c>
      <c r="BQ57" s="120">
        <v>7</v>
      </c>
      <c r="BR57" s="123">
        <v>77.77777777777777</v>
      </c>
      <c r="BS57" s="120">
        <v>9</v>
      </c>
      <c r="BT57" s="2"/>
      <c r="BU57" s="3"/>
      <c r="BV57" s="3"/>
      <c r="BW57" s="3"/>
      <c r="BX57" s="3"/>
    </row>
    <row r="58" spans="1:76" ht="15">
      <c r="A58" s="64" t="s">
        <v>249</v>
      </c>
      <c r="B58" s="65"/>
      <c r="C58" s="65" t="s">
        <v>64</v>
      </c>
      <c r="D58" s="66">
        <v>162.04456665830327</v>
      </c>
      <c r="E58" s="68"/>
      <c r="F58" s="100" t="s">
        <v>626</v>
      </c>
      <c r="G58" s="65"/>
      <c r="H58" s="69" t="s">
        <v>249</v>
      </c>
      <c r="I58" s="70"/>
      <c r="J58" s="70"/>
      <c r="K58" s="69" t="s">
        <v>1798</v>
      </c>
      <c r="L58" s="73">
        <v>1</v>
      </c>
      <c r="M58" s="74">
        <v>5189.373046875</v>
      </c>
      <c r="N58" s="74">
        <v>8287.3857421875</v>
      </c>
      <c r="O58" s="75"/>
      <c r="P58" s="76"/>
      <c r="Q58" s="76"/>
      <c r="R58" s="86"/>
      <c r="S58" s="48">
        <v>0</v>
      </c>
      <c r="T58" s="48">
        <v>1</v>
      </c>
      <c r="U58" s="49">
        <v>0</v>
      </c>
      <c r="V58" s="49">
        <v>0.00207</v>
      </c>
      <c r="W58" s="49">
        <v>0.001099</v>
      </c>
      <c r="X58" s="49">
        <v>0.437062</v>
      </c>
      <c r="Y58" s="49">
        <v>0</v>
      </c>
      <c r="Z58" s="49">
        <v>0</v>
      </c>
      <c r="AA58" s="71">
        <v>58</v>
      </c>
      <c r="AB58" s="71"/>
      <c r="AC58" s="72"/>
      <c r="AD58" s="78" t="s">
        <v>1027</v>
      </c>
      <c r="AE58" s="78">
        <v>1652</v>
      </c>
      <c r="AF58" s="78">
        <v>166</v>
      </c>
      <c r="AG58" s="78">
        <v>491</v>
      </c>
      <c r="AH58" s="78">
        <v>695</v>
      </c>
      <c r="AI58" s="78"/>
      <c r="AJ58" s="78"/>
      <c r="AK58" s="78" t="s">
        <v>1263</v>
      </c>
      <c r="AL58" s="78"/>
      <c r="AM58" s="78"/>
      <c r="AN58" s="80">
        <v>39865.56828703704</v>
      </c>
      <c r="AO58" s="78"/>
      <c r="AP58" s="78" t="b">
        <v>1</v>
      </c>
      <c r="AQ58" s="78" t="b">
        <v>0</v>
      </c>
      <c r="AR58" s="78" t="b">
        <v>0</v>
      </c>
      <c r="AS58" s="78" t="s">
        <v>931</v>
      </c>
      <c r="AT58" s="78">
        <v>4</v>
      </c>
      <c r="AU58" s="82" t="s">
        <v>1533</v>
      </c>
      <c r="AV58" s="78" t="b">
        <v>0</v>
      </c>
      <c r="AW58" s="78" t="s">
        <v>1609</v>
      </c>
      <c r="AX58" s="82" t="s">
        <v>1665</v>
      </c>
      <c r="AY58" s="78" t="s">
        <v>66</v>
      </c>
      <c r="AZ58" s="78" t="str">
        <f>REPLACE(INDEX(GroupVertices[Group],MATCH(Vertices[[#This Row],[Vertex]],GroupVertices[Vertex],0)),1,1,"")</f>
        <v>2</v>
      </c>
      <c r="BA58" s="48"/>
      <c r="BB58" s="48"/>
      <c r="BC58" s="48"/>
      <c r="BD58" s="48"/>
      <c r="BE58" s="48"/>
      <c r="BF58" s="48"/>
      <c r="BG58" s="120" t="s">
        <v>2090</v>
      </c>
      <c r="BH58" s="120" t="s">
        <v>2090</v>
      </c>
      <c r="BI58" s="120" t="s">
        <v>2350</v>
      </c>
      <c r="BJ58" s="120" t="s">
        <v>2350</v>
      </c>
      <c r="BK58" s="120">
        <v>0</v>
      </c>
      <c r="BL58" s="123">
        <v>0</v>
      </c>
      <c r="BM58" s="120">
        <v>2</v>
      </c>
      <c r="BN58" s="123">
        <v>8.333333333333334</v>
      </c>
      <c r="BO58" s="120">
        <v>0</v>
      </c>
      <c r="BP58" s="123">
        <v>0</v>
      </c>
      <c r="BQ58" s="120">
        <v>22</v>
      </c>
      <c r="BR58" s="123">
        <v>91.66666666666667</v>
      </c>
      <c r="BS58" s="120">
        <v>24</v>
      </c>
      <c r="BT58" s="2"/>
      <c r="BU58" s="3"/>
      <c r="BV58" s="3"/>
      <c r="BW58" s="3"/>
      <c r="BX58" s="3"/>
    </row>
    <row r="59" spans="1:76" ht="15">
      <c r="A59" s="64" t="s">
        <v>250</v>
      </c>
      <c r="B59" s="65"/>
      <c r="C59" s="65" t="s">
        <v>64</v>
      </c>
      <c r="D59" s="66">
        <v>162.2272079328221</v>
      </c>
      <c r="E59" s="68"/>
      <c r="F59" s="100" t="s">
        <v>627</v>
      </c>
      <c r="G59" s="65"/>
      <c r="H59" s="69" t="s">
        <v>250</v>
      </c>
      <c r="I59" s="70"/>
      <c r="J59" s="70"/>
      <c r="K59" s="69" t="s">
        <v>1799</v>
      </c>
      <c r="L59" s="73">
        <v>1</v>
      </c>
      <c r="M59" s="74">
        <v>4913.13427734375</v>
      </c>
      <c r="N59" s="74">
        <v>9646.09375</v>
      </c>
      <c r="O59" s="75"/>
      <c r="P59" s="76"/>
      <c r="Q59" s="76"/>
      <c r="R59" s="86"/>
      <c r="S59" s="48">
        <v>0</v>
      </c>
      <c r="T59" s="48">
        <v>1</v>
      </c>
      <c r="U59" s="49">
        <v>0</v>
      </c>
      <c r="V59" s="49">
        <v>0.00207</v>
      </c>
      <c r="W59" s="49">
        <v>0.001099</v>
      </c>
      <c r="X59" s="49">
        <v>0.437062</v>
      </c>
      <c r="Y59" s="49">
        <v>0</v>
      </c>
      <c r="Z59" s="49">
        <v>0</v>
      </c>
      <c r="AA59" s="71">
        <v>59</v>
      </c>
      <c r="AB59" s="71"/>
      <c r="AC59" s="72"/>
      <c r="AD59" s="78" t="s">
        <v>1028</v>
      </c>
      <c r="AE59" s="78">
        <v>652</v>
      </c>
      <c r="AF59" s="78">
        <v>834</v>
      </c>
      <c r="AG59" s="78">
        <v>19662</v>
      </c>
      <c r="AH59" s="78">
        <v>19867</v>
      </c>
      <c r="AI59" s="78"/>
      <c r="AJ59" s="78" t="s">
        <v>1153</v>
      </c>
      <c r="AK59" s="78" t="s">
        <v>1264</v>
      </c>
      <c r="AL59" s="78"/>
      <c r="AM59" s="78"/>
      <c r="AN59" s="80">
        <v>42992.25099537037</v>
      </c>
      <c r="AO59" s="82" t="s">
        <v>1464</v>
      </c>
      <c r="AP59" s="78" t="b">
        <v>1</v>
      </c>
      <c r="AQ59" s="78" t="b">
        <v>0</v>
      </c>
      <c r="AR59" s="78" t="b">
        <v>1</v>
      </c>
      <c r="AS59" s="78" t="s">
        <v>931</v>
      </c>
      <c r="AT59" s="78">
        <v>3</v>
      </c>
      <c r="AU59" s="78"/>
      <c r="AV59" s="78" t="b">
        <v>0</v>
      </c>
      <c r="AW59" s="78" t="s">
        <v>1609</v>
      </c>
      <c r="AX59" s="82" t="s">
        <v>1666</v>
      </c>
      <c r="AY59" s="78" t="s">
        <v>66</v>
      </c>
      <c r="AZ59" s="78" t="str">
        <f>REPLACE(INDEX(GroupVertices[Group],MATCH(Vertices[[#This Row],[Vertex]],GroupVertices[Vertex],0)),1,1,"")</f>
        <v>2</v>
      </c>
      <c r="BA59" s="48"/>
      <c r="BB59" s="48"/>
      <c r="BC59" s="48"/>
      <c r="BD59" s="48"/>
      <c r="BE59" s="48"/>
      <c r="BF59" s="48"/>
      <c r="BG59" s="120" t="s">
        <v>2090</v>
      </c>
      <c r="BH59" s="120" t="s">
        <v>2090</v>
      </c>
      <c r="BI59" s="120" t="s">
        <v>2350</v>
      </c>
      <c r="BJ59" s="120" t="s">
        <v>2350</v>
      </c>
      <c r="BK59" s="120">
        <v>0</v>
      </c>
      <c r="BL59" s="123">
        <v>0</v>
      </c>
      <c r="BM59" s="120">
        <v>2</v>
      </c>
      <c r="BN59" s="123">
        <v>8.333333333333334</v>
      </c>
      <c r="BO59" s="120">
        <v>0</v>
      </c>
      <c r="BP59" s="123">
        <v>0</v>
      </c>
      <c r="BQ59" s="120">
        <v>22</v>
      </c>
      <c r="BR59" s="123">
        <v>91.66666666666667</v>
      </c>
      <c r="BS59" s="120">
        <v>24</v>
      </c>
      <c r="BT59" s="2"/>
      <c r="BU59" s="3"/>
      <c r="BV59" s="3"/>
      <c r="BW59" s="3"/>
      <c r="BX59" s="3"/>
    </row>
    <row r="60" spans="1:76" ht="15">
      <c r="A60" s="64" t="s">
        <v>251</v>
      </c>
      <c r="B60" s="65"/>
      <c r="C60" s="65" t="s">
        <v>64</v>
      </c>
      <c r="D60" s="66">
        <v>162.58456144449298</v>
      </c>
      <c r="E60" s="68"/>
      <c r="F60" s="100" t="s">
        <v>628</v>
      </c>
      <c r="G60" s="65"/>
      <c r="H60" s="69" t="s">
        <v>251</v>
      </c>
      <c r="I60" s="70"/>
      <c r="J60" s="70"/>
      <c r="K60" s="69" t="s">
        <v>1800</v>
      </c>
      <c r="L60" s="73">
        <v>1</v>
      </c>
      <c r="M60" s="74">
        <v>4166.39111328125</v>
      </c>
      <c r="N60" s="74">
        <v>9332.708984375</v>
      </c>
      <c r="O60" s="75"/>
      <c r="P60" s="76"/>
      <c r="Q60" s="76"/>
      <c r="R60" s="86"/>
      <c r="S60" s="48">
        <v>0</v>
      </c>
      <c r="T60" s="48">
        <v>1</v>
      </c>
      <c r="U60" s="49">
        <v>0</v>
      </c>
      <c r="V60" s="49">
        <v>0.00207</v>
      </c>
      <c r="W60" s="49">
        <v>0.001099</v>
      </c>
      <c r="X60" s="49">
        <v>0.437062</v>
      </c>
      <c r="Y60" s="49">
        <v>0</v>
      </c>
      <c r="Z60" s="49">
        <v>0</v>
      </c>
      <c r="AA60" s="71">
        <v>60</v>
      </c>
      <c r="AB60" s="71"/>
      <c r="AC60" s="72"/>
      <c r="AD60" s="78" t="s">
        <v>1029</v>
      </c>
      <c r="AE60" s="78">
        <v>1527</v>
      </c>
      <c r="AF60" s="78">
        <v>2141</v>
      </c>
      <c r="AG60" s="78">
        <v>8497</v>
      </c>
      <c r="AH60" s="78">
        <v>21213</v>
      </c>
      <c r="AI60" s="78"/>
      <c r="AJ60" s="78" t="s">
        <v>1154</v>
      </c>
      <c r="AK60" s="78" t="s">
        <v>1265</v>
      </c>
      <c r="AL60" s="82" t="s">
        <v>1352</v>
      </c>
      <c r="AM60" s="78"/>
      <c r="AN60" s="80">
        <v>42674.9762962963</v>
      </c>
      <c r="AO60" s="82" t="s">
        <v>1465</v>
      </c>
      <c r="AP60" s="78" t="b">
        <v>0</v>
      </c>
      <c r="AQ60" s="78" t="b">
        <v>0</v>
      </c>
      <c r="AR60" s="78" t="b">
        <v>0</v>
      </c>
      <c r="AS60" s="78" t="s">
        <v>931</v>
      </c>
      <c r="AT60" s="78">
        <v>20</v>
      </c>
      <c r="AU60" s="82" t="s">
        <v>1533</v>
      </c>
      <c r="AV60" s="78" t="b">
        <v>0</v>
      </c>
      <c r="AW60" s="78" t="s">
        <v>1609</v>
      </c>
      <c r="AX60" s="82" t="s">
        <v>1667</v>
      </c>
      <c r="AY60" s="78" t="s">
        <v>66</v>
      </c>
      <c r="AZ60" s="78" t="str">
        <f>REPLACE(INDEX(GroupVertices[Group],MATCH(Vertices[[#This Row],[Vertex]],GroupVertices[Vertex],0)),1,1,"")</f>
        <v>2</v>
      </c>
      <c r="BA60" s="48"/>
      <c r="BB60" s="48"/>
      <c r="BC60" s="48"/>
      <c r="BD60" s="48"/>
      <c r="BE60" s="48"/>
      <c r="BF60" s="48"/>
      <c r="BG60" s="120" t="s">
        <v>2090</v>
      </c>
      <c r="BH60" s="120" t="s">
        <v>2090</v>
      </c>
      <c r="BI60" s="120" t="s">
        <v>2350</v>
      </c>
      <c r="BJ60" s="120" t="s">
        <v>2350</v>
      </c>
      <c r="BK60" s="120">
        <v>0</v>
      </c>
      <c r="BL60" s="123">
        <v>0</v>
      </c>
      <c r="BM60" s="120">
        <v>2</v>
      </c>
      <c r="BN60" s="123">
        <v>8.333333333333334</v>
      </c>
      <c r="BO60" s="120">
        <v>0</v>
      </c>
      <c r="BP60" s="123">
        <v>0</v>
      </c>
      <c r="BQ60" s="120">
        <v>22</v>
      </c>
      <c r="BR60" s="123">
        <v>91.66666666666667</v>
      </c>
      <c r="BS60" s="120">
        <v>24</v>
      </c>
      <c r="BT60" s="2"/>
      <c r="BU60" s="3"/>
      <c r="BV60" s="3"/>
      <c r="BW60" s="3"/>
      <c r="BX60" s="3"/>
    </row>
    <row r="61" spans="1:76" ht="15">
      <c r="A61" s="64" t="s">
        <v>252</v>
      </c>
      <c r="B61" s="65"/>
      <c r="C61" s="65" t="s">
        <v>64</v>
      </c>
      <c r="D61" s="66">
        <v>162.04374641305841</v>
      </c>
      <c r="E61" s="68"/>
      <c r="F61" s="100" t="s">
        <v>629</v>
      </c>
      <c r="G61" s="65"/>
      <c r="H61" s="69" t="s">
        <v>252</v>
      </c>
      <c r="I61" s="70"/>
      <c r="J61" s="70"/>
      <c r="K61" s="69" t="s">
        <v>1801</v>
      </c>
      <c r="L61" s="73">
        <v>1</v>
      </c>
      <c r="M61" s="74">
        <v>194.9122772216797</v>
      </c>
      <c r="N61" s="74">
        <v>5292.70751953125</v>
      </c>
      <c r="O61" s="75"/>
      <c r="P61" s="76"/>
      <c r="Q61" s="76"/>
      <c r="R61" s="86"/>
      <c r="S61" s="48">
        <v>1</v>
      </c>
      <c r="T61" s="48">
        <v>2</v>
      </c>
      <c r="U61" s="49">
        <v>0</v>
      </c>
      <c r="V61" s="49">
        <v>0.00339</v>
      </c>
      <c r="W61" s="49">
        <v>0.012006</v>
      </c>
      <c r="X61" s="49">
        <v>0.740963</v>
      </c>
      <c r="Y61" s="49">
        <v>0</v>
      </c>
      <c r="Z61" s="49">
        <v>0</v>
      </c>
      <c r="AA61" s="71">
        <v>61</v>
      </c>
      <c r="AB61" s="71"/>
      <c r="AC61" s="72"/>
      <c r="AD61" s="78" t="s">
        <v>252</v>
      </c>
      <c r="AE61" s="78">
        <v>323</v>
      </c>
      <c r="AF61" s="78">
        <v>163</v>
      </c>
      <c r="AG61" s="78">
        <v>1036</v>
      </c>
      <c r="AH61" s="78">
        <v>703</v>
      </c>
      <c r="AI61" s="78"/>
      <c r="AJ61" s="78" t="s">
        <v>1155</v>
      </c>
      <c r="AK61" s="78" t="s">
        <v>1246</v>
      </c>
      <c r="AL61" s="82" t="s">
        <v>1346</v>
      </c>
      <c r="AM61" s="78"/>
      <c r="AN61" s="80">
        <v>42851.83491898148</v>
      </c>
      <c r="AO61" s="82" t="s">
        <v>1466</v>
      </c>
      <c r="AP61" s="78" t="b">
        <v>0</v>
      </c>
      <c r="AQ61" s="78" t="b">
        <v>0</v>
      </c>
      <c r="AR61" s="78" t="b">
        <v>0</v>
      </c>
      <c r="AS61" s="78" t="s">
        <v>931</v>
      </c>
      <c r="AT61" s="78">
        <v>5</v>
      </c>
      <c r="AU61" s="82" t="s">
        <v>1533</v>
      </c>
      <c r="AV61" s="78" t="b">
        <v>0</v>
      </c>
      <c r="AW61" s="78" t="s">
        <v>1609</v>
      </c>
      <c r="AX61" s="82" t="s">
        <v>1668</v>
      </c>
      <c r="AY61" s="78" t="s">
        <v>66</v>
      </c>
      <c r="AZ61" s="78" t="str">
        <f>REPLACE(INDEX(GroupVertices[Group],MATCH(Vertices[[#This Row],[Vertex]],GroupVertices[Vertex],0)),1,1,"")</f>
        <v>1</v>
      </c>
      <c r="BA61" s="48" t="s">
        <v>462</v>
      </c>
      <c r="BB61" s="48" t="s">
        <v>462</v>
      </c>
      <c r="BC61" s="48" t="s">
        <v>502</v>
      </c>
      <c r="BD61" s="48" t="s">
        <v>502</v>
      </c>
      <c r="BE61" s="48" t="s">
        <v>542</v>
      </c>
      <c r="BF61" s="48" t="s">
        <v>542</v>
      </c>
      <c r="BG61" s="120" t="s">
        <v>2285</v>
      </c>
      <c r="BH61" s="120" t="s">
        <v>2285</v>
      </c>
      <c r="BI61" s="120" t="s">
        <v>2164</v>
      </c>
      <c r="BJ61" s="120" t="s">
        <v>2164</v>
      </c>
      <c r="BK61" s="120">
        <v>1</v>
      </c>
      <c r="BL61" s="123">
        <v>1.2987012987012987</v>
      </c>
      <c r="BM61" s="120">
        <v>0</v>
      </c>
      <c r="BN61" s="123">
        <v>0</v>
      </c>
      <c r="BO61" s="120">
        <v>0</v>
      </c>
      <c r="BP61" s="123">
        <v>0</v>
      </c>
      <c r="BQ61" s="120">
        <v>76</v>
      </c>
      <c r="BR61" s="123">
        <v>98.7012987012987</v>
      </c>
      <c r="BS61" s="120">
        <v>77</v>
      </c>
      <c r="BT61" s="2"/>
      <c r="BU61" s="3"/>
      <c r="BV61" s="3"/>
      <c r="BW61" s="3"/>
      <c r="BX61" s="3"/>
    </row>
    <row r="62" spans="1:76" ht="15">
      <c r="A62" s="64" t="s">
        <v>253</v>
      </c>
      <c r="B62" s="65"/>
      <c r="C62" s="65" t="s">
        <v>64</v>
      </c>
      <c r="D62" s="66">
        <v>162.02488077242697</v>
      </c>
      <c r="E62" s="68"/>
      <c r="F62" s="100" t="s">
        <v>630</v>
      </c>
      <c r="G62" s="65"/>
      <c r="H62" s="69" t="s">
        <v>253</v>
      </c>
      <c r="I62" s="70"/>
      <c r="J62" s="70"/>
      <c r="K62" s="69" t="s">
        <v>1802</v>
      </c>
      <c r="L62" s="73">
        <v>282.94580508491106</v>
      </c>
      <c r="M62" s="74">
        <v>3977.771240234375</v>
      </c>
      <c r="N62" s="74">
        <v>6406.72705078125</v>
      </c>
      <c r="O62" s="75"/>
      <c r="P62" s="76"/>
      <c r="Q62" s="76"/>
      <c r="R62" s="86"/>
      <c r="S62" s="48">
        <v>0</v>
      </c>
      <c r="T62" s="48">
        <v>2</v>
      </c>
      <c r="U62" s="49">
        <v>370.8</v>
      </c>
      <c r="V62" s="49">
        <v>0.00361</v>
      </c>
      <c r="W62" s="49">
        <v>0.011794</v>
      </c>
      <c r="X62" s="49">
        <v>0.713116</v>
      </c>
      <c r="Y62" s="49">
        <v>0</v>
      </c>
      <c r="Z62" s="49">
        <v>0</v>
      </c>
      <c r="AA62" s="71">
        <v>62</v>
      </c>
      <c r="AB62" s="71"/>
      <c r="AC62" s="72"/>
      <c r="AD62" s="78" t="s">
        <v>1030</v>
      </c>
      <c r="AE62" s="78">
        <v>78</v>
      </c>
      <c r="AF62" s="78">
        <v>94</v>
      </c>
      <c r="AG62" s="78">
        <v>4453</v>
      </c>
      <c r="AH62" s="78">
        <v>2995</v>
      </c>
      <c r="AI62" s="78"/>
      <c r="AJ62" s="78" t="s">
        <v>1156</v>
      </c>
      <c r="AK62" s="78" t="s">
        <v>1266</v>
      </c>
      <c r="AL62" s="78"/>
      <c r="AM62" s="78"/>
      <c r="AN62" s="80">
        <v>41030.97321759259</v>
      </c>
      <c r="AO62" s="82" t="s">
        <v>1467</v>
      </c>
      <c r="AP62" s="78" t="b">
        <v>0</v>
      </c>
      <c r="AQ62" s="78" t="b">
        <v>0</v>
      </c>
      <c r="AR62" s="78" t="b">
        <v>1</v>
      </c>
      <c r="AS62" s="78" t="s">
        <v>931</v>
      </c>
      <c r="AT62" s="78">
        <v>1</v>
      </c>
      <c r="AU62" s="82" t="s">
        <v>1533</v>
      </c>
      <c r="AV62" s="78" t="b">
        <v>0</v>
      </c>
      <c r="AW62" s="78" t="s">
        <v>1609</v>
      </c>
      <c r="AX62" s="82" t="s">
        <v>1669</v>
      </c>
      <c r="AY62" s="78" t="s">
        <v>66</v>
      </c>
      <c r="AZ62" s="78" t="str">
        <f>REPLACE(INDEX(GroupVertices[Group],MATCH(Vertices[[#This Row],[Vertex]],GroupVertices[Vertex],0)),1,1,"")</f>
        <v>2</v>
      </c>
      <c r="BA62" s="48"/>
      <c r="BB62" s="48"/>
      <c r="BC62" s="48"/>
      <c r="BD62" s="48"/>
      <c r="BE62" s="48"/>
      <c r="BF62" s="48"/>
      <c r="BG62" s="120" t="s">
        <v>2293</v>
      </c>
      <c r="BH62" s="120" t="s">
        <v>2293</v>
      </c>
      <c r="BI62" s="120" t="s">
        <v>2352</v>
      </c>
      <c r="BJ62" s="120" t="s">
        <v>2352</v>
      </c>
      <c r="BK62" s="120">
        <v>0</v>
      </c>
      <c r="BL62" s="123">
        <v>0</v>
      </c>
      <c r="BM62" s="120">
        <v>0</v>
      </c>
      <c r="BN62" s="123">
        <v>0</v>
      </c>
      <c r="BO62" s="120">
        <v>0</v>
      </c>
      <c r="BP62" s="123">
        <v>0</v>
      </c>
      <c r="BQ62" s="120">
        <v>21</v>
      </c>
      <c r="BR62" s="123">
        <v>100</v>
      </c>
      <c r="BS62" s="120">
        <v>21</v>
      </c>
      <c r="BT62" s="2"/>
      <c r="BU62" s="3"/>
      <c r="BV62" s="3"/>
      <c r="BW62" s="3"/>
      <c r="BX62" s="3"/>
    </row>
    <row r="63" spans="1:76" ht="15">
      <c r="A63" s="64" t="s">
        <v>254</v>
      </c>
      <c r="B63" s="65"/>
      <c r="C63" s="65" t="s">
        <v>64</v>
      </c>
      <c r="D63" s="66">
        <v>162.14764414407213</v>
      </c>
      <c r="E63" s="68"/>
      <c r="F63" s="100" t="s">
        <v>631</v>
      </c>
      <c r="G63" s="65"/>
      <c r="H63" s="69" t="s">
        <v>254</v>
      </c>
      <c r="I63" s="70"/>
      <c r="J63" s="70"/>
      <c r="K63" s="69" t="s">
        <v>1803</v>
      </c>
      <c r="L63" s="73">
        <v>1</v>
      </c>
      <c r="M63" s="74">
        <v>5359.474609375</v>
      </c>
      <c r="N63" s="74">
        <v>9141.70703125</v>
      </c>
      <c r="O63" s="75"/>
      <c r="P63" s="76"/>
      <c r="Q63" s="76"/>
      <c r="R63" s="86"/>
      <c r="S63" s="48">
        <v>0</v>
      </c>
      <c r="T63" s="48">
        <v>1</v>
      </c>
      <c r="U63" s="49">
        <v>0</v>
      </c>
      <c r="V63" s="49">
        <v>0.00207</v>
      </c>
      <c r="W63" s="49">
        <v>0.001099</v>
      </c>
      <c r="X63" s="49">
        <v>0.437062</v>
      </c>
      <c r="Y63" s="49">
        <v>0</v>
      </c>
      <c r="Z63" s="49">
        <v>0</v>
      </c>
      <c r="AA63" s="71">
        <v>63</v>
      </c>
      <c r="AB63" s="71"/>
      <c r="AC63" s="72"/>
      <c r="AD63" s="78" t="s">
        <v>1031</v>
      </c>
      <c r="AE63" s="78">
        <v>971</v>
      </c>
      <c r="AF63" s="78">
        <v>543</v>
      </c>
      <c r="AG63" s="78">
        <v>17980</v>
      </c>
      <c r="AH63" s="78">
        <v>19622</v>
      </c>
      <c r="AI63" s="78"/>
      <c r="AJ63" s="78" t="s">
        <v>1157</v>
      </c>
      <c r="AK63" s="78" t="s">
        <v>1267</v>
      </c>
      <c r="AL63" s="78"/>
      <c r="AM63" s="78"/>
      <c r="AN63" s="80">
        <v>43229.360810185186</v>
      </c>
      <c r="AO63" s="82" t="s">
        <v>1468</v>
      </c>
      <c r="AP63" s="78" t="b">
        <v>1</v>
      </c>
      <c r="AQ63" s="78" t="b">
        <v>0</v>
      </c>
      <c r="AR63" s="78" t="b">
        <v>0</v>
      </c>
      <c r="AS63" s="78" t="s">
        <v>931</v>
      </c>
      <c r="AT63" s="78">
        <v>4</v>
      </c>
      <c r="AU63" s="78"/>
      <c r="AV63" s="78" t="b">
        <v>0</v>
      </c>
      <c r="AW63" s="78" t="s">
        <v>1609</v>
      </c>
      <c r="AX63" s="82" t="s">
        <v>1670</v>
      </c>
      <c r="AY63" s="78" t="s">
        <v>66</v>
      </c>
      <c r="AZ63" s="78" t="str">
        <f>REPLACE(INDEX(GroupVertices[Group],MATCH(Vertices[[#This Row],[Vertex]],GroupVertices[Vertex],0)),1,1,"")</f>
        <v>2</v>
      </c>
      <c r="BA63" s="48"/>
      <c r="BB63" s="48"/>
      <c r="BC63" s="48"/>
      <c r="BD63" s="48"/>
      <c r="BE63" s="48"/>
      <c r="BF63" s="48"/>
      <c r="BG63" s="120" t="s">
        <v>2090</v>
      </c>
      <c r="BH63" s="120" t="s">
        <v>2090</v>
      </c>
      <c r="BI63" s="120" t="s">
        <v>2350</v>
      </c>
      <c r="BJ63" s="120" t="s">
        <v>2350</v>
      </c>
      <c r="BK63" s="120">
        <v>0</v>
      </c>
      <c r="BL63" s="123">
        <v>0</v>
      </c>
      <c r="BM63" s="120">
        <v>2</v>
      </c>
      <c r="BN63" s="123">
        <v>8.333333333333334</v>
      </c>
      <c r="BO63" s="120">
        <v>0</v>
      </c>
      <c r="BP63" s="123">
        <v>0</v>
      </c>
      <c r="BQ63" s="120">
        <v>22</v>
      </c>
      <c r="BR63" s="123">
        <v>91.66666666666667</v>
      </c>
      <c r="BS63" s="120">
        <v>24</v>
      </c>
      <c r="BT63" s="2"/>
      <c r="BU63" s="3"/>
      <c r="BV63" s="3"/>
      <c r="BW63" s="3"/>
      <c r="BX63" s="3"/>
    </row>
    <row r="64" spans="1:76" ht="15">
      <c r="A64" s="64" t="s">
        <v>255</v>
      </c>
      <c r="B64" s="65"/>
      <c r="C64" s="65" t="s">
        <v>64</v>
      </c>
      <c r="D64" s="66">
        <v>162.20369423580323</v>
      </c>
      <c r="E64" s="68"/>
      <c r="F64" s="100" t="s">
        <v>632</v>
      </c>
      <c r="G64" s="65"/>
      <c r="H64" s="69" t="s">
        <v>255</v>
      </c>
      <c r="I64" s="70"/>
      <c r="J64" s="70"/>
      <c r="K64" s="69" t="s">
        <v>1804</v>
      </c>
      <c r="L64" s="73">
        <v>1</v>
      </c>
      <c r="M64" s="74">
        <v>4152.9931640625</v>
      </c>
      <c r="N64" s="74">
        <v>7385.29296875</v>
      </c>
      <c r="O64" s="75"/>
      <c r="P64" s="76"/>
      <c r="Q64" s="76"/>
      <c r="R64" s="86"/>
      <c r="S64" s="48">
        <v>0</v>
      </c>
      <c r="T64" s="48">
        <v>1</v>
      </c>
      <c r="U64" s="49">
        <v>0</v>
      </c>
      <c r="V64" s="49">
        <v>0.00207</v>
      </c>
      <c r="W64" s="49">
        <v>0.001099</v>
      </c>
      <c r="X64" s="49">
        <v>0.437062</v>
      </c>
      <c r="Y64" s="49">
        <v>0</v>
      </c>
      <c r="Z64" s="49">
        <v>0</v>
      </c>
      <c r="AA64" s="71">
        <v>64</v>
      </c>
      <c r="AB64" s="71"/>
      <c r="AC64" s="72"/>
      <c r="AD64" s="78" t="s">
        <v>1032</v>
      </c>
      <c r="AE64" s="78">
        <v>1554</v>
      </c>
      <c r="AF64" s="78">
        <v>748</v>
      </c>
      <c r="AG64" s="78">
        <v>1020</v>
      </c>
      <c r="AH64" s="78">
        <v>781</v>
      </c>
      <c r="AI64" s="78"/>
      <c r="AJ64" s="78" t="s">
        <v>1158</v>
      </c>
      <c r="AK64" s="78" t="s">
        <v>1268</v>
      </c>
      <c r="AL64" s="78"/>
      <c r="AM64" s="78"/>
      <c r="AN64" s="80">
        <v>42927.865428240744</v>
      </c>
      <c r="AO64" s="78"/>
      <c r="AP64" s="78" t="b">
        <v>1</v>
      </c>
      <c r="AQ64" s="78" t="b">
        <v>0</v>
      </c>
      <c r="AR64" s="78" t="b">
        <v>0</v>
      </c>
      <c r="AS64" s="78" t="s">
        <v>931</v>
      </c>
      <c r="AT64" s="78">
        <v>0</v>
      </c>
      <c r="AU64" s="78"/>
      <c r="AV64" s="78" t="b">
        <v>0</v>
      </c>
      <c r="AW64" s="78" t="s">
        <v>1609</v>
      </c>
      <c r="AX64" s="82" t="s">
        <v>1671</v>
      </c>
      <c r="AY64" s="78" t="s">
        <v>66</v>
      </c>
      <c r="AZ64" s="78" t="str">
        <f>REPLACE(INDEX(GroupVertices[Group],MATCH(Vertices[[#This Row],[Vertex]],GroupVertices[Vertex],0)),1,1,"")</f>
        <v>2</v>
      </c>
      <c r="BA64" s="48"/>
      <c r="BB64" s="48"/>
      <c r="BC64" s="48"/>
      <c r="BD64" s="48"/>
      <c r="BE64" s="48"/>
      <c r="BF64" s="48"/>
      <c r="BG64" s="120" t="s">
        <v>2090</v>
      </c>
      <c r="BH64" s="120" t="s">
        <v>2090</v>
      </c>
      <c r="BI64" s="120" t="s">
        <v>2350</v>
      </c>
      <c r="BJ64" s="120" t="s">
        <v>2350</v>
      </c>
      <c r="BK64" s="120">
        <v>0</v>
      </c>
      <c r="BL64" s="123">
        <v>0</v>
      </c>
      <c r="BM64" s="120">
        <v>2</v>
      </c>
      <c r="BN64" s="123">
        <v>8.333333333333334</v>
      </c>
      <c r="BO64" s="120">
        <v>0</v>
      </c>
      <c r="BP64" s="123">
        <v>0</v>
      </c>
      <c r="BQ64" s="120">
        <v>22</v>
      </c>
      <c r="BR64" s="123">
        <v>91.66666666666667</v>
      </c>
      <c r="BS64" s="120">
        <v>24</v>
      </c>
      <c r="BT64" s="2"/>
      <c r="BU64" s="3"/>
      <c r="BV64" s="3"/>
      <c r="BW64" s="3"/>
      <c r="BX64" s="3"/>
    </row>
    <row r="65" spans="1:76" ht="15">
      <c r="A65" s="64" t="s">
        <v>257</v>
      </c>
      <c r="B65" s="65"/>
      <c r="C65" s="65" t="s">
        <v>64</v>
      </c>
      <c r="D65" s="66">
        <v>163.0020662741192</v>
      </c>
      <c r="E65" s="68"/>
      <c r="F65" s="100" t="s">
        <v>634</v>
      </c>
      <c r="G65" s="65"/>
      <c r="H65" s="69" t="s">
        <v>257</v>
      </c>
      <c r="I65" s="70"/>
      <c r="J65" s="70"/>
      <c r="K65" s="69" t="s">
        <v>1805</v>
      </c>
      <c r="L65" s="73">
        <v>1</v>
      </c>
      <c r="M65" s="74">
        <v>3735.818603515625</v>
      </c>
      <c r="N65" s="74">
        <v>7516.72021484375</v>
      </c>
      <c r="O65" s="75"/>
      <c r="P65" s="76"/>
      <c r="Q65" s="76"/>
      <c r="R65" s="86"/>
      <c r="S65" s="48">
        <v>0</v>
      </c>
      <c r="T65" s="48">
        <v>1</v>
      </c>
      <c r="U65" s="49">
        <v>0</v>
      </c>
      <c r="V65" s="49">
        <v>0.00207</v>
      </c>
      <c r="W65" s="49">
        <v>0.001099</v>
      </c>
      <c r="X65" s="49">
        <v>0.437062</v>
      </c>
      <c r="Y65" s="49">
        <v>0</v>
      </c>
      <c r="Z65" s="49">
        <v>0</v>
      </c>
      <c r="AA65" s="71">
        <v>65</v>
      </c>
      <c r="AB65" s="71"/>
      <c r="AC65" s="72"/>
      <c r="AD65" s="78" t="s">
        <v>1033</v>
      </c>
      <c r="AE65" s="78">
        <v>4981</v>
      </c>
      <c r="AF65" s="78">
        <v>3668</v>
      </c>
      <c r="AG65" s="78">
        <v>30050</v>
      </c>
      <c r="AH65" s="78">
        <v>6810</v>
      </c>
      <c r="AI65" s="78"/>
      <c r="AJ65" s="78" t="s">
        <v>1159</v>
      </c>
      <c r="AK65" s="78"/>
      <c r="AL65" s="78"/>
      <c r="AM65" s="78"/>
      <c r="AN65" s="80">
        <v>41594.5483912037</v>
      </c>
      <c r="AO65" s="82" t="s">
        <v>1469</v>
      </c>
      <c r="AP65" s="78" t="b">
        <v>1</v>
      </c>
      <c r="AQ65" s="78" t="b">
        <v>0</v>
      </c>
      <c r="AR65" s="78" t="b">
        <v>0</v>
      </c>
      <c r="AS65" s="78" t="s">
        <v>931</v>
      </c>
      <c r="AT65" s="78">
        <v>30</v>
      </c>
      <c r="AU65" s="82" t="s">
        <v>1533</v>
      </c>
      <c r="AV65" s="78" t="b">
        <v>0</v>
      </c>
      <c r="AW65" s="78" t="s">
        <v>1609</v>
      </c>
      <c r="AX65" s="82" t="s">
        <v>1672</v>
      </c>
      <c r="AY65" s="78" t="s">
        <v>66</v>
      </c>
      <c r="AZ65" s="78" t="str">
        <f>REPLACE(INDEX(GroupVertices[Group],MATCH(Vertices[[#This Row],[Vertex]],GroupVertices[Vertex],0)),1,1,"")</f>
        <v>2</v>
      </c>
      <c r="BA65" s="48"/>
      <c r="BB65" s="48"/>
      <c r="BC65" s="48"/>
      <c r="BD65" s="48"/>
      <c r="BE65" s="48"/>
      <c r="BF65" s="48"/>
      <c r="BG65" s="120" t="s">
        <v>2090</v>
      </c>
      <c r="BH65" s="120" t="s">
        <v>2090</v>
      </c>
      <c r="BI65" s="120" t="s">
        <v>2350</v>
      </c>
      <c r="BJ65" s="120" t="s">
        <v>2350</v>
      </c>
      <c r="BK65" s="120">
        <v>0</v>
      </c>
      <c r="BL65" s="123">
        <v>0</v>
      </c>
      <c r="BM65" s="120">
        <v>2</v>
      </c>
      <c r="BN65" s="123">
        <v>8.333333333333334</v>
      </c>
      <c r="BO65" s="120">
        <v>0</v>
      </c>
      <c r="BP65" s="123">
        <v>0</v>
      </c>
      <c r="BQ65" s="120">
        <v>22</v>
      </c>
      <c r="BR65" s="123">
        <v>91.66666666666667</v>
      </c>
      <c r="BS65" s="120">
        <v>24</v>
      </c>
      <c r="BT65" s="2"/>
      <c r="BU65" s="3"/>
      <c r="BV65" s="3"/>
      <c r="BW65" s="3"/>
      <c r="BX65" s="3"/>
    </row>
    <row r="66" spans="1:76" ht="15">
      <c r="A66" s="64" t="s">
        <v>258</v>
      </c>
      <c r="B66" s="65"/>
      <c r="C66" s="65" t="s">
        <v>64</v>
      </c>
      <c r="D66" s="66">
        <v>191.9742219823768</v>
      </c>
      <c r="E66" s="68"/>
      <c r="F66" s="100" t="s">
        <v>635</v>
      </c>
      <c r="G66" s="65"/>
      <c r="H66" s="69" t="s">
        <v>258</v>
      </c>
      <c r="I66" s="70"/>
      <c r="J66" s="70"/>
      <c r="K66" s="69" t="s">
        <v>1806</v>
      </c>
      <c r="L66" s="73">
        <v>1</v>
      </c>
      <c r="M66" s="74">
        <v>2757.574462890625</v>
      </c>
      <c r="N66" s="74">
        <v>6574.3671875</v>
      </c>
      <c r="O66" s="75"/>
      <c r="P66" s="76"/>
      <c r="Q66" s="76"/>
      <c r="R66" s="86"/>
      <c r="S66" s="48">
        <v>0</v>
      </c>
      <c r="T66" s="48">
        <v>2</v>
      </c>
      <c r="U66" s="49">
        <v>0</v>
      </c>
      <c r="V66" s="49">
        <v>0.003401</v>
      </c>
      <c r="W66" s="49">
        <v>0.012614</v>
      </c>
      <c r="X66" s="49">
        <v>0.695909</v>
      </c>
      <c r="Y66" s="49">
        <v>1</v>
      </c>
      <c r="Z66" s="49">
        <v>0</v>
      </c>
      <c r="AA66" s="71">
        <v>66</v>
      </c>
      <c r="AB66" s="71"/>
      <c r="AC66" s="72"/>
      <c r="AD66" s="78" t="s">
        <v>1034</v>
      </c>
      <c r="AE66" s="78">
        <v>3301</v>
      </c>
      <c r="AF66" s="78">
        <v>109632</v>
      </c>
      <c r="AG66" s="78">
        <v>63138</v>
      </c>
      <c r="AH66" s="78">
        <v>2841</v>
      </c>
      <c r="AI66" s="78"/>
      <c r="AJ66" s="78" t="s">
        <v>1160</v>
      </c>
      <c r="AK66" s="78" t="s">
        <v>1269</v>
      </c>
      <c r="AL66" s="82" t="s">
        <v>1353</v>
      </c>
      <c r="AM66" s="78"/>
      <c r="AN66" s="80">
        <v>40019.887025462966</v>
      </c>
      <c r="AO66" s="82" t="s">
        <v>1470</v>
      </c>
      <c r="AP66" s="78" t="b">
        <v>0</v>
      </c>
      <c r="AQ66" s="78" t="b">
        <v>0</v>
      </c>
      <c r="AR66" s="78" t="b">
        <v>1</v>
      </c>
      <c r="AS66" s="78" t="s">
        <v>931</v>
      </c>
      <c r="AT66" s="78">
        <v>801</v>
      </c>
      <c r="AU66" s="82" t="s">
        <v>1536</v>
      </c>
      <c r="AV66" s="78" t="b">
        <v>0</v>
      </c>
      <c r="AW66" s="78" t="s">
        <v>1609</v>
      </c>
      <c r="AX66" s="82" t="s">
        <v>1673</v>
      </c>
      <c r="AY66" s="78" t="s">
        <v>66</v>
      </c>
      <c r="AZ66" s="78" t="str">
        <f>REPLACE(INDEX(GroupVertices[Group],MATCH(Vertices[[#This Row],[Vertex]],GroupVertices[Vertex],0)),1,1,"")</f>
        <v>1</v>
      </c>
      <c r="BA66" s="48" t="s">
        <v>464</v>
      </c>
      <c r="BB66" s="48" t="s">
        <v>464</v>
      </c>
      <c r="BC66" s="48" t="s">
        <v>510</v>
      </c>
      <c r="BD66" s="48" t="s">
        <v>510</v>
      </c>
      <c r="BE66" s="48" t="s">
        <v>546</v>
      </c>
      <c r="BF66" s="48" t="s">
        <v>546</v>
      </c>
      <c r="BG66" s="120" t="s">
        <v>2294</v>
      </c>
      <c r="BH66" s="120" t="s">
        <v>2294</v>
      </c>
      <c r="BI66" s="120" t="s">
        <v>2353</v>
      </c>
      <c r="BJ66" s="120" t="s">
        <v>2353</v>
      </c>
      <c r="BK66" s="120">
        <v>0</v>
      </c>
      <c r="BL66" s="123">
        <v>0</v>
      </c>
      <c r="BM66" s="120">
        <v>0</v>
      </c>
      <c r="BN66" s="123">
        <v>0</v>
      </c>
      <c r="BO66" s="120">
        <v>0</v>
      </c>
      <c r="BP66" s="123">
        <v>0</v>
      </c>
      <c r="BQ66" s="120">
        <v>18</v>
      </c>
      <c r="BR66" s="123">
        <v>100</v>
      </c>
      <c r="BS66" s="120">
        <v>18</v>
      </c>
      <c r="BT66" s="2"/>
      <c r="BU66" s="3"/>
      <c r="BV66" s="3"/>
      <c r="BW66" s="3"/>
      <c r="BX66" s="3"/>
    </row>
    <row r="67" spans="1:76" ht="15">
      <c r="A67" s="64" t="s">
        <v>269</v>
      </c>
      <c r="B67" s="65"/>
      <c r="C67" s="65" t="s">
        <v>64</v>
      </c>
      <c r="D67" s="66">
        <v>162.01312392391753</v>
      </c>
      <c r="E67" s="68"/>
      <c r="F67" s="100" t="s">
        <v>645</v>
      </c>
      <c r="G67" s="65"/>
      <c r="H67" s="69" t="s">
        <v>269</v>
      </c>
      <c r="I67" s="70"/>
      <c r="J67" s="70"/>
      <c r="K67" s="69" t="s">
        <v>1807</v>
      </c>
      <c r="L67" s="73">
        <v>8.603716426238163</v>
      </c>
      <c r="M67" s="74">
        <v>2275.705810546875</v>
      </c>
      <c r="N67" s="74">
        <v>6128.310546875</v>
      </c>
      <c r="O67" s="75"/>
      <c r="P67" s="76"/>
      <c r="Q67" s="76"/>
      <c r="R67" s="86"/>
      <c r="S67" s="48">
        <v>5</v>
      </c>
      <c r="T67" s="48">
        <v>2</v>
      </c>
      <c r="U67" s="49">
        <v>10</v>
      </c>
      <c r="V67" s="49">
        <v>0.003448</v>
      </c>
      <c r="W67" s="49">
        <v>0.017579</v>
      </c>
      <c r="X67" s="49">
        <v>1.904859</v>
      </c>
      <c r="Y67" s="49">
        <v>0.16666666666666666</v>
      </c>
      <c r="Z67" s="49">
        <v>0.16666666666666666</v>
      </c>
      <c r="AA67" s="71">
        <v>67</v>
      </c>
      <c r="AB67" s="71"/>
      <c r="AC67" s="72"/>
      <c r="AD67" s="78" t="s">
        <v>1035</v>
      </c>
      <c r="AE67" s="78">
        <v>28</v>
      </c>
      <c r="AF67" s="78">
        <v>51</v>
      </c>
      <c r="AG67" s="78">
        <v>194</v>
      </c>
      <c r="AH67" s="78">
        <v>16</v>
      </c>
      <c r="AI67" s="78"/>
      <c r="AJ67" s="78" t="s">
        <v>1161</v>
      </c>
      <c r="AK67" s="78" t="s">
        <v>1264</v>
      </c>
      <c r="AL67" s="82" t="s">
        <v>1354</v>
      </c>
      <c r="AM67" s="78"/>
      <c r="AN67" s="80">
        <v>43353.92481481482</v>
      </c>
      <c r="AO67" s="82" t="s">
        <v>1471</v>
      </c>
      <c r="AP67" s="78" t="b">
        <v>1</v>
      </c>
      <c r="AQ67" s="78" t="b">
        <v>0</v>
      </c>
      <c r="AR67" s="78" t="b">
        <v>0</v>
      </c>
      <c r="AS67" s="78" t="s">
        <v>931</v>
      </c>
      <c r="AT67" s="78">
        <v>1</v>
      </c>
      <c r="AU67" s="78"/>
      <c r="AV67" s="78" t="b">
        <v>0</v>
      </c>
      <c r="AW67" s="78" t="s">
        <v>1609</v>
      </c>
      <c r="AX67" s="82" t="s">
        <v>1674</v>
      </c>
      <c r="AY67" s="78" t="s">
        <v>66</v>
      </c>
      <c r="AZ67" s="78" t="str">
        <f>REPLACE(INDEX(GroupVertices[Group],MATCH(Vertices[[#This Row],[Vertex]],GroupVertices[Vertex],0)),1,1,"")</f>
        <v>1</v>
      </c>
      <c r="BA67" s="48" t="s">
        <v>2243</v>
      </c>
      <c r="BB67" s="48" t="s">
        <v>2243</v>
      </c>
      <c r="BC67" s="48" t="s">
        <v>2250</v>
      </c>
      <c r="BD67" s="48" t="s">
        <v>2250</v>
      </c>
      <c r="BE67" s="48" t="s">
        <v>2259</v>
      </c>
      <c r="BF67" s="48" t="s">
        <v>2264</v>
      </c>
      <c r="BG67" s="120" t="s">
        <v>2295</v>
      </c>
      <c r="BH67" s="120" t="s">
        <v>2322</v>
      </c>
      <c r="BI67" s="120" t="s">
        <v>2354</v>
      </c>
      <c r="BJ67" s="120" t="s">
        <v>2354</v>
      </c>
      <c r="BK67" s="120">
        <v>1</v>
      </c>
      <c r="BL67" s="123">
        <v>1.1111111111111112</v>
      </c>
      <c r="BM67" s="120">
        <v>1</v>
      </c>
      <c r="BN67" s="123">
        <v>1.1111111111111112</v>
      </c>
      <c r="BO67" s="120">
        <v>0</v>
      </c>
      <c r="BP67" s="123">
        <v>0</v>
      </c>
      <c r="BQ67" s="120">
        <v>88</v>
      </c>
      <c r="BR67" s="123">
        <v>97.77777777777777</v>
      </c>
      <c r="BS67" s="120">
        <v>90</v>
      </c>
      <c r="BT67" s="2"/>
      <c r="BU67" s="3"/>
      <c r="BV67" s="3"/>
      <c r="BW67" s="3"/>
      <c r="BX67" s="3"/>
    </row>
    <row r="68" spans="1:76" ht="15">
      <c r="A68" s="64" t="s">
        <v>259</v>
      </c>
      <c r="B68" s="65"/>
      <c r="C68" s="65" t="s">
        <v>64</v>
      </c>
      <c r="D68" s="66">
        <v>162.09542186348366</v>
      </c>
      <c r="E68" s="68"/>
      <c r="F68" s="100" t="s">
        <v>636</v>
      </c>
      <c r="G68" s="65"/>
      <c r="H68" s="69" t="s">
        <v>259</v>
      </c>
      <c r="I68" s="70"/>
      <c r="J68" s="70"/>
      <c r="K68" s="69" t="s">
        <v>1808</v>
      </c>
      <c r="L68" s="73">
        <v>1</v>
      </c>
      <c r="M68" s="74">
        <v>2257.005615234375</v>
      </c>
      <c r="N68" s="74">
        <v>3917.94970703125</v>
      </c>
      <c r="O68" s="75"/>
      <c r="P68" s="76"/>
      <c r="Q68" s="76"/>
      <c r="R68" s="86"/>
      <c r="S68" s="48">
        <v>0</v>
      </c>
      <c r="T68" s="48">
        <v>2</v>
      </c>
      <c r="U68" s="49">
        <v>0</v>
      </c>
      <c r="V68" s="49">
        <v>0.003401</v>
      </c>
      <c r="W68" s="49">
        <v>0.012614</v>
      </c>
      <c r="X68" s="49">
        <v>0.695909</v>
      </c>
      <c r="Y68" s="49">
        <v>1</v>
      </c>
      <c r="Z68" s="49">
        <v>0</v>
      </c>
      <c r="AA68" s="71">
        <v>68</v>
      </c>
      <c r="AB68" s="71"/>
      <c r="AC68" s="72"/>
      <c r="AD68" s="78" t="s">
        <v>1036</v>
      </c>
      <c r="AE68" s="78">
        <v>470</v>
      </c>
      <c r="AF68" s="78">
        <v>352</v>
      </c>
      <c r="AG68" s="78">
        <v>20308</v>
      </c>
      <c r="AH68" s="78">
        <v>38578</v>
      </c>
      <c r="AI68" s="78"/>
      <c r="AJ68" s="78" t="s">
        <v>1162</v>
      </c>
      <c r="AK68" s="78" t="s">
        <v>1270</v>
      </c>
      <c r="AL68" s="78"/>
      <c r="AM68" s="78"/>
      <c r="AN68" s="80">
        <v>40943.17120370371</v>
      </c>
      <c r="AO68" s="82" t="s">
        <v>1472</v>
      </c>
      <c r="AP68" s="78" t="b">
        <v>0</v>
      </c>
      <c r="AQ68" s="78" t="b">
        <v>0</v>
      </c>
      <c r="AR68" s="78" t="b">
        <v>0</v>
      </c>
      <c r="AS68" s="78" t="s">
        <v>931</v>
      </c>
      <c r="AT68" s="78">
        <v>3</v>
      </c>
      <c r="AU68" s="82" t="s">
        <v>1539</v>
      </c>
      <c r="AV68" s="78" t="b">
        <v>0</v>
      </c>
      <c r="AW68" s="78" t="s">
        <v>1609</v>
      </c>
      <c r="AX68" s="82" t="s">
        <v>1675</v>
      </c>
      <c r="AY68" s="78" t="s">
        <v>66</v>
      </c>
      <c r="AZ68" s="78" t="str">
        <f>REPLACE(INDEX(GroupVertices[Group],MATCH(Vertices[[#This Row],[Vertex]],GroupVertices[Vertex],0)),1,1,"")</f>
        <v>1</v>
      </c>
      <c r="BA68" s="48" t="s">
        <v>464</v>
      </c>
      <c r="BB68" s="48" t="s">
        <v>464</v>
      </c>
      <c r="BC68" s="48" t="s">
        <v>510</v>
      </c>
      <c r="BD68" s="48" t="s">
        <v>510</v>
      </c>
      <c r="BE68" s="48" t="s">
        <v>546</v>
      </c>
      <c r="BF68" s="48" t="s">
        <v>546</v>
      </c>
      <c r="BG68" s="120" t="s">
        <v>2294</v>
      </c>
      <c r="BH68" s="120" t="s">
        <v>2294</v>
      </c>
      <c r="BI68" s="120" t="s">
        <v>2353</v>
      </c>
      <c r="BJ68" s="120" t="s">
        <v>2353</v>
      </c>
      <c r="BK68" s="120">
        <v>0</v>
      </c>
      <c r="BL68" s="123">
        <v>0</v>
      </c>
      <c r="BM68" s="120">
        <v>0</v>
      </c>
      <c r="BN68" s="123">
        <v>0</v>
      </c>
      <c r="BO68" s="120">
        <v>0</v>
      </c>
      <c r="BP68" s="123">
        <v>0</v>
      </c>
      <c r="BQ68" s="120">
        <v>18</v>
      </c>
      <c r="BR68" s="123">
        <v>100</v>
      </c>
      <c r="BS68" s="120">
        <v>18</v>
      </c>
      <c r="BT68" s="2"/>
      <c r="BU68" s="3"/>
      <c r="BV68" s="3"/>
      <c r="BW68" s="3"/>
      <c r="BX68" s="3"/>
    </row>
    <row r="69" spans="1:76" ht="15">
      <c r="A69" s="64" t="s">
        <v>260</v>
      </c>
      <c r="B69" s="65"/>
      <c r="C69" s="65" t="s">
        <v>64</v>
      </c>
      <c r="D69" s="66">
        <v>168.76456253423805</v>
      </c>
      <c r="E69" s="68"/>
      <c r="F69" s="100" t="s">
        <v>637</v>
      </c>
      <c r="G69" s="65"/>
      <c r="H69" s="69" t="s">
        <v>260</v>
      </c>
      <c r="I69" s="70"/>
      <c r="J69" s="70"/>
      <c r="K69" s="69" t="s">
        <v>1809</v>
      </c>
      <c r="L69" s="73">
        <v>1520.982913605009</v>
      </c>
      <c r="M69" s="74">
        <v>8938.6533203125</v>
      </c>
      <c r="N69" s="74">
        <v>8018.93115234375</v>
      </c>
      <c r="O69" s="75"/>
      <c r="P69" s="76"/>
      <c r="Q69" s="76"/>
      <c r="R69" s="86"/>
      <c r="S69" s="48">
        <v>1</v>
      </c>
      <c r="T69" s="48">
        <v>10</v>
      </c>
      <c r="U69" s="49">
        <v>1999</v>
      </c>
      <c r="V69" s="49">
        <v>0.00361</v>
      </c>
      <c r="W69" s="49">
        <v>0.012375</v>
      </c>
      <c r="X69" s="49">
        <v>2.934251</v>
      </c>
      <c r="Y69" s="49">
        <v>0.07777777777777778</v>
      </c>
      <c r="Z69" s="49">
        <v>0.1</v>
      </c>
      <c r="AA69" s="71">
        <v>69</v>
      </c>
      <c r="AB69" s="71"/>
      <c r="AC69" s="72"/>
      <c r="AD69" s="78" t="s">
        <v>1037</v>
      </c>
      <c r="AE69" s="78">
        <v>6782</v>
      </c>
      <c r="AF69" s="78">
        <v>24744</v>
      </c>
      <c r="AG69" s="78">
        <v>92174</v>
      </c>
      <c r="AH69" s="78">
        <v>115163</v>
      </c>
      <c r="AI69" s="78"/>
      <c r="AJ69" s="78" t="s">
        <v>1163</v>
      </c>
      <c r="AK69" s="78" t="s">
        <v>1271</v>
      </c>
      <c r="AL69" s="82" t="s">
        <v>1355</v>
      </c>
      <c r="AM69" s="78"/>
      <c r="AN69" s="80">
        <v>39862.1115162037</v>
      </c>
      <c r="AO69" s="82" t="s">
        <v>1473</v>
      </c>
      <c r="AP69" s="78" t="b">
        <v>0</v>
      </c>
      <c r="AQ69" s="78" t="b">
        <v>0</v>
      </c>
      <c r="AR69" s="78" t="b">
        <v>1</v>
      </c>
      <c r="AS69" s="78" t="s">
        <v>931</v>
      </c>
      <c r="AT69" s="78">
        <v>453</v>
      </c>
      <c r="AU69" s="82" t="s">
        <v>1535</v>
      </c>
      <c r="AV69" s="78" t="b">
        <v>0</v>
      </c>
      <c r="AW69" s="78" t="s">
        <v>1609</v>
      </c>
      <c r="AX69" s="82" t="s">
        <v>1676</v>
      </c>
      <c r="AY69" s="78" t="s">
        <v>66</v>
      </c>
      <c r="AZ69" s="78" t="str">
        <f>REPLACE(INDEX(GroupVertices[Group],MATCH(Vertices[[#This Row],[Vertex]],GroupVertices[Vertex],0)),1,1,"")</f>
        <v>5</v>
      </c>
      <c r="BA69" s="48"/>
      <c r="BB69" s="48"/>
      <c r="BC69" s="48"/>
      <c r="BD69" s="48"/>
      <c r="BE69" s="48" t="s">
        <v>542</v>
      </c>
      <c r="BF69" s="48" t="s">
        <v>542</v>
      </c>
      <c r="BG69" s="120" t="s">
        <v>2296</v>
      </c>
      <c r="BH69" s="120" t="s">
        <v>2296</v>
      </c>
      <c r="BI69" s="120" t="s">
        <v>2355</v>
      </c>
      <c r="BJ69" s="120" t="s">
        <v>2355</v>
      </c>
      <c r="BK69" s="120">
        <v>1</v>
      </c>
      <c r="BL69" s="123">
        <v>2.7027027027027026</v>
      </c>
      <c r="BM69" s="120">
        <v>0</v>
      </c>
      <c r="BN69" s="123">
        <v>0</v>
      </c>
      <c r="BO69" s="120">
        <v>0</v>
      </c>
      <c r="BP69" s="123">
        <v>0</v>
      </c>
      <c r="BQ69" s="120">
        <v>36</v>
      </c>
      <c r="BR69" s="123">
        <v>97.29729729729729</v>
      </c>
      <c r="BS69" s="120">
        <v>37</v>
      </c>
      <c r="BT69" s="2"/>
      <c r="BU69" s="3"/>
      <c r="BV69" s="3"/>
      <c r="BW69" s="3"/>
      <c r="BX69" s="3"/>
    </row>
    <row r="70" spans="1:76" ht="15">
      <c r="A70" s="64" t="s">
        <v>305</v>
      </c>
      <c r="B70" s="65"/>
      <c r="C70" s="65" t="s">
        <v>64</v>
      </c>
      <c r="D70" s="66">
        <v>171.60206425123909</v>
      </c>
      <c r="E70" s="68"/>
      <c r="F70" s="100" t="s">
        <v>1564</v>
      </c>
      <c r="G70" s="65"/>
      <c r="H70" s="69" t="s">
        <v>305</v>
      </c>
      <c r="I70" s="70"/>
      <c r="J70" s="70"/>
      <c r="K70" s="69" t="s">
        <v>1810</v>
      </c>
      <c r="L70" s="73">
        <v>1</v>
      </c>
      <c r="M70" s="74">
        <v>8860.3486328125</v>
      </c>
      <c r="N70" s="74">
        <v>9646.09375</v>
      </c>
      <c r="O70" s="75"/>
      <c r="P70" s="76"/>
      <c r="Q70" s="76"/>
      <c r="R70" s="86"/>
      <c r="S70" s="48">
        <v>1</v>
      </c>
      <c r="T70" s="48">
        <v>0</v>
      </c>
      <c r="U70" s="49">
        <v>0</v>
      </c>
      <c r="V70" s="49">
        <v>0.002538</v>
      </c>
      <c r="W70" s="49">
        <v>0.001351</v>
      </c>
      <c r="X70" s="49">
        <v>0.399411</v>
      </c>
      <c r="Y70" s="49">
        <v>0</v>
      </c>
      <c r="Z70" s="49">
        <v>0</v>
      </c>
      <c r="AA70" s="71">
        <v>70</v>
      </c>
      <c r="AB70" s="71"/>
      <c r="AC70" s="72"/>
      <c r="AD70" s="78" t="s">
        <v>1038</v>
      </c>
      <c r="AE70" s="78">
        <v>1365</v>
      </c>
      <c r="AF70" s="78">
        <v>35122</v>
      </c>
      <c r="AG70" s="78">
        <v>7982</v>
      </c>
      <c r="AH70" s="78">
        <v>58072</v>
      </c>
      <c r="AI70" s="78"/>
      <c r="AJ70" s="78" t="s">
        <v>1164</v>
      </c>
      <c r="AK70" s="78" t="s">
        <v>1272</v>
      </c>
      <c r="AL70" s="82" t="s">
        <v>1356</v>
      </c>
      <c r="AM70" s="78"/>
      <c r="AN70" s="80">
        <v>40552.95888888889</v>
      </c>
      <c r="AO70" s="82" t="s">
        <v>1474</v>
      </c>
      <c r="AP70" s="78" t="b">
        <v>0</v>
      </c>
      <c r="AQ70" s="78" t="b">
        <v>0</v>
      </c>
      <c r="AR70" s="78" t="b">
        <v>1</v>
      </c>
      <c r="AS70" s="78" t="s">
        <v>931</v>
      </c>
      <c r="AT70" s="78">
        <v>347</v>
      </c>
      <c r="AU70" s="82" t="s">
        <v>1533</v>
      </c>
      <c r="AV70" s="78" t="b">
        <v>1</v>
      </c>
      <c r="AW70" s="78" t="s">
        <v>1609</v>
      </c>
      <c r="AX70" s="82" t="s">
        <v>1677</v>
      </c>
      <c r="AY70" s="78" t="s">
        <v>65</v>
      </c>
      <c r="AZ70" s="78" t="str">
        <f>REPLACE(INDEX(GroupVertices[Group],MATCH(Vertices[[#This Row],[Vertex]],GroupVertices[Vertex],0)),1,1,"")</f>
        <v>5</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261</v>
      </c>
      <c r="B71" s="65"/>
      <c r="C71" s="65" t="s">
        <v>64</v>
      </c>
      <c r="D71" s="66">
        <v>163.37418420019728</v>
      </c>
      <c r="E71" s="68"/>
      <c r="F71" s="100" t="s">
        <v>638</v>
      </c>
      <c r="G71" s="65"/>
      <c r="H71" s="69" t="s">
        <v>261</v>
      </c>
      <c r="I71" s="70"/>
      <c r="J71" s="70"/>
      <c r="K71" s="69" t="s">
        <v>1811</v>
      </c>
      <c r="L71" s="73">
        <v>16.967804495100143</v>
      </c>
      <c r="M71" s="74">
        <v>8966.49609375</v>
      </c>
      <c r="N71" s="74">
        <v>7448.75244140625</v>
      </c>
      <c r="O71" s="75"/>
      <c r="P71" s="76"/>
      <c r="Q71" s="76"/>
      <c r="R71" s="86"/>
      <c r="S71" s="48">
        <v>1</v>
      </c>
      <c r="T71" s="48">
        <v>8</v>
      </c>
      <c r="U71" s="49">
        <v>21</v>
      </c>
      <c r="V71" s="49">
        <v>0.002584</v>
      </c>
      <c r="W71" s="49">
        <v>0.002599</v>
      </c>
      <c r="X71" s="49">
        <v>2.321455</v>
      </c>
      <c r="Y71" s="49">
        <v>0.125</v>
      </c>
      <c r="Z71" s="49">
        <v>0.125</v>
      </c>
      <c r="AA71" s="71">
        <v>71</v>
      </c>
      <c r="AB71" s="71"/>
      <c r="AC71" s="72"/>
      <c r="AD71" s="78" t="s">
        <v>1039</v>
      </c>
      <c r="AE71" s="78">
        <v>3634</v>
      </c>
      <c r="AF71" s="78">
        <v>5029</v>
      </c>
      <c r="AG71" s="78">
        <v>11228</v>
      </c>
      <c r="AH71" s="78">
        <v>13205</v>
      </c>
      <c r="AI71" s="78"/>
      <c r="AJ71" s="78" t="s">
        <v>1165</v>
      </c>
      <c r="AK71" s="78" t="s">
        <v>1273</v>
      </c>
      <c r="AL71" s="82" t="s">
        <v>1357</v>
      </c>
      <c r="AM71" s="78"/>
      <c r="AN71" s="80">
        <v>39852.855092592596</v>
      </c>
      <c r="AO71" s="82" t="s">
        <v>1475</v>
      </c>
      <c r="AP71" s="78" t="b">
        <v>0</v>
      </c>
      <c r="AQ71" s="78" t="b">
        <v>0</v>
      </c>
      <c r="AR71" s="78" t="b">
        <v>1</v>
      </c>
      <c r="AS71" s="78" t="s">
        <v>931</v>
      </c>
      <c r="AT71" s="78">
        <v>246</v>
      </c>
      <c r="AU71" s="82" t="s">
        <v>1540</v>
      </c>
      <c r="AV71" s="78" t="b">
        <v>0</v>
      </c>
      <c r="AW71" s="78" t="s">
        <v>1609</v>
      </c>
      <c r="AX71" s="82" t="s">
        <v>1678</v>
      </c>
      <c r="AY71" s="78" t="s">
        <v>66</v>
      </c>
      <c r="AZ71" s="78" t="str">
        <f>REPLACE(INDEX(GroupVertices[Group],MATCH(Vertices[[#This Row],[Vertex]],GroupVertices[Vertex],0)),1,1,"")</f>
        <v>5</v>
      </c>
      <c r="BA71" s="48" t="s">
        <v>465</v>
      </c>
      <c r="BB71" s="48" t="s">
        <v>465</v>
      </c>
      <c r="BC71" s="48" t="s">
        <v>502</v>
      </c>
      <c r="BD71" s="48" t="s">
        <v>502</v>
      </c>
      <c r="BE71" s="48"/>
      <c r="BF71" s="48"/>
      <c r="BG71" s="120" t="s">
        <v>2092</v>
      </c>
      <c r="BH71" s="120" t="s">
        <v>2092</v>
      </c>
      <c r="BI71" s="120" t="s">
        <v>2167</v>
      </c>
      <c r="BJ71" s="120" t="s">
        <v>2167</v>
      </c>
      <c r="BK71" s="120">
        <v>1</v>
      </c>
      <c r="BL71" s="123">
        <v>10</v>
      </c>
      <c r="BM71" s="120">
        <v>0</v>
      </c>
      <c r="BN71" s="123">
        <v>0</v>
      </c>
      <c r="BO71" s="120">
        <v>0</v>
      </c>
      <c r="BP71" s="123">
        <v>0</v>
      </c>
      <c r="BQ71" s="120">
        <v>9</v>
      </c>
      <c r="BR71" s="123">
        <v>90</v>
      </c>
      <c r="BS71" s="120">
        <v>10</v>
      </c>
      <c r="BT71" s="2"/>
      <c r="BU71" s="3"/>
      <c r="BV71" s="3"/>
      <c r="BW71" s="3"/>
      <c r="BX71" s="3"/>
    </row>
    <row r="72" spans="1:76" ht="15">
      <c r="A72" s="64" t="s">
        <v>306</v>
      </c>
      <c r="B72" s="65"/>
      <c r="C72" s="65" t="s">
        <v>64</v>
      </c>
      <c r="D72" s="66">
        <v>172.1272946230216</v>
      </c>
      <c r="E72" s="68"/>
      <c r="F72" s="100" t="s">
        <v>1565</v>
      </c>
      <c r="G72" s="65"/>
      <c r="H72" s="69" t="s">
        <v>306</v>
      </c>
      <c r="I72" s="70"/>
      <c r="J72" s="70"/>
      <c r="K72" s="69" t="s">
        <v>1812</v>
      </c>
      <c r="L72" s="73">
        <v>1</v>
      </c>
      <c r="M72" s="74">
        <v>9476.9140625</v>
      </c>
      <c r="N72" s="74">
        <v>8899.6591796875</v>
      </c>
      <c r="O72" s="75"/>
      <c r="P72" s="76"/>
      <c r="Q72" s="76"/>
      <c r="R72" s="86"/>
      <c r="S72" s="48">
        <v>2</v>
      </c>
      <c r="T72" s="48">
        <v>0</v>
      </c>
      <c r="U72" s="49">
        <v>0</v>
      </c>
      <c r="V72" s="49">
        <v>0.002545</v>
      </c>
      <c r="W72" s="49">
        <v>0.001634</v>
      </c>
      <c r="X72" s="49">
        <v>0.646066</v>
      </c>
      <c r="Y72" s="49">
        <v>1</v>
      </c>
      <c r="Z72" s="49">
        <v>0</v>
      </c>
      <c r="AA72" s="71">
        <v>72</v>
      </c>
      <c r="AB72" s="71"/>
      <c r="AC72" s="72"/>
      <c r="AD72" s="78" t="s">
        <v>1040</v>
      </c>
      <c r="AE72" s="78">
        <v>26</v>
      </c>
      <c r="AF72" s="78">
        <v>37043</v>
      </c>
      <c r="AG72" s="78">
        <v>2743</v>
      </c>
      <c r="AH72" s="78">
        <v>97</v>
      </c>
      <c r="AI72" s="78"/>
      <c r="AJ72" s="78" t="s">
        <v>1166</v>
      </c>
      <c r="AK72" s="78" t="s">
        <v>1274</v>
      </c>
      <c r="AL72" s="82" t="s">
        <v>1358</v>
      </c>
      <c r="AM72" s="78"/>
      <c r="AN72" s="80">
        <v>40273.91630787037</v>
      </c>
      <c r="AO72" s="82" t="s">
        <v>1476</v>
      </c>
      <c r="AP72" s="78" t="b">
        <v>0</v>
      </c>
      <c r="AQ72" s="78" t="b">
        <v>0</v>
      </c>
      <c r="AR72" s="78" t="b">
        <v>0</v>
      </c>
      <c r="AS72" s="78" t="s">
        <v>931</v>
      </c>
      <c r="AT72" s="78">
        <v>802</v>
      </c>
      <c r="AU72" s="82" t="s">
        <v>1541</v>
      </c>
      <c r="AV72" s="78" t="b">
        <v>1</v>
      </c>
      <c r="AW72" s="78" t="s">
        <v>1609</v>
      </c>
      <c r="AX72" s="82" t="s">
        <v>1679</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307</v>
      </c>
      <c r="B73" s="65"/>
      <c r="C73" s="65" t="s">
        <v>64</v>
      </c>
      <c r="D73" s="66">
        <v>169.82705354139415</v>
      </c>
      <c r="E73" s="68"/>
      <c r="F73" s="100" t="s">
        <v>1566</v>
      </c>
      <c r="G73" s="65"/>
      <c r="H73" s="69" t="s">
        <v>307</v>
      </c>
      <c r="I73" s="70"/>
      <c r="J73" s="70"/>
      <c r="K73" s="69" t="s">
        <v>1813</v>
      </c>
      <c r="L73" s="73">
        <v>1</v>
      </c>
      <c r="M73" s="74">
        <v>9021.958984375</v>
      </c>
      <c r="N73" s="74">
        <v>6281.724609375</v>
      </c>
      <c r="O73" s="75"/>
      <c r="P73" s="76"/>
      <c r="Q73" s="76"/>
      <c r="R73" s="86"/>
      <c r="S73" s="48">
        <v>2</v>
      </c>
      <c r="T73" s="48">
        <v>0</v>
      </c>
      <c r="U73" s="49">
        <v>0</v>
      </c>
      <c r="V73" s="49">
        <v>0.002545</v>
      </c>
      <c r="W73" s="49">
        <v>0.001634</v>
      </c>
      <c r="X73" s="49">
        <v>0.646066</v>
      </c>
      <c r="Y73" s="49">
        <v>1</v>
      </c>
      <c r="Z73" s="49">
        <v>0</v>
      </c>
      <c r="AA73" s="71">
        <v>73</v>
      </c>
      <c r="AB73" s="71"/>
      <c r="AC73" s="72"/>
      <c r="AD73" s="78" t="s">
        <v>1041</v>
      </c>
      <c r="AE73" s="78">
        <v>589</v>
      </c>
      <c r="AF73" s="78">
        <v>28630</v>
      </c>
      <c r="AG73" s="78">
        <v>12186</v>
      </c>
      <c r="AH73" s="78">
        <v>13</v>
      </c>
      <c r="AI73" s="78">
        <v>-28800</v>
      </c>
      <c r="AJ73" s="78" t="s">
        <v>1167</v>
      </c>
      <c r="AK73" s="78" t="s">
        <v>1275</v>
      </c>
      <c r="AL73" s="82" t="s">
        <v>1359</v>
      </c>
      <c r="AM73" s="78" t="s">
        <v>1411</v>
      </c>
      <c r="AN73" s="80">
        <v>39854.36369212963</v>
      </c>
      <c r="AO73" s="78"/>
      <c r="AP73" s="78" t="b">
        <v>0</v>
      </c>
      <c r="AQ73" s="78" t="b">
        <v>0</v>
      </c>
      <c r="AR73" s="78" t="b">
        <v>0</v>
      </c>
      <c r="AS73" s="78" t="s">
        <v>931</v>
      </c>
      <c r="AT73" s="78">
        <v>712</v>
      </c>
      <c r="AU73" s="82" t="s">
        <v>1542</v>
      </c>
      <c r="AV73" s="78" t="b">
        <v>1</v>
      </c>
      <c r="AW73" s="78" t="s">
        <v>1609</v>
      </c>
      <c r="AX73" s="82" t="s">
        <v>1680</v>
      </c>
      <c r="AY73" s="78" t="s">
        <v>65</v>
      </c>
      <c r="AZ73" s="78" t="str">
        <f>REPLACE(INDEX(GroupVertices[Group],MATCH(Vertices[[#This Row],[Vertex]],GroupVertices[Vertex],0)),1,1,"")</f>
        <v>5</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308</v>
      </c>
      <c r="B74" s="65"/>
      <c r="C74" s="65" t="s">
        <v>64</v>
      </c>
      <c r="D74" s="66">
        <v>395.77153527136124</v>
      </c>
      <c r="E74" s="68"/>
      <c r="F74" s="100" t="s">
        <v>1567</v>
      </c>
      <c r="G74" s="65"/>
      <c r="H74" s="69" t="s">
        <v>308</v>
      </c>
      <c r="I74" s="70"/>
      <c r="J74" s="70"/>
      <c r="K74" s="69" t="s">
        <v>1814</v>
      </c>
      <c r="L74" s="73">
        <v>1</v>
      </c>
      <c r="M74" s="74">
        <v>8324.9033203125</v>
      </c>
      <c r="N74" s="74">
        <v>8732.8779296875</v>
      </c>
      <c r="O74" s="75"/>
      <c r="P74" s="76"/>
      <c r="Q74" s="76"/>
      <c r="R74" s="86"/>
      <c r="S74" s="48">
        <v>2</v>
      </c>
      <c r="T74" s="48">
        <v>0</v>
      </c>
      <c r="U74" s="49">
        <v>0</v>
      </c>
      <c r="V74" s="49">
        <v>0.002545</v>
      </c>
      <c r="W74" s="49">
        <v>0.001634</v>
      </c>
      <c r="X74" s="49">
        <v>0.646066</v>
      </c>
      <c r="Y74" s="49">
        <v>1</v>
      </c>
      <c r="Z74" s="49">
        <v>0</v>
      </c>
      <c r="AA74" s="71">
        <v>74</v>
      </c>
      <c r="AB74" s="71"/>
      <c r="AC74" s="72"/>
      <c r="AD74" s="78" t="s">
        <v>1042</v>
      </c>
      <c r="AE74" s="78">
        <v>420</v>
      </c>
      <c r="AF74" s="78">
        <v>855009</v>
      </c>
      <c r="AG74" s="78">
        <v>50589</v>
      </c>
      <c r="AH74" s="78">
        <v>2001</v>
      </c>
      <c r="AI74" s="78"/>
      <c r="AJ74" s="78" t="s">
        <v>1168</v>
      </c>
      <c r="AK74" s="78" t="s">
        <v>1276</v>
      </c>
      <c r="AL74" s="82" t="s">
        <v>1360</v>
      </c>
      <c r="AM74" s="78"/>
      <c r="AN74" s="80">
        <v>39815.31943287037</v>
      </c>
      <c r="AO74" s="82" t="s">
        <v>1477</v>
      </c>
      <c r="AP74" s="78" t="b">
        <v>0</v>
      </c>
      <c r="AQ74" s="78" t="b">
        <v>0</v>
      </c>
      <c r="AR74" s="78" t="b">
        <v>0</v>
      </c>
      <c r="AS74" s="78" t="s">
        <v>931</v>
      </c>
      <c r="AT74" s="78">
        <v>9424</v>
      </c>
      <c r="AU74" s="82" t="s">
        <v>1533</v>
      </c>
      <c r="AV74" s="78" t="b">
        <v>1</v>
      </c>
      <c r="AW74" s="78" t="s">
        <v>1609</v>
      </c>
      <c r="AX74" s="82" t="s">
        <v>1681</v>
      </c>
      <c r="AY74" s="78" t="s">
        <v>65</v>
      </c>
      <c r="AZ74" s="78" t="str">
        <f>REPLACE(INDEX(GroupVertices[Group],MATCH(Vertices[[#This Row],[Vertex]],GroupVertices[Vertex],0)),1,1,"")</f>
        <v>5</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309</v>
      </c>
      <c r="B75" s="65"/>
      <c r="C75" s="65" t="s">
        <v>64</v>
      </c>
      <c r="D75" s="66">
        <v>272.8430209169063</v>
      </c>
      <c r="E75" s="68"/>
      <c r="F75" s="100" t="s">
        <v>1568</v>
      </c>
      <c r="G75" s="65"/>
      <c r="H75" s="69" t="s">
        <v>309</v>
      </c>
      <c r="I75" s="70"/>
      <c r="J75" s="70"/>
      <c r="K75" s="69" t="s">
        <v>1815</v>
      </c>
      <c r="L75" s="73">
        <v>1</v>
      </c>
      <c r="M75" s="74">
        <v>9804.087890625</v>
      </c>
      <c r="N75" s="74">
        <v>7974.8544921875</v>
      </c>
      <c r="O75" s="75"/>
      <c r="P75" s="76"/>
      <c r="Q75" s="76"/>
      <c r="R75" s="86"/>
      <c r="S75" s="48">
        <v>2</v>
      </c>
      <c r="T75" s="48">
        <v>0</v>
      </c>
      <c r="U75" s="49">
        <v>0</v>
      </c>
      <c r="V75" s="49">
        <v>0.002545</v>
      </c>
      <c r="W75" s="49">
        <v>0.001634</v>
      </c>
      <c r="X75" s="49">
        <v>0.646066</v>
      </c>
      <c r="Y75" s="49">
        <v>1</v>
      </c>
      <c r="Z75" s="49">
        <v>0</v>
      </c>
      <c r="AA75" s="71">
        <v>75</v>
      </c>
      <c r="AB75" s="71"/>
      <c r="AC75" s="72"/>
      <c r="AD75" s="78" t="s">
        <v>1043</v>
      </c>
      <c r="AE75" s="78">
        <v>493</v>
      </c>
      <c r="AF75" s="78">
        <v>405405</v>
      </c>
      <c r="AG75" s="78">
        <v>9846</v>
      </c>
      <c r="AH75" s="78">
        <v>2546</v>
      </c>
      <c r="AI75" s="78"/>
      <c r="AJ75" s="78" t="s">
        <v>1169</v>
      </c>
      <c r="AK75" s="78" t="s">
        <v>1276</v>
      </c>
      <c r="AL75" s="82" t="s">
        <v>1361</v>
      </c>
      <c r="AM75" s="78"/>
      <c r="AN75" s="80">
        <v>39919.286724537036</v>
      </c>
      <c r="AO75" s="82" t="s">
        <v>1478</v>
      </c>
      <c r="AP75" s="78" t="b">
        <v>0</v>
      </c>
      <c r="AQ75" s="78" t="b">
        <v>0</v>
      </c>
      <c r="AR75" s="78" t="b">
        <v>1</v>
      </c>
      <c r="AS75" s="78" t="s">
        <v>931</v>
      </c>
      <c r="AT75" s="78">
        <v>5225</v>
      </c>
      <c r="AU75" s="82" t="s">
        <v>1535</v>
      </c>
      <c r="AV75" s="78" t="b">
        <v>1</v>
      </c>
      <c r="AW75" s="78" t="s">
        <v>1609</v>
      </c>
      <c r="AX75" s="82" t="s">
        <v>1682</v>
      </c>
      <c r="AY75" s="78" t="s">
        <v>65</v>
      </c>
      <c r="AZ75" s="78" t="str">
        <f>REPLACE(INDEX(GroupVertices[Group],MATCH(Vertices[[#This Row],[Vertex]],GroupVertices[Vertex],0)),1,1,"")</f>
        <v>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310</v>
      </c>
      <c r="B76" s="65"/>
      <c r="C76" s="65" t="s">
        <v>64</v>
      </c>
      <c r="D76" s="66">
        <v>322.3623200085352</v>
      </c>
      <c r="E76" s="68"/>
      <c r="F76" s="100" t="s">
        <v>1569</v>
      </c>
      <c r="G76" s="65"/>
      <c r="H76" s="69" t="s">
        <v>310</v>
      </c>
      <c r="I76" s="70"/>
      <c r="J76" s="70"/>
      <c r="K76" s="69" t="s">
        <v>1816</v>
      </c>
      <c r="L76" s="73">
        <v>1</v>
      </c>
      <c r="M76" s="74">
        <v>9637.138671875</v>
      </c>
      <c r="N76" s="74">
        <v>6878.74169921875</v>
      </c>
      <c r="O76" s="75"/>
      <c r="P76" s="76"/>
      <c r="Q76" s="76"/>
      <c r="R76" s="86"/>
      <c r="S76" s="48">
        <v>2</v>
      </c>
      <c r="T76" s="48">
        <v>0</v>
      </c>
      <c r="U76" s="49">
        <v>0</v>
      </c>
      <c r="V76" s="49">
        <v>0.002545</v>
      </c>
      <c r="W76" s="49">
        <v>0.001634</v>
      </c>
      <c r="X76" s="49">
        <v>0.646066</v>
      </c>
      <c r="Y76" s="49">
        <v>1</v>
      </c>
      <c r="Z76" s="49">
        <v>0</v>
      </c>
      <c r="AA76" s="71">
        <v>76</v>
      </c>
      <c r="AB76" s="71"/>
      <c r="AC76" s="72"/>
      <c r="AD76" s="78" t="s">
        <v>1044</v>
      </c>
      <c r="AE76" s="78">
        <v>1184</v>
      </c>
      <c r="AF76" s="78">
        <v>586519</v>
      </c>
      <c r="AG76" s="78">
        <v>3336</v>
      </c>
      <c r="AH76" s="78">
        <v>501</v>
      </c>
      <c r="AI76" s="78">
        <v>-18000</v>
      </c>
      <c r="AJ76" s="78" t="s">
        <v>1170</v>
      </c>
      <c r="AK76" s="78" t="s">
        <v>1277</v>
      </c>
      <c r="AL76" s="82" t="s">
        <v>1362</v>
      </c>
      <c r="AM76" s="78" t="s">
        <v>1412</v>
      </c>
      <c r="AN76" s="80">
        <v>39684.234293981484</v>
      </c>
      <c r="AO76" s="82" t="s">
        <v>1479</v>
      </c>
      <c r="AP76" s="78" t="b">
        <v>0</v>
      </c>
      <c r="AQ76" s="78" t="b">
        <v>0</v>
      </c>
      <c r="AR76" s="78" t="b">
        <v>0</v>
      </c>
      <c r="AS76" s="78" t="s">
        <v>931</v>
      </c>
      <c r="AT76" s="78">
        <v>4575</v>
      </c>
      <c r="AU76" s="82" t="s">
        <v>1543</v>
      </c>
      <c r="AV76" s="78" t="b">
        <v>1</v>
      </c>
      <c r="AW76" s="78" t="s">
        <v>1609</v>
      </c>
      <c r="AX76" s="82" t="s">
        <v>1683</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311</v>
      </c>
      <c r="B77" s="65"/>
      <c r="C77" s="65" t="s">
        <v>64</v>
      </c>
      <c r="D77" s="66">
        <v>162.02105296128437</v>
      </c>
      <c r="E77" s="68"/>
      <c r="F77" s="100" t="s">
        <v>1570</v>
      </c>
      <c r="G77" s="65"/>
      <c r="H77" s="69" t="s">
        <v>311</v>
      </c>
      <c r="I77" s="70"/>
      <c r="J77" s="70"/>
      <c r="K77" s="69" t="s">
        <v>1817</v>
      </c>
      <c r="L77" s="73">
        <v>1</v>
      </c>
      <c r="M77" s="74">
        <v>8359.1416015625</v>
      </c>
      <c r="N77" s="74">
        <v>6695.44775390625</v>
      </c>
      <c r="O77" s="75"/>
      <c r="P77" s="76"/>
      <c r="Q77" s="76"/>
      <c r="R77" s="86"/>
      <c r="S77" s="48">
        <v>2</v>
      </c>
      <c r="T77" s="48">
        <v>0</v>
      </c>
      <c r="U77" s="49">
        <v>0</v>
      </c>
      <c r="V77" s="49">
        <v>0.002545</v>
      </c>
      <c r="W77" s="49">
        <v>0.001634</v>
      </c>
      <c r="X77" s="49">
        <v>0.646066</v>
      </c>
      <c r="Y77" s="49">
        <v>1</v>
      </c>
      <c r="Z77" s="49">
        <v>0</v>
      </c>
      <c r="AA77" s="71">
        <v>77</v>
      </c>
      <c r="AB77" s="71"/>
      <c r="AC77" s="72"/>
      <c r="AD77" s="78" t="s">
        <v>1045</v>
      </c>
      <c r="AE77" s="78">
        <v>181</v>
      </c>
      <c r="AF77" s="78">
        <v>80</v>
      </c>
      <c r="AG77" s="78">
        <v>5299</v>
      </c>
      <c r="AH77" s="78">
        <v>1518</v>
      </c>
      <c r="AI77" s="78"/>
      <c r="AJ77" s="78" t="s">
        <v>1171</v>
      </c>
      <c r="AK77" s="78" t="s">
        <v>1278</v>
      </c>
      <c r="AL77" s="78"/>
      <c r="AM77" s="78"/>
      <c r="AN77" s="80">
        <v>40986.93420138889</v>
      </c>
      <c r="AO77" s="82" t="s">
        <v>1480</v>
      </c>
      <c r="AP77" s="78" t="b">
        <v>0</v>
      </c>
      <c r="AQ77" s="78" t="b">
        <v>0</v>
      </c>
      <c r="AR77" s="78" t="b">
        <v>1</v>
      </c>
      <c r="AS77" s="78" t="s">
        <v>931</v>
      </c>
      <c r="AT77" s="78">
        <v>2</v>
      </c>
      <c r="AU77" s="82" t="s">
        <v>1533</v>
      </c>
      <c r="AV77" s="78" t="b">
        <v>0</v>
      </c>
      <c r="AW77" s="78" t="s">
        <v>1609</v>
      </c>
      <c r="AX77" s="82" t="s">
        <v>1684</v>
      </c>
      <c r="AY77" s="78" t="s">
        <v>65</v>
      </c>
      <c r="AZ77" s="78" t="str">
        <f>REPLACE(INDEX(GroupVertices[Group],MATCH(Vertices[[#This Row],[Vertex]],GroupVertices[Vertex],0)),1,1,"")</f>
        <v>5</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312</v>
      </c>
      <c r="B78" s="65"/>
      <c r="C78" s="65" t="s">
        <v>64</v>
      </c>
      <c r="D78" s="66">
        <v>162.58100704843199</v>
      </c>
      <c r="E78" s="68"/>
      <c r="F78" s="100" t="s">
        <v>1571</v>
      </c>
      <c r="G78" s="65"/>
      <c r="H78" s="69" t="s">
        <v>312</v>
      </c>
      <c r="I78" s="70"/>
      <c r="J78" s="70"/>
      <c r="K78" s="69" t="s">
        <v>1818</v>
      </c>
      <c r="L78" s="73">
        <v>1</v>
      </c>
      <c r="M78" s="74">
        <v>8088.85986328125</v>
      </c>
      <c r="N78" s="74">
        <v>7727.513671875</v>
      </c>
      <c r="O78" s="75"/>
      <c r="P78" s="76"/>
      <c r="Q78" s="76"/>
      <c r="R78" s="86"/>
      <c r="S78" s="48">
        <v>2</v>
      </c>
      <c r="T78" s="48">
        <v>0</v>
      </c>
      <c r="U78" s="49">
        <v>0</v>
      </c>
      <c r="V78" s="49">
        <v>0.002545</v>
      </c>
      <c r="W78" s="49">
        <v>0.001634</v>
      </c>
      <c r="X78" s="49">
        <v>0.646066</v>
      </c>
      <c r="Y78" s="49">
        <v>1</v>
      </c>
      <c r="Z78" s="49">
        <v>0</v>
      </c>
      <c r="AA78" s="71">
        <v>78</v>
      </c>
      <c r="AB78" s="71"/>
      <c r="AC78" s="72"/>
      <c r="AD78" s="78" t="s">
        <v>1046</v>
      </c>
      <c r="AE78" s="78">
        <v>108</v>
      </c>
      <c r="AF78" s="78">
        <v>2128</v>
      </c>
      <c r="AG78" s="78">
        <v>766</v>
      </c>
      <c r="AH78" s="78">
        <v>420</v>
      </c>
      <c r="AI78" s="78"/>
      <c r="AJ78" s="78" t="s">
        <v>1172</v>
      </c>
      <c r="AK78" s="78" t="s">
        <v>1279</v>
      </c>
      <c r="AL78" s="82" t="s">
        <v>1363</v>
      </c>
      <c r="AM78" s="78"/>
      <c r="AN78" s="80">
        <v>42574.04413194444</v>
      </c>
      <c r="AO78" s="82" t="s">
        <v>1481</v>
      </c>
      <c r="AP78" s="78" t="b">
        <v>0</v>
      </c>
      <c r="AQ78" s="78" t="b">
        <v>0</v>
      </c>
      <c r="AR78" s="78" t="b">
        <v>1</v>
      </c>
      <c r="AS78" s="78" t="s">
        <v>931</v>
      </c>
      <c r="AT78" s="78">
        <v>25</v>
      </c>
      <c r="AU78" s="82" t="s">
        <v>1533</v>
      </c>
      <c r="AV78" s="78" t="b">
        <v>0</v>
      </c>
      <c r="AW78" s="78" t="s">
        <v>1609</v>
      </c>
      <c r="AX78" s="82" t="s">
        <v>1685</v>
      </c>
      <c r="AY78" s="78" t="s">
        <v>65</v>
      </c>
      <c r="AZ78" s="78" t="str">
        <f>REPLACE(INDEX(GroupVertices[Group],MATCH(Vertices[[#This Row],[Vertex]],GroupVertices[Vertex],0)),1,1,"")</f>
        <v>5</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262</v>
      </c>
      <c r="B79" s="65"/>
      <c r="C79" s="65" t="s">
        <v>64</v>
      </c>
      <c r="D79" s="66">
        <v>178.7234334669848</v>
      </c>
      <c r="E79" s="68"/>
      <c r="F79" s="100" t="s">
        <v>639</v>
      </c>
      <c r="G79" s="65"/>
      <c r="H79" s="69" t="s">
        <v>262</v>
      </c>
      <c r="I79" s="70"/>
      <c r="J79" s="70"/>
      <c r="K79" s="69" t="s">
        <v>1819</v>
      </c>
      <c r="L79" s="73">
        <v>1</v>
      </c>
      <c r="M79" s="74">
        <v>1887.619873046875</v>
      </c>
      <c r="N79" s="74">
        <v>7894.4384765625</v>
      </c>
      <c r="O79" s="75"/>
      <c r="P79" s="76"/>
      <c r="Q79" s="76"/>
      <c r="R79" s="86"/>
      <c r="S79" s="48">
        <v>0</v>
      </c>
      <c r="T79" s="48">
        <v>2</v>
      </c>
      <c r="U79" s="49">
        <v>0</v>
      </c>
      <c r="V79" s="49">
        <v>0.003401</v>
      </c>
      <c r="W79" s="49">
        <v>0.012614</v>
      </c>
      <c r="X79" s="49">
        <v>0.695909</v>
      </c>
      <c r="Y79" s="49">
        <v>1</v>
      </c>
      <c r="Z79" s="49">
        <v>0</v>
      </c>
      <c r="AA79" s="71">
        <v>79</v>
      </c>
      <c r="AB79" s="71"/>
      <c r="AC79" s="72"/>
      <c r="AD79" s="78" t="s">
        <v>1047</v>
      </c>
      <c r="AE79" s="78">
        <v>9531</v>
      </c>
      <c r="AF79" s="78">
        <v>61168</v>
      </c>
      <c r="AG79" s="78">
        <v>53456</v>
      </c>
      <c r="AH79" s="78">
        <v>1616</v>
      </c>
      <c r="AI79" s="78"/>
      <c r="AJ79" s="78" t="s">
        <v>1173</v>
      </c>
      <c r="AK79" s="78" t="s">
        <v>1280</v>
      </c>
      <c r="AL79" s="82" t="s">
        <v>1364</v>
      </c>
      <c r="AM79" s="78"/>
      <c r="AN79" s="80">
        <v>40142.762777777774</v>
      </c>
      <c r="AO79" s="82" t="s">
        <v>1482</v>
      </c>
      <c r="AP79" s="78" t="b">
        <v>0</v>
      </c>
      <c r="AQ79" s="78" t="b">
        <v>0</v>
      </c>
      <c r="AR79" s="78" t="b">
        <v>1</v>
      </c>
      <c r="AS79" s="78" t="s">
        <v>931</v>
      </c>
      <c r="AT79" s="78">
        <v>604</v>
      </c>
      <c r="AU79" s="82" t="s">
        <v>1533</v>
      </c>
      <c r="AV79" s="78" t="b">
        <v>0</v>
      </c>
      <c r="AW79" s="78" t="s">
        <v>1609</v>
      </c>
      <c r="AX79" s="82" t="s">
        <v>1686</v>
      </c>
      <c r="AY79" s="78" t="s">
        <v>66</v>
      </c>
      <c r="AZ79" s="78" t="str">
        <f>REPLACE(INDEX(GroupVertices[Group],MATCH(Vertices[[#This Row],[Vertex]],GroupVertices[Vertex],0)),1,1,"")</f>
        <v>1</v>
      </c>
      <c r="BA79" s="48" t="s">
        <v>464</v>
      </c>
      <c r="BB79" s="48" t="s">
        <v>464</v>
      </c>
      <c r="BC79" s="48" t="s">
        <v>510</v>
      </c>
      <c r="BD79" s="48" t="s">
        <v>510</v>
      </c>
      <c r="BE79" s="48" t="s">
        <v>546</v>
      </c>
      <c r="BF79" s="48" t="s">
        <v>546</v>
      </c>
      <c r="BG79" s="120" t="s">
        <v>2294</v>
      </c>
      <c r="BH79" s="120" t="s">
        <v>2294</v>
      </c>
      <c r="BI79" s="120" t="s">
        <v>2353</v>
      </c>
      <c r="BJ79" s="120" t="s">
        <v>2353</v>
      </c>
      <c r="BK79" s="120">
        <v>0</v>
      </c>
      <c r="BL79" s="123">
        <v>0</v>
      </c>
      <c r="BM79" s="120">
        <v>0</v>
      </c>
      <c r="BN79" s="123">
        <v>0</v>
      </c>
      <c r="BO79" s="120">
        <v>0</v>
      </c>
      <c r="BP79" s="123">
        <v>0</v>
      </c>
      <c r="BQ79" s="120">
        <v>18</v>
      </c>
      <c r="BR79" s="123">
        <v>100</v>
      </c>
      <c r="BS79" s="120">
        <v>18</v>
      </c>
      <c r="BT79" s="2"/>
      <c r="BU79" s="3"/>
      <c r="BV79" s="3"/>
      <c r="BW79" s="3"/>
      <c r="BX79" s="3"/>
    </row>
    <row r="80" spans="1:76" ht="15">
      <c r="A80" s="64" t="s">
        <v>263</v>
      </c>
      <c r="B80" s="65"/>
      <c r="C80" s="65" t="s">
        <v>64</v>
      </c>
      <c r="D80" s="66">
        <v>163.12510306084596</v>
      </c>
      <c r="E80" s="68"/>
      <c r="F80" s="100" t="s">
        <v>640</v>
      </c>
      <c r="G80" s="65"/>
      <c r="H80" s="69" t="s">
        <v>263</v>
      </c>
      <c r="I80" s="70"/>
      <c r="J80" s="70"/>
      <c r="K80" s="69" t="s">
        <v>1820</v>
      </c>
      <c r="L80" s="73">
        <v>1</v>
      </c>
      <c r="M80" s="74">
        <v>2695.71484375</v>
      </c>
      <c r="N80" s="74">
        <v>4947.42578125</v>
      </c>
      <c r="O80" s="75"/>
      <c r="P80" s="76"/>
      <c r="Q80" s="76"/>
      <c r="R80" s="86"/>
      <c r="S80" s="48">
        <v>0</v>
      </c>
      <c r="T80" s="48">
        <v>2</v>
      </c>
      <c r="U80" s="49">
        <v>0</v>
      </c>
      <c r="V80" s="49">
        <v>0.003401</v>
      </c>
      <c r="W80" s="49">
        <v>0.012614</v>
      </c>
      <c r="X80" s="49">
        <v>0.695909</v>
      </c>
      <c r="Y80" s="49">
        <v>1</v>
      </c>
      <c r="Z80" s="49">
        <v>0</v>
      </c>
      <c r="AA80" s="71">
        <v>80</v>
      </c>
      <c r="AB80" s="71"/>
      <c r="AC80" s="72"/>
      <c r="AD80" s="78" t="s">
        <v>948</v>
      </c>
      <c r="AE80" s="78">
        <v>4922</v>
      </c>
      <c r="AF80" s="78">
        <v>4118</v>
      </c>
      <c r="AG80" s="78">
        <v>37058</v>
      </c>
      <c r="AH80" s="78">
        <v>0</v>
      </c>
      <c r="AI80" s="78"/>
      <c r="AJ80" s="78" t="s">
        <v>1174</v>
      </c>
      <c r="AK80" s="78" t="s">
        <v>1281</v>
      </c>
      <c r="AL80" s="82" t="s">
        <v>1365</v>
      </c>
      <c r="AM80" s="78"/>
      <c r="AN80" s="80">
        <v>43296.65862268519</v>
      </c>
      <c r="AO80" s="82" t="s">
        <v>1483</v>
      </c>
      <c r="AP80" s="78" t="b">
        <v>1</v>
      </c>
      <c r="AQ80" s="78" t="b">
        <v>0</v>
      </c>
      <c r="AR80" s="78" t="b">
        <v>0</v>
      </c>
      <c r="AS80" s="78" t="s">
        <v>931</v>
      </c>
      <c r="AT80" s="78">
        <v>24</v>
      </c>
      <c r="AU80" s="78"/>
      <c r="AV80" s="78" t="b">
        <v>0</v>
      </c>
      <c r="AW80" s="78" t="s">
        <v>1609</v>
      </c>
      <c r="AX80" s="82" t="s">
        <v>1687</v>
      </c>
      <c r="AY80" s="78" t="s">
        <v>66</v>
      </c>
      <c r="AZ80" s="78" t="str">
        <f>REPLACE(INDEX(GroupVertices[Group],MATCH(Vertices[[#This Row],[Vertex]],GroupVertices[Vertex],0)),1,1,"")</f>
        <v>1</v>
      </c>
      <c r="BA80" s="48" t="s">
        <v>464</v>
      </c>
      <c r="BB80" s="48" t="s">
        <v>464</v>
      </c>
      <c r="BC80" s="48" t="s">
        <v>510</v>
      </c>
      <c r="BD80" s="48" t="s">
        <v>510</v>
      </c>
      <c r="BE80" s="48" t="s">
        <v>546</v>
      </c>
      <c r="BF80" s="48" t="s">
        <v>546</v>
      </c>
      <c r="BG80" s="120" t="s">
        <v>2294</v>
      </c>
      <c r="BH80" s="120" t="s">
        <v>2294</v>
      </c>
      <c r="BI80" s="120" t="s">
        <v>2353</v>
      </c>
      <c r="BJ80" s="120" t="s">
        <v>2353</v>
      </c>
      <c r="BK80" s="120">
        <v>0</v>
      </c>
      <c r="BL80" s="123">
        <v>0</v>
      </c>
      <c r="BM80" s="120">
        <v>0</v>
      </c>
      <c r="BN80" s="123">
        <v>0</v>
      </c>
      <c r="BO80" s="120">
        <v>0</v>
      </c>
      <c r="BP80" s="123">
        <v>0</v>
      </c>
      <c r="BQ80" s="120">
        <v>36</v>
      </c>
      <c r="BR80" s="123">
        <v>100</v>
      </c>
      <c r="BS80" s="120">
        <v>36</v>
      </c>
      <c r="BT80" s="2"/>
      <c r="BU80" s="3"/>
      <c r="BV80" s="3"/>
      <c r="BW80" s="3"/>
      <c r="BX80" s="3"/>
    </row>
    <row r="81" spans="1:76" ht="15">
      <c r="A81" s="64" t="s">
        <v>264</v>
      </c>
      <c r="B81" s="65"/>
      <c r="C81" s="65" t="s">
        <v>64</v>
      </c>
      <c r="D81" s="66">
        <v>162.18810957615116</v>
      </c>
      <c r="E81" s="68"/>
      <c r="F81" s="100" t="s">
        <v>641</v>
      </c>
      <c r="G81" s="65"/>
      <c r="H81" s="69" t="s">
        <v>264</v>
      </c>
      <c r="I81" s="70"/>
      <c r="J81" s="70"/>
      <c r="K81" s="69" t="s">
        <v>1821</v>
      </c>
      <c r="L81" s="73">
        <v>1</v>
      </c>
      <c r="M81" s="74">
        <v>2943.69140625</v>
      </c>
      <c r="N81" s="74">
        <v>1471.6273193359375</v>
      </c>
      <c r="O81" s="75"/>
      <c r="P81" s="76"/>
      <c r="Q81" s="76"/>
      <c r="R81" s="86"/>
      <c r="S81" s="48">
        <v>0</v>
      </c>
      <c r="T81" s="48">
        <v>1</v>
      </c>
      <c r="U81" s="49">
        <v>0</v>
      </c>
      <c r="V81" s="49">
        <v>0.00339</v>
      </c>
      <c r="W81" s="49">
        <v>0.010695</v>
      </c>
      <c r="X81" s="49">
        <v>0.426054</v>
      </c>
      <c r="Y81" s="49">
        <v>0</v>
      </c>
      <c r="Z81" s="49">
        <v>0</v>
      </c>
      <c r="AA81" s="71">
        <v>81</v>
      </c>
      <c r="AB81" s="71"/>
      <c r="AC81" s="72"/>
      <c r="AD81" s="78" t="s">
        <v>1048</v>
      </c>
      <c r="AE81" s="78">
        <v>2731</v>
      </c>
      <c r="AF81" s="78">
        <v>691</v>
      </c>
      <c r="AG81" s="78">
        <v>22865</v>
      </c>
      <c r="AH81" s="78">
        <v>4307</v>
      </c>
      <c r="AI81" s="78"/>
      <c r="AJ81" s="78" t="s">
        <v>1175</v>
      </c>
      <c r="AK81" s="78"/>
      <c r="AL81" s="78"/>
      <c r="AM81" s="78"/>
      <c r="AN81" s="80">
        <v>42183.62939814815</v>
      </c>
      <c r="AO81" s="82" t="s">
        <v>1484</v>
      </c>
      <c r="AP81" s="78" t="b">
        <v>1</v>
      </c>
      <c r="AQ81" s="78" t="b">
        <v>0</v>
      </c>
      <c r="AR81" s="78" t="b">
        <v>0</v>
      </c>
      <c r="AS81" s="78" t="s">
        <v>931</v>
      </c>
      <c r="AT81" s="78">
        <v>17</v>
      </c>
      <c r="AU81" s="82" t="s">
        <v>1533</v>
      </c>
      <c r="AV81" s="78" t="b">
        <v>0</v>
      </c>
      <c r="AW81" s="78" t="s">
        <v>1609</v>
      </c>
      <c r="AX81" s="82" t="s">
        <v>1688</v>
      </c>
      <c r="AY81" s="78" t="s">
        <v>66</v>
      </c>
      <c r="AZ81" s="78" t="str">
        <f>REPLACE(INDEX(GroupVertices[Group],MATCH(Vertices[[#This Row],[Vertex]],GroupVertices[Vertex],0)),1,1,"")</f>
        <v>1</v>
      </c>
      <c r="BA81" s="48"/>
      <c r="BB81" s="48"/>
      <c r="BC81" s="48"/>
      <c r="BD81" s="48"/>
      <c r="BE81" s="48"/>
      <c r="BF81" s="48"/>
      <c r="BG81" s="120" t="s">
        <v>2297</v>
      </c>
      <c r="BH81" s="120" t="s">
        <v>2297</v>
      </c>
      <c r="BI81" s="120" t="s">
        <v>2356</v>
      </c>
      <c r="BJ81" s="120" t="s">
        <v>2356</v>
      </c>
      <c r="BK81" s="120">
        <v>0</v>
      </c>
      <c r="BL81" s="123">
        <v>0</v>
      </c>
      <c r="BM81" s="120">
        <v>2</v>
      </c>
      <c r="BN81" s="123">
        <v>9.090909090909092</v>
      </c>
      <c r="BO81" s="120">
        <v>0</v>
      </c>
      <c r="BP81" s="123">
        <v>0</v>
      </c>
      <c r="BQ81" s="120">
        <v>20</v>
      </c>
      <c r="BR81" s="123">
        <v>90.9090909090909</v>
      </c>
      <c r="BS81" s="120">
        <v>22</v>
      </c>
      <c r="BT81" s="2"/>
      <c r="BU81" s="3"/>
      <c r="BV81" s="3"/>
      <c r="BW81" s="3"/>
      <c r="BX81" s="3"/>
    </row>
    <row r="82" spans="1:76" ht="15">
      <c r="A82" s="64" t="s">
        <v>265</v>
      </c>
      <c r="B82" s="65"/>
      <c r="C82" s="65" t="s">
        <v>64</v>
      </c>
      <c r="D82" s="66">
        <v>162.06097156320016</v>
      </c>
      <c r="E82" s="68"/>
      <c r="F82" s="100" t="s">
        <v>642</v>
      </c>
      <c r="G82" s="65"/>
      <c r="H82" s="69" t="s">
        <v>265</v>
      </c>
      <c r="I82" s="70"/>
      <c r="J82" s="70"/>
      <c r="K82" s="69" t="s">
        <v>1822</v>
      </c>
      <c r="L82" s="73">
        <v>1</v>
      </c>
      <c r="M82" s="74">
        <v>3189.1611328125</v>
      </c>
      <c r="N82" s="74">
        <v>2254.947998046875</v>
      </c>
      <c r="O82" s="75"/>
      <c r="P82" s="76"/>
      <c r="Q82" s="76"/>
      <c r="R82" s="86"/>
      <c r="S82" s="48">
        <v>0</v>
      </c>
      <c r="T82" s="48">
        <v>1</v>
      </c>
      <c r="U82" s="49">
        <v>0</v>
      </c>
      <c r="V82" s="49">
        <v>0.00339</v>
      </c>
      <c r="W82" s="49">
        <v>0.010695</v>
      </c>
      <c r="X82" s="49">
        <v>0.426054</v>
      </c>
      <c r="Y82" s="49">
        <v>0</v>
      </c>
      <c r="Z82" s="49">
        <v>0</v>
      </c>
      <c r="AA82" s="71">
        <v>82</v>
      </c>
      <c r="AB82" s="71"/>
      <c r="AC82" s="72"/>
      <c r="AD82" s="78" t="s">
        <v>1049</v>
      </c>
      <c r="AE82" s="78">
        <v>1532</v>
      </c>
      <c r="AF82" s="78">
        <v>226</v>
      </c>
      <c r="AG82" s="78">
        <v>24714</v>
      </c>
      <c r="AH82" s="78">
        <v>17789</v>
      </c>
      <c r="AI82" s="78"/>
      <c r="AJ82" s="78" t="s">
        <v>1176</v>
      </c>
      <c r="AK82" s="78"/>
      <c r="AL82" s="78"/>
      <c r="AM82" s="78"/>
      <c r="AN82" s="80">
        <v>39447.76113425926</v>
      </c>
      <c r="AO82" s="82" t="s">
        <v>1485</v>
      </c>
      <c r="AP82" s="78" t="b">
        <v>0</v>
      </c>
      <c r="AQ82" s="78" t="b">
        <v>0</v>
      </c>
      <c r="AR82" s="78" t="b">
        <v>0</v>
      </c>
      <c r="AS82" s="78" t="s">
        <v>931</v>
      </c>
      <c r="AT82" s="78">
        <v>20</v>
      </c>
      <c r="AU82" s="82" t="s">
        <v>1533</v>
      </c>
      <c r="AV82" s="78" t="b">
        <v>0</v>
      </c>
      <c r="AW82" s="78" t="s">
        <v>1609</v>
      </c>
      <c r="AX82" s="82" t="s">
        <v>1689</v>
      </c>
      <c r="AY82" s="78" t="s">
        <v>66</v>
      </c>
      <c r="AZ82" s="78" t="str">
        <f>REPLACE(INDEX(GroupVertices[Group],MATCH(Vertices[[#This Row],[Vertex]],GroupVertices[Vertex],0)),1,1,"")</f>
        <v>1</v>
      </c>
      <c r="BA82" s="48"/>
      <c r="BB82" s="48"/>
      <c r="BC82" s="48"/>
      <c r="BD82" s="48"/>
      <c r="BE82" s="48"/>
      <c r="BF82" s="48"/>
      <c r="BG82" s="120" t="s">
        <v>2298</v>
      </c>
      <c r="BH82" s="120" t="s">
        <v>2298</v>
      </c>
      <c r="BI82" s="120" t="s">
        <v>2357</v>
      </c>
      <c r="BJ82" s="120" t="s">
        <v>2357</v>
      </c>
      <c r="BK82" s="120">
        <v>1</v>
      </c>
      <c r="BL82" s="123">
        <v>5.882352941176471</v>
      </c>
      <c r="BM82" s="120">
        <v>0</v>
      </c>
      <c r="BN82" s="123">
        <v>0</v>
      </c>
      <c r="BO82" s="120">
        <v>0</v>
      </c>
      <c r="BP82" s="123">
        <v>0</v>
      </c>
      <c r="BQ82" s="120">
        <v>16</v>
      </c>
      <c r="BR82" s="123">
        <v>94.11764705882354</v>
      </c>
      <c r="BS82" s="120">
        <v>17</v>
      </c>
      <c r="BT82" s="2"/>
      <c r="BU82" s="3"/>
      <c r="BV82" s="3"/>
      <c r="BW82" s="3"/>
      <c r="BX82" s="3"/>
    </row>
    <row r="83" spans="1:76" ht="15">
      <c r="A83" s="64" t="s">
        <v>266</v>
      </c>
      <c r="B83" s="65"/>
      <c r="C83" s="65" t="s">
        <v>64</v>
      </c>
      <c r="D83" s="66">
        <v>162</v>
      </c>
      <c r="E83" s="68"/>
      <c r="F83" s="100" t="s">
        <v>643</v>
      </c>
      <c r="G83" s="65"/>
      <c r="H83" s="69" t="s">
        <v>266</v>
      </c>
      <c r="I83" s="70"/>
      <c r="J83" s="70"/>
      <c r="K83" s="69" t="s">
        <v>1823</v>
      </c>
      <c r="L83" s="73">
        <v>1</v>
      </c>
      <c r="M83" s="74">
        <v>6062.85498046875</v>
      </c>
      <c r="N83" s="74">
        <v>3585.91552734375</v>
      </c>
      <c r="O83" s="75"/>
      <c r="P83" s="76"/>
      <c r="Q83" s="76"/>
      <c r="R83" s="86"/>
      <c r="S83" s="48">
        <v>1</v>
      </c>
      <c r="T83" s="48">
        <v>1</v>
      </c>
      <c r="U83" s="49">
        <v>0</v>
      </c>
      <c r="V83" s="49">
        <v>0</v>
      </c>
      <c r="W83" s="49">
        <v>0</v>
      </c>
      <c r="X83" s="49">
        <v>0.999996</v>
      </c>
      <c r="Y83" s="49">
        <v>0</v>
      </c>
      <c r="Z83" s="49" t="s">
        <v>2592</v>
      </c>
      <c r="AA83" s="71">
        <v>83</v>
      </c>
      <c r="AB83" s="71"/>
      <c r="AC83" s="72"/>
      <c r="AD83" s="78" t="s">
        <v>1050</v>
      </c>
      <c r="AE83" s="78">
        <v>19</v>
      </c>
      <c r="AF83" s="78">
        <v>3</v>
      </c>
      <c r="AG83" s="78">
        <v>8</v>
      </c>
      <c r="AH83" s="78">
        <v>0</v>
      </c>
      <c r="AI83" s="78"/>
      <c r="AJ83" s="78" t="s">
        <v>1177</v>
      </c>
      <c r="AK83" s="78"/>
      <c r="AL83" s="78"/>
      <c r="AM83" s="78"/>
      <c r="AN83" s="80">
        <v>43413.568194444444</v>
      </c>
      <c r="AO83" s="78"/>
      <c r="AP83" s="78" t="b">
        <v>1</v>
      </c>
      <c r="AQ83" s="78" t="b">
        <v>0</v>
      </c>
      <c r="AR83" s="78" t="b">
        <v>0</v>
      </c>
      <c r="AS83" s="78" t="s">
        <v>931</v>
      </c>
      <c r="AT83" s="78">
        <v>0</v>
      </c>
      <c r="AU83" s="78"/>
      <c r="AV83" s="78" t="b">
        <v>0</v>
      </c>
      <c r="AW83" s="78" t="s">
        <v>1609</v>
      </c>
      <c r="AX83" s="82" t="s">
        <v>1690</v>
      </c>
      <c r="AY83" s="78" t="s">
        <v>66</v>
      </c>
      <c r="AZ83" s="78" t="str">
        <f>REPLACE(INDEX(GroupVertices[Group],MATCH(Vertices[[#This Row],[Vertex]],GroupVertices[Vertex],0)),1,1,"")</f>
        <v>6</v>
      </c>
      <c r="BA83" s="48"/>
      <c r="BB83" s="48"/>
      <c r="BC83" s="48"/>
      <c r="BD83" s="48"/>
      <c r="BE83" s="48" t="s">
        <v>2260</v>
      </c>
      <c r="BF83" s="48" t="s">
        <v>2260</v>
      </c>
      <c r="BG83" s="120" t="s">
        <v>2260</v>
      </c>
      <c r="BH83" s="120" t="s">
        <v>2260</v>
      </c>
      <c r="BI83" s="120" t="s">
        <v>2358</v>
      </c>
      <c r="BJ83" s="120" t="s">
        <v>2358</v>
      </c>
      <c r="BK83" s="120">
        <v>0</v>
      </c>
      <c r="BL83" s="123">
        <v>0</v>
      </c>
      <c r="BM83" s="120">
        <v>1</v>
      </c>
      <c r="BN83" s="123">
        <v>3.8461538461538463</v>
      </c>
      <c r="BO83" s="120">
        <v>0</v>
      </c>
      <c r="BP83" s="123">
        <v>0</v>
      </c>
      <c r="BQ83" s="120">
        <v>25</v>
      </c>
      <c r="BR83" s="123">
        <v>96.15384615384616</v>
      </c>
      <c r="BS83" s="120">
        <v>26</v>
      </c>
      <c r="BT83" s="2"/>
      <c r="BU83" s="3"/>
      <c r="BV83" s="3"/>
      <c r="BW83" s="3"/>
      <c r="BX83" s="3"/>
    </row>
    <row r="84" spans="1:76" ht="15">
      <c r="A84" s="64" t="s">
        <v>313</v>
      </c>
      <c r="B84" s="65"/>
      <c r="C84" s="65" t="s">
        <v>64</v>
      </c>
      <c r="D84" s="66">
        <v>1000</v>
      </c>
      <c r="E84" s="68"/>
      <c r="F84" s="100" t="s">
        <v>1572</v>
      </c>
      <c r="G84" s="65"/>
      <c r="H84" s="69" t="s">
        <v>313</v>
      </c>
      <c r="I84" s="70"/>
      <c r="J84" s="70"/>
      <c r="K84" s="69" t="s">
        <v>1824</v>
      </c>
      <c r="L84" s="73">
        <v>1</v>
      </c>
      <c r="M84" s="74">
        <v>1817.13623046875</v>
      </c>
      <c r="N84" s="74">
        <v>473.8352966308594</v>
      </c>
      <c r="O84" s="75"/>
      <c r="P84" s="76"/>
      <c r="Q84" s="76"/>
      <c r="R84" s="86"/>
      <c r="S84" s="48">
        <v>1</v>
      </c>
      <c r="T84" s="48">
        <v>0</v>
      </c>
      <c r="U84" s="49">
        <v>0</v>
      </c>
      <c r="V84" s="49">
        <v>0.00339</v>
      </c>
      <c r="W84" s="49">
        <v>0.010695</v>
      </c>
      <c r="X84" s="49">
        <v>0.426054</v>
      </c>
      <c r="Y84" s="49">
        <v>0</v>
      </c>
      <c r="Z84" s="49">
        <v>0</v>
      </c>
      <c r="AA84" s="71">
        <v>84</v>
      </c>
      <c r="AB84" s="71"/>
      <c r="AC84" s="72"/>
      <c r="AD84" s="78" t="s">
        <v>1051</v>
      </c>
      <c r="AE84" s="78">
        <v>1111</v>
      </c>
      <c r="AF84" s="78">
        <v>41165656</v>
      </c>
      <c r="AG84" s="78">
        <v>222367</v>
      </c>
      <c r="AH84" s="78">
        <v>1449</v>
      </c>
      <c r="AI84" s="78"/>
      <c r="AJ84" s="78" t="s">
        <v>1178</v>
      </c>
      <c r="AK84" s="78"/>
      <c r="AL84" s="82" t="s">
        <v>1366</v>
      </c>
      <c r="AM84" s="78"/>
      <c r="AN84" s="80">
        <v>39122.0243287037</v>
      </c>
      <c r="AO84" s="82" t="s">
        <v>1486</v>
      </c>
      <c r="AP84" s="78" t="b">
        <v>0</v>
      </c>
      <c r="AQ84" s="78" t="b">
        <v>0</v>
      </c>
      <c r="AR84" s="78" t="b">
        <v>1</v>
      </c>
      <c r="AS84" s="78" t="s">
        <v>931</v>
      </c>
      <c r="AT84" s="78">
        <v>137074</v>
      </c>
      <c r="AU84" s="82" t="s">
        <v>1533</v>
      </c>
      <c r="AV84" s="78" t="b">
        <v>1</v>
      </c>
      <c r="AW84" s="78" t="s">
        <v>1609</v>
      </c>
      <c r="AX84" s="82" t="s">
        <v>1691</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314</v>
      </c>
      <c r="B85" s="65"/>
      <c r="C85" s="65" t="s">
        <v>64</v>
      </c>
      <c r="D85" s="66">
        <v>1000</v>
      </c>
      <c r="E85" s="68"/>
      <c r="F85" s="100" t="s">
        <v>1573</v>
      </c>
      <c r="G85" s="65"/>
      <c r="H85" s="69" t="s">
        <v>314</v>
      </c>
      <c r="I85" s="70"/>
      <c r="J85" s="70"/>
      <c r="K85" s="69" t="s">
        <v>1825</v>
      </c>
      <c r="L85" s="73">
        <v>1</v>
      </c>
      <c r="M85" s="74">
        <v>3246.976318359375</v>
      </c>
      <c r="N85" s="74">
        <v>5181.24072265625</v>
      </c>
      <c r="O85" s="75"/>
      <c r="P85" s="76"/>
      <c r="Q85" s="76"/>
      <c r="R85" s="86"/>
      <c r="S85" s="48">
        <v>1</v>
      </c>
      <c r="T85" s="48">
        <v>0</v>
      </c>
      <c r="U85" s="49">
        <v>0</v>
      </c>
      <c r="V85" s="49">
        <v>0.00339</v>
      </c>
      <c r="W85" s="49">
        <v>0.010695</v>
      </c>
      <c r="X85" s="49">
        <v>0.426054</v>
      </c>
      <c r="Y85" s="49">
        <v>0</v>
      </c>
      <c r="Z85" s="49">
        <v>0</v>
      </c>
      <c r="AA85" s="71">
        <v>85</v>
      </c>
      <c r="AB85" s="71"/>
      <c r="AC85" s="72"/>
      <c r="AD85" s="78" t="s">
        <v>1052</v>
      </c>
      <c r="AE85" s="78">
        <v>1081</v>
      </c>
      <c r="AF85" s="78">
        <v>20153717</v>
      </c>
      <c r="AG85" s="78">
        <v>350672</v>
      </c>
      <c r="AH85" s="78">
        <v>781</v>
      </c>
      <c r="AI85" s="78"/>
      <c r="AJ85" s="78" t="s">
        <v>1179</v>
      </c>
      <c r="AK85" s="78" t="s">
        <v>1282</v>
      </c>
      <c r="AL85" s="82" t="s">
        <v>1367</v>
      </c>
      <c r="AM85" s="78"/>
      <c r="AN85" s="80">
        <v>39161.740335648145</v>
      </c>
      <c r="AO85" s="82" t="s">
        <v>1487</v>
      </c>
      <c r="AP85" s="78" t="b">
        <v>0</v>
      </c>
      <c r="AQ85" s="78" t="b">
        <v>0</v>
      </c>
      <c r="AR85" s="78" t="b">
        <v>0</v>
      </c>
      <c r="AS85" s="78" t="s">
        <v>931</v>
      </c>
      <c r="AT85" s="78">
        <v>117046</v>
      </c>
      <c r="AU85" s="82" t="s">
        <v>1533</v>
      </c>
      <c r="AV85" s="78" t="b">
        <v>1</v>
      </c>
      <c r="AW85" s="78" t="s">
        <v>1609</v>
      </c>
      <c r="AX85" s="82" t="s">
        <v>1692</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268</v>
      </c>
      <c r="B86" s="65"/>
      <c r="C86" s="65" t="s">
        <v>64</v>
      </c>
      <c r="D86" s="66">
        <v>171.3710285072744</v>
      </c>
      <c r="E86" s="68"/>
      <c r="F86" s="100" t="s">
        <v>1574</v>
      </c>
      <c r="G86" s="65"/>
      <c r="H86" s="69" t="s">
        <v>268</v>
      </c>
      <c r="I86" s="70"/>
      <c r="J86" s="70"/>
      <c r="K86" s="69" t="s">
        <v>1826</v>
      </c>
      <c r="L86" s="73">
        <v>1</v>
      </c>
      <c r="M86" s="74">
        <v>1227.599853515625</v>
      </c>
      <c r="N86" s="74">
        <v>8088.07177734375</v>
      </c>
      <c r="O86" s="75"/>
      <c r="P86" s="76"/>
      <c r="Q86" s="76"/>
      <c r="R86" s="86"/>
      <c r="S86" s="48">
        <v>2</v>
      </c>
      <c r="T86" s="48">
        <v>1</v>
      </c>
      <c r="U86" s="49">
        <v>0</v>
      </c>
      <c r="V86" s="49">
        <v>0.00339</v>
      </c>
      <c r="W86" s="49">
        <v>0.012006</v>
      </c>
      <c r="X86" s="49">
        <v>0.740963</v>
      </c>
      <c r="Y86" s="49">
        <v>0</v>
      </c>
      <c r="Z86" s="49">
        <v>0</v>
      </c>
      <c r="AA86" s="71">
        <v>86</v>
      </c>
      <c r="AB86" s="71"/>
      <c r="AC86" s="72"/>
      <c r="AD86" s="78" t="s">
        <v>1053</v>
      </c>
      <c r="AE86" s="78">
        <v>1752</v>
      </c>
      <c r="AF86" s="78">
        <v>34277</v>
      </c>
      <c r="AG86" s="78">
        <v>14069</v>
      </c>
      <c r="AH86" s="78">
        <v>3342</v>
      </c>
      <c r="AI86" s="78"/>
      <c r="AJ86" s="78" t="s">
        <v>1180</v>
      </c>
      <c r="AK86" s="78" t="s">
        <v>1283</v>
      </c>
      <c r="AL86" s="82" t="s">
        <v>1368</v>
      </c>
      <c r="AM86" s="78"/>
      <c r="AN86" s="80">
        <v>42094.593090277776</v>
      </c>
      <c r="AO86" s="82" t="s">
        <v>1488</v>
      </c>
      <c r="AP86" s="78" t="b">
        <v>1</v>
      </c>
      <c r="AQ86" s="78" t="b">
        <v>0</v>
      </c>
      <c r="AR86" s="78" t="b">
        <v>1</v>
      </c>
      <c r="AS86" s="78" t="s">
        <v>931</v>
      </c>
      <c r="AT86" s="78">
        <v>352</v>
      </c>
      <c r="AU86" s="82" t="s">
        <v>1533</v>
      </c>
      <c r="AV86" s="78" t="b">
        <v>1</v>
      </c>
      <c r="AW86" s="78" t="s">
        <v>1609</v>
      </c>
      <c r="AX86" s="82" t="s">
        <v>1693</v>
      </c>
      <c r="AY86" s="78" t="s">
        <v>66</v>
      </c>
      <c r="AZ86" s="78" t="str">
        <f>REPLACE(INDEX(GroupVertices[Group],MATCH(Vertices[[#This Row],[Vertex]],GroupVertices[Vertex],0)),1,1,"")</f>
        <v>1</v>
      </c>
      <c r="BA86" s="48" t="s">
        <v>468</v>
      </c>
      <c r="BB86" s="48" t="s">
        <v>468</v>
      </c>
      <c r="BC86" s="48" t="s">
        <v>501</v>
      </c>
      <c r="BD86" s="48" t="s">
        <v>501</v>
      </c>
      <c r="BE86" s="48" t="s">
        <v>550</v>
      </c>
      <c r="BF86" s="48" t="s">
        <v>550</v>
      </c>
      <c r="BG86" s="120" t="s">
        <v>2299</v>
      </c>
      <c r="BH86" s="120" t="s">
        <v>2299</v>
      </c>
      <c r="BI86" s="120" t="s">
        <v>2359</v>
      </c>
      <c r="BJ86" s="120" t="s">
        <v>2359</v>
      </c>
      <c r="BK86" s="120">
        <v>0</v>
      </c>
      <c r="BL86" s="123">
        <v>0</v>
      </c>
      <c r="BM86" s="120">
        <v>2</v>
      </c>
      <c r="BN86" s="123">
        <v>18.181818181818183</v>
      </c>
      <c r="BO86" s="120">
        <v>0</v>
      </c>
      <c r="BP86" s="123">
        <v>0</v>
      </c>
      <c r="BQ86" s="120">
        <v>9</v>
      </c>
      <c r="BR86" s="123">
        <v>81.81818181818181</v>
      </c>
      <c r="BS86" s="120">
        <v>11</v>
      </c>
      <c r="BT86" s="2"/>
      <c r="BU86" s="3"/>
      <c r="BV86" s="3"/>
      <c r="BW86" s="3"/>
      <c r="BX86" s="3"/>
    </row>
    <row r="87" spans="1:76" ht="15">
      <c r="A87" s="64" t="s">
        <v>315</v>
      </c>
      <c r="B87" s="65"/>
      <c r="C87" s="65" t="s">
        <v>64</v>
      </c>
      <c r="D87" s="66">
        <v>189.52715700192206</v>
      </c>
      <c r="E87" s="68"/>
      <c r="F87" s="100" t="s">
        <v>1575</v>
      </c>
      <c r="G87" s="65"/>
      <c r="H87" s="69" t="s">
        <v>315</v>
      </c>
      <c r="I87" s="70"/>
      <c r="J87" s="70"/>
      <c r="K87" s="69" t="s">
        <v>1827</v>
      </c>
      <c r="L87" s="73">
        <v>1</v>
      </c>
      <c r="M87" s="74">
        <v>2895.9814453125</v>
      </c>
      <c r="N87" s="74">
        <v>7892.7216796875</v>
      </c>
      <c r="O87" s="75"/>
      <c r="P87" s="76"/>
      <c r="Q87" s="76"/>
      <c r="R87" s="86"/>
      <c r="S87" s="48">
        <v>1</v>
      </c>
      <c r="T87" s="48">
        <v>0</v>
      </c>
      <c r="U87" s="49">
        <v>0</v>
      </c>
      <c r="V87" s="49">
        <v>0.00339</v>
      </c>
      <c r="W87" s="49">
        <v>0.010695</v>
      </c>
      <c r="X87" s="49">
        <v>0.426054</v>
      </c>
      <c r="Y87" s="49">
        <v>0</v>
      </c>
      <c r="Z87" s="49">
        <v>0</v>
      </c>
      <c r="AA87" s="71">
        <v>87</v>
      </c>
      <c r="AB87" s="71"/>
      <c r="AC87" s="72"/>
      <c r="AD87" s="78" t="s">
        <v>1054</v>
      </c>
      <c r="AE87" s="78">
        <v>1673</v>
      </c>
      <c r="AF87" s="78">
        <v>100682</v>
      </c>
      <c r="AG87" s="78">
        <v>12467</v>
      </c>
      <c r="AH87" s="78">
        <v>57557</v>
      </c>
      <c r="AI87" s="78"/>
      <c r="AJ87" s="78" t="s">
        <v>1181</v>
      </c>
      <c r="AK87" s="78" t="s">
        <v>1284</v>
      </c>
      <c r="AL87" s="82" t="s">
        <v>1369</v>
      </c>
      <c r="AM87" s="78"/>
      <c r="AN87" s="80">
        <v>40323.16831018519</v>
      </c>
      <c r="AO87" s="82" t="s">
        <v>1489</v>
      </c>
      <c r="AP87" s="78" t="b">
        <v>0</v>
      </c>
      <c r="AQ87" s="78" t="b">
        <v>0</v>
      </c>
      <c r="AR87" s="78" t="b">
        <v>1</v>
      </c>
      <c r="AS87" s="78" t="s">
        <v>931</v>
      </c>
      <c r="AT87" s="78">
        <v>890</v>
      </c>
      <c r="AU87" s="82" t="s">
        <v>1533</v>
      </c>
      <c r="AV87" s="78" t="b">
        <v>0</v>
      </c>
      <c r="AW87" s="78" t="s">
        <v>1609</v>
      </c>
      <c r="AX87" s="82" t="s">
        <v>1694</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316</v>
      </c>
      <c r="B88" s="65"/>
      <c r="C88" s="65" t="s">
        <v>64</v>
      </c>
      <c r="D88" s="66">
        <v>162.09870284446305</v>
      </c>
      <c r="E88" s="68"/>
      <c r="F88" s="100" t="s">
        <v>1576</v>
      </c>
      <c r="G88" s="65"/>
      <c r="H88" s="69" t="s">
        <v>316</v>
      </c>
      <c r="I88" s="70"/>
      <c r="J88" s="70"/>
      <c r="K88" s="69" t="s">
        <v>1828</v>
      </c>
      <c r="L88" s="73">
        <v>1</v>
      </c>
      <c r="M88" s="74">
        <v>1050.1817626953125</v>
      </c>
      <c r="N88" s="74">
        <v>9158.0341796875</v>
      </c>
      <c r="O88" s="75"/>
      <c r="P88" s="76"/>
      <c r="Q88" s="76"/>
      <c r="R88" s="86"/>
      <c r="S88" s="48">
        <v>1</v>
      </c>
      <c r="T88" s="48">
        <v>0</v>
      </c>
      <c r="U88" s="49">
        <v>0</v>
      </c>
      <c r="V88" s="49">
        <v>0.00339</v>
      </c>
      <c r="W88" s="49">
        <v>0.010695</v>
      </c>
      <c r="X88" s="49">
        <v>0.426054</v>
      </c>
      <c r="Y88" s="49">
        <v>0</v>
      </c>
      <c r="Z88" s="49">
        <v>0</v>
      </c>
      <c r="AA88" s="71">
        <v>88</v>
      </c>
      <c r="AB88" s="71"/>
      <c r="AC88" s="72"/>
      <c r="AD88" s="78" t="s">
        <v>1055</v>
      </c>
      <c r="AE88" s="78">
        <v>182</v>
      </c>
      <c r="AF88" s="78">
        <v>364</v>
      </c>
      <c r="AG88" s="78">
        <v>1222</v>
      </c>
      <c r="AH88" s="78">
        <v>36</v>
      </c>
      <c r="AI88" s="78">
        <v>-18000</v>
      </c>
      <c r="AJ88" s="78" t="s">
        <v>1182</v>
      </c>
      <c r="AK88" s="78" t="s">
        <v>1285</v>
      </c>
      <c r="AL88" s="78"/>
      <c r="AM88" s="78" t="s">
        <v>1413</v>
      </c>
      <c r="AN88" s="80">
        <v>39679.753483796296</v>
      </c>
      <c r="AO88" s="82" t="s">
        <v>1490</v>
      </c>
      <c r="AP88" s="78" t="b">
        <v>0</v>
      </c>
      <c r="AQ88" s="78" t="b">
        <v>0</v>
      </c>
      <c r="AR88" s="78" t="b">
        <v>1</v>
      </c>
      <c r="AS88" s="78" t="s">
        <v>931</v>
      </c>
      <c r="AT88" s="78">
        <v>15</v>
      </c>
      <c r="AU88" s="82" t="s">
        <v>1537</v>
      </c>
      <c r="AV88" s="78" t="b">
        <v>0</v>
      </c>
      <c r="AW88" s="78" t="s">
        <v>1609</v>
      </c>
      <c r="AX88" s="82" t="s">
        <v>1695</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317</v>
      </c>
      <c r="B89" s="65"/>
      <c r="C89" s="65" t="s">
        <v>64</v>
      </c>
      <c r="D89" s="66">
        <v>443.22955806269425</v>
      </c>
      <c r="E89" s="68"/>
      <c r="F89" s="100" t="s">
        <v>1577</v>
      </c>
      <c r="G89" s="65"/>
      <c r="H89" s="69" t="s">
        <v>317</v>
      </c>
      <c r="I89" s="70"/>
      <c r="J89" s="70"/>
      <c r="K89" s="69" t="s">
        <v>1829</v>
      </c>
      <c r="L89" s="73">
        <v>1</v>
      </c>
      <c r="M89" s="74">
        <v>2479.6455078125</v>
      </c>
      <c r="N89" s="74">
        <v>9431.8935546875</v>
      </c>
      <c r="O89" s="75"/>
      <c r="P89" s="76"/>
      <c r="Q89" s="76"/>
      <c r="R89" s="86"/>
      <c r="S89" s="48">
        <v>1</v>
      </c>
      <c r="T89" s="48">
        <v>0</v>
      </c>
      <c r="U89" s="49">
        <v>0</v>
      </c>
      <c r="V89" s="49">
        <v>0.00339</v>
      </c>
      <c r="W89" s="49">
        <v>0.010695</v>
      </c>
      <c r="X89" s="49">
        <v>0.426054</v>
      </c>
      <c r="Y89" s="49">
        <v>0</v>
      </c>
      <c r="Z89" s="49">
        <v>0</v>
      </c>
      <c r="AA89" s="71">
        <v>89</v>
      </c>
      <c r="AB89" s="71"/>
      <c r="AC89" s="72"/>
      <c r="AD89" s="78" t="s">
        <v>1056</v>
      </c>
      <c r="AE89" s="78">
        <v>683</v>
      </c>
      <c r="AF89" s="78">
        <v>1028584</v>
      </c>
      <c r="AG89" s="78">
        <v>17316</v>
      </c>
      <c r="AH89" s="78">
        <v>3039</v>
      </c>
      <c r="AI89" s="78"/>
      <c r="AJ89" s="78"/>
      <c r="AK89" s="78"/>
      <c r="AL89" s="82" t="s">
        <v>1370</v>
      </c>
      <c r="AM89" s="78"/>
      <c r="AN89" s="80">
        <v>40165.8446412037</v>
      </c>
      <c r="AO89" s="82" t="s">
        <v>1491</v>
      </c>
      <c r="AP89" s="78" t="b">
        <v>0</v>
      </c>
      <c r="AQ89" s="78" t="b">
        <v>0</v>
      </c>
      <c r="AR89" s="78" t="b">
        <v>1</v>
      </c>
      <c r="AS89" s="78" t="s">
        <v>931</v>
      </c>
      <c r="AT89" s="78">
        <v>4336</v>
      </c>
      <c r="AU89" s="82" t="s">
        <v>1533</v>
      </c>
      <c r="AV89" s="78" t="b">
        <v>1</v>
      </c>
      <c r="AW89" s="78" t="s">
        <v>1609</v>
      </c>
      <c r="AX89" s="82" t="s">
        <v>1696</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318</v>
      </c>
      <c r="B90" s="65"/>
      <c r="C90" s="65" t="s">
        <v>64</v>
      </c>
      <c r="D90" s="66">
        <v>176.27254067538746</v>
      </c>
      <c r="E90" s="68"/>
      <c r="F90" s="100" t="s">
        <v>1578</v>
      </c>
      <c r="G90" s="65"/>
      <c r="H90" s="69" t="s">
        <v>318</v>
      </c>
      <c r="I90" s="70"/>
      <c r="J90" s="70"/>
      <c r="K90" s="69" t="s">
        <v>1830</v>
      </c>
      <c r="L90" s="73">
        <v>1</v>
      </c>
      <c r="M90" s="74">
        <v>1726.2430419921875</v>
      </c>
      <c r="N90" s="74">
        <v>6641.01953125</v>
      </c>
      <c r="O90" s="75"/>
      <c r="P90" s="76"/>
      <c r="Q90" s="76"/>
      <c r="R90" s="86"/>
      <c r="S90" s="48">
        <v>2</v>
      </c>
      <c r="T90" s="48">
        <v>0</v>
      </c>
      <c r="U90" s="49">
        <v>0</v>
      </c>
      <c r="V90" s="49">
        <v>0.003401</v>
      </c>
      <c r="W90" s="49">
        <v>0.012614</v>
      </c>
      <c r="X90" s="49">
        <v>0.695909</v>
      </c>
      <c r="Y90" s="49">
        <v>1</v>
      </c>
      <c r="Z90" s="49">
        <v>0</v>
      </c>
      <c r="AA90" s="71">
        <v>90</v>
      </c>
      <c r="AB90" s="71"/>
      <c r="AC90" s="72"/>
      <c r="AD90" s="78" t="s">
        <v>1057</v>
      </c>
      <c r="AE90" s="78">
        <v>594</v>
      </c>
      <c r="AF90" s="78">
        <v>52204</v>
      </c>
      <c r="AG90" s="78">
        <v>11325</v>
      </c>
      <c r="AH90" s="78">
        <v>1383</v>
      </c>
      <c r="AI90" s="78"/>
      <c r="AJ90" s="78" t="s">
        <v>1183</v>
      </c>
      <c r="AK90" s="78" t="s">
        <v>1286</v>
      </c>
      <c r="AL90" s="82" t="s">
        <v>1371</v>
      </c>
      <c r="AM90" s="78"/>
      <c r="AN90" s="80">
        <v>40658.84318287037</v>
      </c>
      <c r="AO90" s="82" t="s">
        <v>1492</v>
      </c>
      <c r="AP90" s="78" t="b">
        <v>1</v>
      </c>
      <c r="AQ90" s="78" t="b">
        <v>0</v>
      </c>
      <c r="AR90" s="78" t="b">
        <v>1</v>
      </c>
      <c r="AS90" s="78" t="s">
        <v>931</v>
      </c>
      <c r="AT90" s="78">
        <v>564</v>
      </c>
      <c r="AU90" s="82" t="s">
        <v>1533</v>
      </c>
      <c r="AV90" s="78" t="b">
        <v>0</v>
      </c>
      <c r="AW90" s="78" t="s">
        <v>1609</v>
      </c>
      <c r="AX90" s="82" t="s">
        <v>1697</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319</v>
      </c>
      <c r="B91" s="65"/>
      <c r="C91" s="65" t="s">
        <v>64</v>
      </c>
      <c r="D91" s="66">
        <v>500.8520599281486</v>
      </c>
      <c r="E91" s="68"/>
      <c r="F91" s="100" t="s">
        <v>1579</v>
      </c>
      <c r="G91" s="65"/>
      <c r="H91" s="69" t="s">
        <v>319</v>
      </c>
      <c r="I91" s="70"/>
      <c r="J91" s="70"/>
      <c r="K91" s="69" t="s">
        <v>1831</v>
      </c>
      <c r="L91" s="73">
        <v>1</v>
      </c>
      <c r="M91" s="74">
        <v>724.4908447265625</v>
      </c>
      <c r="N91" s="74">
        <v>1581.463134765625</v>
      </c>
      <c r="O91" s="75"/>
      <c r="P91" s="76"/>
      <c r="Q91" s="76"/>
      <c r="R91" s="86"/>
      <c r="S91" s="48">
        <v>1</v>
      </c>
      <c r="T91" s="48">
        <v>0</v>
      </c>
      <c r="U91" s="49">
        <v>0</v>
      </c>
      <c r="V91" s="49">
        <v>0.00339</v>
      </c>
      <c r="W91" s="49">
        <v>0.010695</v>
      </c>
      <c r="X91" s="49">
        <v>0.426054</v>
      </c>
      <c r="Y91" s="49">
        <v>0</v>
      </c>
      <c r="Z91" s="49">
        <v>0</v>
      </c>
      <c r="AA91" s="71">
        <v>91</v>
      </c>
      <c r="AB91" s="71"/>
      <c r="AC91" s="72"/>
      <c r="AD91" s="78" t="s">
        <v>1058</v>
      </c>
      <c r="AE91" s="78">
        <v>7945</v>
      </c>
      <c r="AF91" s="78">
        <v>1239335</v>
      </c>
      <c r="AG91" s="78">
        <v>69775</v>
      </c>
      <c r="AH91" s="78">
        <v>693</v>
      </c>
      <c r="AI91" s="78"/>
      <c r="AJ91" s="78" t="s">
        <v>1184</v>
      </c>
      <c r="AK91" s="78"/>
      <c r="AL91" s="82" t="s">
        <v>1372</v>
      </c>
      <c r="AM91" s="78"/>
      <c r="AN91" s="80">
        <v>39163.9409375</v>
      </c>
      <c r="AO91" s="82" t="s">
        <v>1493</v>
      </c>
      <c r="AP91" s="78" t="b">
        <v>0</v>
      </c>
      <c r="AQ91" s="78" t="b">
        <v>0</v>
      </c>
      <c r="AR91" s="78" t="b">
        <v>0</v>
      </c>
      <c r="AS91" s="78" t="s">
        <v>931</v>
      </c>
      <c r="AT91" s="78">
        <v>15225</v>
      </c>
      <c r="AU91" s="82" t="s">
        <v>1538</v>
      </c>
      <c r="AV91" s="78" t="b">
        <v>1</v>
      </c>
      <c r="AW91" s="78" t="s">
        <v>1609</v>
      </c>
      <c r="AX91" s="82" t="s">
        <v>1698</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320</v>
      </c>
      <c r="B92" s="65"/>
      <c r="C92" s="65" t="s">
        <v>64</v>
      </c>
      <c r="D92" s="66">
        <v>1000</v>
      </c>
      <c r="E92" s="68"/>
      <c r="F92" s="100" t="s">
        <v>1580</v>
      </c>
      <c r="G92" s="65"/>
      <c r="H92" s="69" t="s">
        <v>320</v>
      </c>
      <c r="I92" s="70"/>
      <c r="J92" s="70"/>
      <c r="K92" s="69" t="s">
        <v>1832</v>
      </c>
      <c r="L92" s="73">
        <v>1</v>
      </c>
      <c r="M92" s="74">
        <v>3540.906494140625</v>
      </c>
      <c r="N92" s="74">
        <v>5773.94775390625</v>
      </c>
      <c r="O92" s="75"/>
      <c r="P92" s="76"/>
      <c r="Q92" s="76"/>
      <c r="R92" s="86"/>
      <c r="S92" s="48">
        <v>1</v>
      </c>
      <c r="T92" s="48">
        <v>0</v>
      </c>
      <c r="U92" s="49">
        <v>0</v>
      </c>
      <c r="V92" s="49">
        <v>0.00339</v>
      </c>
      <c r="W92" s="49">
        <v>0.010695</v>
      </c>
      <c r="X92" s="49">
        <v>0.426054</v>
      </c>
      <c r="Y92" s="49">
        <v>0</v>
      </c>
      <c r="Z92" s="49">
        <v>0</v>
      </c>
      <c r="AA92" s="71">
        <v>92</v>
      </c>
      <c r="AB92" s="71"/>
      <c r="AC92" s="72"/>
      <c r="AD92" s="78" t="s">
        <v>1059</v>
      </c>
      <c r="AE92" s="78">
        <v>5777</v>
      </c>
      <c r="AF92" s="78">
        <v>15117542</v>
      </c>
      <c r="AG92" s="78">
        <v>202154</v>
      </c>
      <c r="AH92" s="78">
        <v>10066</v>
      </c>
      <c r="AI92" s="78"/>
      <c r="AJ92" s="78" t="s">
        <v>1185</v>
      </c>
      <c r="AK92" s="78" t="s">
        <v>1287</v>
      </c>
      <c r="AL92" s="82" t="s">
        <v>1373</v>
      </c>
      <c r="AM92" s="78"/>
      <c r="AN92" s="80">
        <v>40138.09024305556</v>
      </c>
      <c r="AO92" s="82" t="s">
        <v>1494</v>
      </c>
      <c r="AP92" s="78" t="b">
        <v>0</v>
      </c>
      <c r="AQ92" s="78" t="b">
        <v>0</v>
      </c>
      <c r="AR92" s="78" t="b">
        <v>1</v>
      </c>
      <c r="AS92" s="78" t="s">
        <v>931</v>
      </c>
      <c r="AT92" s="78">
        <v>56554</v>
      </c>
      <c r="AU92" s="82" t="s">
        <v>1533</v>
      </c>
      <c r="AV92" s="78" t="b">
        <v>1</v>
      </c>
      <c r="AW92" s="78" t="s">
        <v>1609</v>
      </c>
      <c r="AX92" s="82" t="s">
        <v>1699</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270</v>
      </c>
      <c r="B93" s="65"/>
      <c r="C93" s="65" t="s">
        <v>64</v>
      </c>
      <c r="D93" s="66">
        <v>162.40274041521897</v>
      </c>
      <c r="E93" s="68"/>
      <c r="F93" s="100" t="s">
        <v>646</v>
      </c>
      <c r="G93" s="65"/>
      <c r="H93" s="69" t="s">
        <v>270</v>
      </c>
      <c r="I93" s="70"/>
      <c r="J93" s="70"/>
      <c r="K93" s="69" t="s">
        <v>1833</v>
      </c>
      <c r="L93" s="73">
        <v>1</v>
      </c>
      <c r="M93" s="74">
        <v>6597.7802734375</v>
      </c>
      <c r="N93" s="74">
        <v>5460.23828125</v>
      </c>
      <c r="O93" s="75"/>
      <c r="P93" s="76"/>
      <c r="Q93" s="76"/>
      <c r="R93" s="86"/>
      <c r="S93" s="48">
        <v>1</v>
      </c>
      <c r="T93" s="48">
        <v>1</v>
      </c>
      <c r="U93" s="49">
        <v>0</v>
      </c>
      <c r="V93" s="49">
        <v>0</v>
      </c>
      <c r="W93" s="49">
        <v>0</v>
      </c>
      <c r="X93" s="49">
        <v>0.999996</v>
      </c>
      <c r="Y93" s="49">
        <v>0</v>
      </c>
      <c r="Z93" s="49" t="s">
        <v>2592</v>
      </c>
      <c r="AA93" s="71">
        <v>93</v>
      </c>
      <c r="AB93" s="71"/>
      <c r="AC93" s="72"/>
      <c r="AD93" s="78" t="s">
        <v>1060</v>
      </c>
      <c r="AE93" s="78">
        <v>1077</v>
      </c>
      <c r="AF93" s="78">
        <v>1476</v>
      </c>
      <c r="AG93" s="78">
        <v>17348</v>
      </c>
      <c r="AH93" s="78">
        <v>2849</v>
      </c>
      <c r="AI93" s="78"/>
      <c r="AJ93" s="78" t="s">
        <v>1186</v>
      </c>
      <c r="AK93" s="78" t="s">
        <v>1288</v>
      </c>
      <c r="AL93" s="82" t="s">
        <v>1374</v>
      </c>
      <c r="AM93" s="78"/>
      <c r="AN93" s="80">
        <v>40497.86185185185</v>
      </c>
      <c r="AO93" s="82" t="s">
        <v>1495</v>
      </c>
      <c r="AP93" s="78" t="b">
        <v>0</v>
      </c>
      <c r="AQ93" s="78" t="b">
        <v>0</v>
      </c>
      <c r="AR93" s="78" t="b">
        <v>1</v>
      </c>
      <c r="AS93" s="78" t="s">
        <v>931</v>
      </c>
      <c r="AT93" s="78">
        <v>47</v>
      </c>
      <c r="AU93" s="82" t="s">
        <v>1533</v>
      </c>
      <c r="AV93" s="78" t="b">
        <v>1</v>
      </c>
      <c r="AW93" s="78" t="s">
        <v>1609</v>
      </c>
      <c r="AX93" s="82" t="s">
        <v>1700</v>
      </c>
      <c r="AY93" s="78" t="s">
        <v>66</v>
      </c>
      <c r="AZ93" s="78" t="str">
        <f>REPLACE(INDEX(GroupVertices[Group],MATCH(Vertices[[#This Row],[Vertex]],GroupVertices[Vertex],0)),1,1,"")</f>
        <v>6</v>
      </c>
      <c r="BA93" s="48" t="s">
        <v>475</v>
      </c>
      <c r="BB93" s="48" t="s">
        <v>475</v>
      </c>
      <c r="BC93" s="48" t="s">
        <v>502</v>
      </c>
      <c r="BD93" s="48" t="s">
        <v>502</v>
      </c>
      <c r="BE93" s="48"/>
      <c r="BF93" s="48"/>
      <c r="BG93" s="120" t="s">
        <v>2300</v>
      </c>
      <c r="BH93" s="120" t="s">
        <v>2300</v>
      </c>
      <c r="BI93" s="120" t="s">
        <v>2360</v>
      </c>
      <c r="BJ93" s="120" t="s">
        <v>2360</v>
      </c>
      <c r="BK93" s="120">
        <v>0</v>
      </c>
      <c r="BL93" s="123">
        <v>0</v>
      </c>
      <c r="BM93" s="120">
        <v>0</v>
      </c>
      <c r="BN93" s="123">
        <v>0</v>
      </c>
      <c r="BO93" s="120">
        <v>0</v>
      </c>
      <c r="BP93" s="123">
        <v>0</v>
      </c>
      <c r="BQ93" s="120">
        <v>23</v>
      </c>
      <c r="BR93" s="123">
        <v>100</v>
      </c>
      <c r="BS93" s="120">
        <v>23</v>
      </c>
      <c r="BT93" s="2"/>
      <c r="BU93" s="3"/>
      <c r="BV93" s="3"/>
      <c r="BW93" s="3"/>
      <c r="BX93" s="3"/>
    </row>
    <row r="94" spans="1:76" ht="15">
      <c r="A94" s="64" t="s">
        <v>271</v>
      </c>
      <c r="B94" s="65"/>
      <c r="C94" s="65" t="s">
        <v>64</v>
      </c>
      <c r="D94" s="66">
        <v>162.0199593009579</v>
      </c>
      <c r="E94" s="68"/>
      <c r="F94" s="100" t="s">
        <v>647</v>
      </c>
      <c r="G94" s="65"/>
      <c r="H94" s="69" t="s">
        <v>271</v>
      </c>
      <c r="I94" s="70"/>
      <c r="J94" s="70"/>
      <c r="K94" s="69" t="s">
        <v>1834</v>
      </c>
      <c r="L94" s="73">
        <v>1</v>
      </c>
      <c r="M94" s="74">
        <v>1650.319580078125</v>
      </c>
      <c r="N94" s="74">
        <v>1429.2845458984375</v>
      </c>
      <c r="O94" s="75"/>
      <c r="P94" s="76"/>
      <c r="Q94" s="76"/>
      <c r="R94" s="86"/>
      <c r="S94" s="48">
        <v>0</v>
      </c>
      <c r="T94" s="48">
        <v>1</v>
      </c>
      <c r="U94" s="49">
        <v>0</v>
      </c>
      <c r="V94" s="49">
        <v>0.00339</v>
      </c>
      <c r="W94" s="49">
        <v>0.010695</v>
      </c>
      <c r="X94" s="49">
        <v>0.426054</v>
      </c>
      <c r="Y94" s="49">
        <v>0</v>
      </c>
      <c r="Z94" s="49">
        <v>0</v>
      </c>
      <c r="AA94" s="71">
        <v>94</v>
      </c>
      <c r="AB94" s="71"/>
      <c r="AC94" s="72"/>
      <c r="AD94" s="78" t="s">
        <v>1061</v>
      </c>
      <c r="AE94" s="78">
        <v>235</v>
      </c>
      <c r="AF94" s="78">
        <v>76</v>
      </c>
      <c r="AG94" s="78">
        <v>326</v>
      </c>
      <c r="AH94" s="78">
        <v>406</v>
      </c>
      <c r="AI94" s="78"/>
      <c r="AJ94" s="78" t="s">
        <v>1187</v>
      </c>
      <c r="AK94" s="78" t="s">
        <v>1289</v>
      </c>
      <c r="AL94" s="78"/>
      <c r="AM94" s="78"/>
      <c r="AN94" s="80">
        <v>43312.90578703704</v>
      </c>
      <c r="AO94" s="82" t="s">
        <v>1496</v>
      </c>
      <c r="AP94" s="78" t="b">
        <v>1</v>
      </c>
      <c r="AQ94" s="78" t="b">
        <v>0</v>
      </c>
      <c r="AR94" s="78" t="b">
        <v>0</v>
      </c>
      <c r="AS94" s="78" t="s">
        <v>931</v>
      </c>
      <c r="AT94" s="78">
        <v>0</v>
      </c>
      <c r="AU94" s="78"/>
      <c r="AV94" s="78" t="b">
        <v>0</v>
      </c>
      <c r="AW94" s="78" t="s">
        <v>1609</v>
      </c>
      <c r="AX94" s="82" t="s">
        <v>1701</v>
      </c>
      <c r="AY94" s="78" t="s">
        <v>66</v>
      </c>
      <c r="AZ94" s="78" t="str">
        <f>REPLACE(INDEX(GroupVertices[Group],MATCH(Vertices[[#This Row],[Vertex]],GroupVertices[Vertex],0)),1,1,"")</f>
        <v>1</v>
      </c>
      <c r="BA94" s="48"/>
      <c r="BB94" s="48"/>
      <c r="BC94" s="48"/>
      <c r="BD94" s="48"/>
      <c r="BE94" s="48"/>
      <c r="BF94" s="48"/>
      <c r="BG94" s="120" t="s">
        <v>2297</v>
      </c>
      <c r="BH94" s="120" t="s">
        <v>2297</v>
      </c>
      <c r="BI94" s="120" t="s">
        <v>2356</v>
      </c>
      <c r="BJ94" s="120" t="s">
        <v>2356</v>
      </c>
      <c r="BK94" s="120">
        <v>0</v>
      </c>
      <c r="BL94" s="123">
        <v>0</v>
      </c>
      <c r="BM94" s="120">
        <v>2</v>
      </c>
      <c r="BN94" s="123">
        <v>9.090909090909092</v>
      </c>
      <c r="BO94" s="120">
        <v>0</v>
      </c>
      <c r="BP94" s="123">
        <v>0</v>
      </c>
      <c r="BQ94" s="120">
        <v>20</v>
      </c>
      <c r="BR94" s="123">
        <v>90.9090909090909</v>
      </c>
      <c r="BS94" s="120">
        <v>22</v>
      </c>
      <c r="BT94" s="2"/>
      <c r="BU94" s="3"/>
      <c r="BV94" s="3"/>
      <c r="BW94" s="3"/>
      <c r="BX94" s="3"/>
    </row>
    <row r="95" spans="1:76" ht="15">
      <c r="A95" s="64" t="s">
        <v>272</v>
      </c>
      <c r="B95" s="65"/>
      <c r="C95" s="65" t="s">
        <v>64</v>
      </c>
      <c r="D95" s="66">
        <v>162.36746986969064</v>
      </c>
      <c r="E95" s="68"/>
      <c r="F95" s="100" t="s">
        <v>1581</v>
      </c>
      <c r="G95" s="65"/>
      <c r="H95" s="69" t="s">
        <v>272</v>
      </c>
      <c r="I95" s="70"/>
      <c r="J95" s="70"/>
      <c r="K95" s="69" t="s">
        <v>1835</v>
      </c>
      <c r="L95" s="73">
        <v>1</v>
      </c>
      <c r="M95" s="74">
        <v>2619.217529296875</v>
      </c>
      <c r="N95" s="74">
        <v>2569.995849609375</v>
      </c>
      <c r="O95" s="75"/>
      <c r="P95" s="76"/>
      <c r="Q95" s="76"/>
      <c r="R95" s="86"/>
      <c r="S95" s="48">
        <v>0</v>
      </c>
      <c r="T95" s="48">
        <v>1</v>
      </c>
      <c r="U95" s="49">
        <v>0</v>
      </c>
      <c r="V95" s="49">
        <v>0.00339</v>
      </c>
      <c r="W95" s="49">
        <v>0.010695</v>
      </c>
      <c r="X95" s="49">
        <v>0.426054</v>
      </c>
      <c r="Y95" s="49">
        <v>0</v>
      </c>
      <c r="Z95" s="49">
        <v>0</v>
      </c>
      <c r="AA95" s="71">
        <v>95</v>
      </c>
      <c r="AB95" s="71"/>
      <c r="AC95" s="72"/>
      <c r="AD95" s="78" t="s">
        <v>1062</v>
      </c>
      <c r="AE95" s="78">
        <v>217</v>
      </c>
      <c r="AF95" s="78">
        <v>1347</v>
      </c>
      <c r="AG95" s="78">
        <v>885</v>
      </c>
      <c r="AH95" s="78">
        <v>425</v>
      </c>
      <c r="AI95" s="78"/>
      <c r="AJ95" s="78" t="s">
        <v>1188</v>
      </c>
      <c r="AK95" s="78" t="s">
        <v>1238</v>
      </c>
      <c r="AL95" s="82" t="s">
        <v>1375</v>
      </c>
      <c r="AM95" s="78"/>
      <c r="AN95" s="80">
        <v>41929.191203703704</v>
      </c>
      <c r="AO95" s="82" t="s">
        <v>1497</v>
      </c>
      <c r="AP95" s="78" t="b">
        <v>0</v>
      </c>
      <c r="AQ95" s="78" t="b">
        <v>0</v>
      </c>
      <c r="AR95" s="78" t="b">
        <v>1</v>
      </c>
      <c r="AS95" s="78" t="s">
        <v>931</v>
      </c>
      <c r="AT95" s="78">
        <v>31</v>
      </c>
      <c r="AU95" s="82" t="s">
        <v>1533</v>
      </c>
      <c r="AV95" s="78" t="b">
        <v>0</v>
      </c>
      <c r="AW95" s="78" t="s">
        <v>1609</v>
      </c>
      <c r="AX95" s="82" t="s">
        <v>1702</v>
      </c>
      <c r="AY95" s="78" t="s">
        <v>66</v>
      </c>
      <c r="AZ95" s="78" t="str">
        <f>REPLACE(INDEX(GroupVertices[Group],MATCH(Vertices[[#This Row],[Vertex]],GroupVertices[Vertex],0)),1,1,"")</f>
        <v>1</v>
      </c>
      <c r="BA95" s="48" t="s">
        <v>476</v>
      </c>
      <c r="BB95" s="48" t="s">
        <v>476</v>
      </c>
      <c r="BC95" s="48" t="s">
        <v>523</v>
      </c>
      <c r="BD95" s="48" t="s">
        <v>523</v>
      </c>
      <c r="BE95" s="48"/>
      <c r="BF95" s="48"/>
      <c r="BG95" s="120" t="s">
        <v>2301</v>
      </c>
      <c r="BH95" s="120" t="s">
        <v>2301</v>
      </c>
      <c r="BI95" s="120" t="s">
        <v>2361</v>
      </c>
      <c r="BJ95" s="120" t="s">
        <v>2361</v>
      </c>
      <c r="BK95" s="120">
        <v>1</v>
      </c>
      <c r="BL95" s="123">
        <v>2.5</v>
      </c>
      <c r="BM95" s="120">
        <v>1</v>
      </c>
      <c r="BN95" s="123">
        <v>2.5</v>
      </c>
      <c r="BO95" s="120">
        <v>0</v>
      </c>
      <c r="BP95" s="123">
        <v>0</v>
      </c>
      <c r="BQ95" s="120">
        <v>38</v>
      </c>
      <c r="BR95" s="123">
        <v>95</v>
      </c>
      <c r="BS95" s="120">
        <v>40</v>
      </c>
      <c r="BT95" s="2"/>
      <c r="BU95" s="3"/>
      <c r="BV95" s="3"/>
      <c r="BW95" s="3"/>
      <c r="BX95" s="3"/>
    </row>
    <row r="96" spans="1:76" ht="15">
      <c r="A96" s="64" t="s">
        <v>273</v>
      </c>
      <c r="B96" s="65"/>
      <c r="C96" s="65" t="s">
        <v>64</v>
      </c>
      <c r="D96" s="66">
        <v>162.0057417167139</v>
      </c>
      <c r="E96" s="68"/>
      <c r="F96" s="100" t="s">
        <v>648</v>
      </c>
      <c r="G96" s="65"/>
      <c r="H96" s="69" t="s">
        <v>273</v>
      </c>
      <c r="I96" s="70"/>
      <c r="J96" s="70"/>
      <c r="K96" s="69" t="s">
        <v>1836</v>
      </c>
      <c r="L96" s="73">
        <v>1</v>
      </c>
      <c r="M96" s="74">
        <v>3049.939208984375</v>
      </c>
      <c r="N96" s="74">
        <v>3551.10107421875</v>
      </c>
      <c r="O96" s="75"/>
      <c r="P96" s="76"/>
      <c r="Q96" s="76"/>
      <c r="R96" s="86"/>
      <c r="S96" s="48">
        <v>0</v>
      </c>
      <c r="T96" s="48">
        <v>1</v>
      </c>
      <c r="U96" s="49">
        <v>0</v>
      </c>
      <c r="V96" s="49">
        <v>0.00339</v>
      </c>
      <c r="W96" s="49">
        <v>0.010695</v>
      </c>
      <c r="X96" s="49">
        <v>0.426054</v>
      </c>
      <c r="Y96" s="49">
        <v>0</v>
      </c>
      <c r="Z96" s="49">
        <v>0</v>
      </c>
      <c r="AA96" s="71">
        <v>96</v>
      </c>
      <c r="AB96" s="71"/>
      <c r="AC96" s="72"/>
      <c r="AD96" s="78" t="s">
        <v>1063</v>
      </c>
      <c r="AE96" s="78">
        <v>93</v>
      </c>
      <c r="AF96" s="78">
        <v>24</v>
      </c>
      <c r="AG96" s="78">
        <v>16</v>
      </c>
      <c r="AH96" s="78">
        <v>0</v>
      </c>
      <c r="AI96" s="78"/>
      <c r="AJ96" s="78" t="s">
        <v>1189</v>
      </c>
      <c r="AK96" s="78" t="s">
        <v>1283</v>
      </c>
      <c r="AL96" s="82" t="s">
        <v>1376</v>
      </c>
      <c r="AM96" s="78"/>
      <c r="AN96" s="80">
        <v>43173.93392361111</v>
      </c>
      <c r="AO96" s="78"/>
      <c r="AP96" s="78" t="b">
        <v>1</v>
      </c>
      <c r="AQ96" s="78" t="b">
        <v>0</v>
      </c>
      <c r="AR96" s="78" t="b">
        <v>0</v>
      </c>
      <c r="AS96" s="78" t="s">
        <v>931</v>
      </c>
      <c r="AT96" s="78">
        <v>0</v>
      </c>
      <c r="AU96" s="78"/>
      <c r="AV96" s="78" t="b">
        <v>0</v>
      </c>
      <c r="AW96" s="78" t="s">
        <v>1609</v>
      </c>
      <c r="AX96" s="82" t="s">
        <v>1703</v>
      </c>
      <c r="AY96" s="78" t="s">
        <v>66</v>
      </c>
      <c r="AZ96" s="78" t="str">
        <f>REPLACE(INDEX(GroupVertices[Group],MATCH(Vertices[[#This Row],[Vertex]],GroupVertices[Vertex],0)),1,1,"")</f>
        <v>1</v>
      </c>
      <c r="BA96" s="48"/>
      <c r="BB96" s="48"/>
      <c r="BC96" s="48"/>
      <c r="BD96" s="48"/>
      <c r="BE96" s="48"/>
      <c r="BF96" s="48"/>
      <c r="BG96" s="120" t="s">
        <v>2297</v>
      </c>
      <c r="BH96" s="120" t="s">
        <v>2297</v>
      </c>
      <c r="BI96" s="120" t="s">
        <v>2356</v>
      </c>
      <c r="BJ96" s="120" t="s">
        <v>2356</v>
      </c>
      <c r="BK96" s="120">
        <v>1</v>
      </c>
      <c r="BL96" s="123">
        <v>2.0833333333333335</v>
      </c>
      <c r="BM96" s="120">
        <v>2</v>
      </c>
      <c r="BN96" s="123">
        <v>4.166666666666667</v>
      </c>
      <c r="BO96" s="120">
        <v>0</v>
      </c>
      <c r="BP96" s="123">
        <v>0</v>
      </c>
      <c r="BQ96" s="120">
        <v>45</v>
      </c>
      <c r="BR96" s="123">
        <v>93.75</v>
      </c>
      <c r="BS96" s="120">
        <v>48</v>
      </c>
      <c r="BT96" s="2"/>
      <c r="BU96" s="3"/>
      <c r="BV96" s="3"/>
      <c r="BW96" s="3"/>
      <c r="BX96" s="3"/>
    </row>
    <row r="97" spans="1:76" ht="15">
      <c r="A97" s="64" t="s">
        <v>274</v>
      </c>
      <c r="B97" s="65"/>
      <c r="C97" s="65" t="s">
        <v>64</v>
      </c>
      <c r="D97" s="66">
        <v>162.01722515014174</v>
      </c>
      <c r="E97" s="68"/>
      <c r="F97" s="100" t="s">
        <v>1582</v>
      </c>
      <c r="G97" s="65"/>
      <c r="H97" s="69" t="s">
        <v>274</v>
      </c>
      <c r="I97" s="70"/>
      <c r="J97" s="70"/>
      <c r="K97" s="69" t="s">
        <v>1837</v>
      </c>
      <c r="L97" s="73">
        <v>1</v>
      </c>
      <c r="M97" s="74">
        <v>6062.85498046875</v>
      </c>
      <c r="N97" s="74">
        <v>5460.23828125</v>
      </c>
      <c r="O97" s="75"/>
      <c r="P97" s="76"/>
      <c r="Q97" s="76"/>
      <c r="R97" s="86"/>
      <c r="S97" s="48">
        <v>1</v>
      </c>
      <c r="T97" s="48">
        <v>1</v>
      </c>
      <c r="U97" s="49">
        <v>0</v>
      </c>
      <c r="V97" s="49">
        <v>0</v>
      </c>
      <c r="W97" s="49">
        <v>0</v>
      </c>
      <c r="X97" s="49">
        <v>0.999996</v>
      </c>
      <c r="Y97" s="49">
        <v>0</v>
      </c>
      <c r="Z97" s="49" t="s">
        <v>2592</v>
      </c>
      <c r="AA97" s="71">
        <v>97</v>
      </c>
      <c r="AB97" s="71"/>
      <c r="AC97" s="72"/>
      <c r="AD97" s="78" t="s">
        <v>1064</v>
      </c>
      <c r="AE97" s="78">
        <v>111</v>
      </c>
      <c r="AF97" s="78">
        <v>66</v>
      </c>
      <c r="AG97" s="78">
        <v>390</v>
      </c>
      <c r="AH97" s="78">
        <v>80</v>
      </c>
      <c r="AI97" s="78"/>
      <c r="AJ97" s="78"/>
      <c r="AK97" s="78" t="s">
        <v>1290</v>
      </c>
      <c r="AL97" s="82" t="s">
        <v>1377</v>
      </c>
      <c r="AM97" s="78"/>
      <c r="AN97" s="80">
        <v>42712.83131944444</v>
      </c>
      <c r="AO97" s="78"/>
      <c r="AP97" s="78" t="b">
        <v>0</v>
      </c>
      <c r="AQ97" s="78" t="b">
        <v>0</v>
      </c>
      <c r="AR97" s="78" t="b">
        <v>0</v>
      </c>
      <c r="AS97" s="78" t="s">
        <v>931</v>
      </c>
      <c r="AT97" s="78">
        <v>1</v>
      </c>
      <c r="AU97" s="82" t="s">
        <v>1533</v>
      </c>
      <c r="AV97" s="78" t="b">
        <v>0</v>
      </c>
      <c r="AW97" s="78" t="s">
        <v>1609</v>
      </c>
      <c r="AX97" s="82" t="s">
        <v>1704</v>
      </c>
      <c r="AY97" s="78" t="s">
        <v>66</v>
      </c>
      <c r="AZ97" s="78" t="str">
        <f>REPLACE(INDEX(GroupVertices[Group],MATCH(Vertices[[#This Row],[Vertex]],GroupVertices[Vertex],0)),1,1,"")</f>
        <v>6</v>
      </c>
      <c r="BA97" s="48" t="s">
        <v>477</v>
      </c>
      <c r="BB97" s="48" t="s">
        <v>477</v>
      </c>
      <c r="BC97" s="48" t="s">
        <v>2251</v>
      </c>
      <c r="BD97" s="48" t="s">
        <v>2251</v>
      </c>
      <c r="BE97" s="48" t="s">
        <v>562</v>
      </c>
      <c r="BF97" s="48" t="s">
        <v>562</v>
      </c>
      <c r="BG97" s="120" t="s">
        <v>2302</v>
      </c>
      <c r="BH97" s="120" t="s">
        <v>2302</v>
      </c>
      <c r="BI97" s="120" t="s">
        <v>2362</v>
      </c>
      <c r="BJ97" s="120" t="s">
        <v>2362</v>
      </c>
      <c r="BK97" s="120">
        <v>0</v>
      </c>
      <c r="BL97" s="123">
        <v>0</v>
      </c>
      <c r="BM97" s="120">
        <v>2</v>
      </c>
      <c r="BN97" s="123">
        <v>12.5</v>
      </c>
      <c r="BO97" s="120">
        <v>0</v>
      </c>
      <c r="BP97" s="123">
        <v>0</v>
      </c>
      <c r="BQ97" s="120">
        <v>14</v>
      </c>
      <c r="BR97" s="123">
        <v>87.5</v>
      </c>
      <c r="BS97" s="120">
        <v>16</v>
      </c>
      <c r="BT97" s="2"/>
      <c r="BU97" s="3"/>
      <c r="BV97" s="3"/>
      <c r="BW97" s="3"/>
      <c r="BX97" s="3"/>
    </row>
    <row r="98" spans="1:76" ht="15">
      <c r="A98" s="64" t="s">
        <v>275</v>
      </c>
      <c r="B98" s="65"/>
      <c r="C98" s="65" t="s">
        <v>64</v>
      </c>
      <c r="D98" s="66">
        <v>162.0415590924055</v>
      </c>
      <c r="E98" s="68"/>
      <c r="F98" s="100" t="s">
        <v>649</v>
      </c>
      <c r="G98" s="65"/>
      <c r="H98" s="69" t="s">
        <v>275</v>
      </c>
      <c r="I98" s="70"/>
      <c r="J98" s="70"/>
      <c r="K98" s="69" t="s">
        <v>1838</v>
      </c>
      <c r="L98" s="73">
        <v>353.81244217745075</v>
      </c>
      <c r="M98" s="74">
        <v>9804.087890625</v>
      </c>
      <c r="N98" s="74">
        <v>5928.81884765625</v>
      </c>
      <c r="O98" s="75"/>
      <c r="P98" s="76"/>
      <c r="Q98" s="76"/>
      <c r="R98" s="86"/>
      <c r="S98" s="48">
        <v>2</v>
      </c>
      <c r="T98" s="48">
        <v>3</v>
      </c>
      <c r="U98" s="49">
        <v>464</v>
      </c>
      <c r="V98" s="49">
        <v>0.003436</v>
      </c>
      <c r="W98" s="49">
        <v>0.01217</v>
      </c>
      <c r="X98" s="49">
        <v>1.156289</v>
      </c>
      <c r="Y98" s="49">
        <v>0</v>
      </c>
      <c r="Z98" s="49">
        <v>0.5</v>
      </c>
      <c r="AA98" s="71">
        <v>98</v>
      </c>
      <c r="AB98" s="71"/>
      <c r="AC98" s="72"/>
      <c r="AD98" s="78" t="s">
        <v>1065</v>
      </c>
      <c r="AE98" s="78">
        <v>612</v>
      </c>
      <c r="AF98" s="78">
        <v>155</v>
      </c>
      <c r="AG98" s="78">
        <v>318</v>
      </c>
      <c r="AH98" s="78">
        <v>26</v>
      </c>
      <c r="AI98" s="78"/>
      <c r="AJ98" s="78" t="s">
        <v>1190</v>
      </c>
      <c r="AK98" s="78" t="s">
        <v>1291</v>
      </c>
      <c r="AL98" s="82" t="s">
        <v>1378</v>
      </c>
      <c r="AM98" s="78"/>
      <c r="AN98" s="80">
        <v>43363.71364583333</v>
      </c>
      <c r="AO98" s="82" t="s">
        <v>1498</v>
      </c>
      <c r="AP98" s="78" t="b">
        <v>0</v>
      </c>
      <c r="AQ98" s="78" t="b">
        <v>0</v>
      </c>
      <c r="AR98" s="78" t="b">
        <v>0</v>
      </c>
      <c r="AS98" s="78" t="s">
        <v>932</v>
      </c>
      <c r="AT98" s="78">
        <v>0</v>
      </c>
      <c r="AU98" s="82" t="s">
        <v>1533</v>
      </c>
      <c r="AV98" s="78" t="b">
        <v>0</v>
      </c>
      <c r="AW98" s="78" t="s">
        <v>1609</v>
      </c>
      <c r="AX98" s="82" t="s">
        <v>1705</v>
      </c>
      <c r="AY98" s="78" t="s">
        <v>66</v>
      </c>
      <c r="AZ98" s="78" t="str">
        <f>REPLACE(INDEX(GroupVertices[Group],MATCH(Vertices[[#This Row],[Vertex]],GroupVertices[Vertex],0)),1,1,"")</f>
        <v>11</v>
      </c>
      <c r="BA98" s="48" t="s">
        <v>2244</v>
      </c>
      <c r="BB98" s="48" t="s">
        <v>2244</v>
      </c>
      <c r="BC98" s="48" t="s">
        <v>2004</v>
      </c>
      <c r="BD98" s="48" t="s">
        <v>2253</v>
      </c>
      <c r="BE98" s="48" t="s">
        <v>2261</v>
      </c>
      <c r="BF98" s="48" t="s">
        <v>2265</v>
      </c>
      <c r="BG98" s="120" t="s">
        <v>2303</v>
      </c>
      <c r="BH98" s="120" t="s">
        <v>2323</v>
      </c>
      <c r="BI98" s="120" t="s">
        <v>2363</v>
      </c>
      <c r="BJ98" s="120" t="s">
        <v>2363</v>
      </c>
      <c r="BK98" s="120">
        <v>4</v>
      </c>
      <c r="BL98" s="123">
        <v>4.651162790697675</v>
      </c>
      <c r="BM98" s="120">
        <v>2</v>
      </c>
      <c r="BN98" s="123">
        <v>2.3255813953488373</v>
      </c>
      <c r="BO98" s="120">
        <v>0</v>
      </c>
      <c r="BP98" s="123">
        <v>0</v>
      </c>
      <c r="BQ98" s="120">
        <v>80</v>
      </c>
      <c r="BR98" s="123">
        <v>93.02325581395348</v>
      </c>
      <c r="BS98" s="120">
        <v>86</v>
      </c>
      <c r="BT98" s="2"/>
      <c r="BU98" s="3"/>
      <c r="BV98" s="3"/>
      <c r="BW98" s="3"/>
      <c r="BX98" s="3"/>
    </row>
    <row r="99" spans="1:76" ht="15">
      <c r="A99" s="64" t="s">
        <v>276</v>
      </c>
      <c r="B99" s="65"/>
      <c r="C99" s="65" t="s">
        <v>64</v>
      </c>
      <c r="D99" s="66">
        <v>162.91047222177812</v>
      </c>
      <c r="E99" s="68"/>
      <c r="F99" s="100" t="s">
        <v>650</v>
      </c>
      <c r="G99" s="65"/>
      <c r="H99" s="69" t="s">
        <v>276</v>
      </c>
      <c r="I99" s="70"/>
      <c r="J99" s="70"/>
      <c r="K99" s="69" t="s">
        <v>1839</v>
      </c>
      <c r="L99" s="73">
        <v>178.92696437397302</v>
      </c>
      <c r="M99" s="74">
        <v>9388.2705078125</v>
      </c>
      <c r="N99" s="74">
        <v>5863.97509765625</v>
      </c>
      <c r="O99" s="75"/>
      <c r="P99" s="76"/>
      <c r="Q99" s="76"/>
      <c r="R99" s="86"/>
      <c r="S99" s="48">
        <v>1</v>
      </c>
      <c r="T99" s="48">
        <v>2</v>
      </c>
      <c r="U99" s="49">
        <v>234</v>
      </c>
      <c r="V99" s="49">
        <v>0.002463</v>
      </c>
      <c r="W99" s="49">
        <v>0.001344</v>
      </c>
      <c r="X99" s="49">
        <v>0.947342</v>
      </c>
      <c r="Y99" s="49">
        <v>0</v>
      </c>
      <c r="Z99" s="49">
        <v>0.5</v>
      </c>
      <c r="AA99" s="71">
        <v>99</v>
      </c>
      <c r="AB99" s="71"/>
      <c r="AC99" s="72"/>
      <c r="AD99" s="78" t="s">
        <v>1066</v>
      </c>
      <c r="AE99" s="78">
        <v>2024</v>
      </c>
      <c r="AF99" s="78">
        <v>3333</v>
      </c>
      <c r="AG99" s="78">
        <v>5587</v>
      </c>
      <c r="AH99" s="78">
        <v>1594</v>
      </c>
      <c r="AI99" s="78"/>
      <c r="AJ99" s="78" t="s">
        <v>1191</v>
      </c>
      <c r="AK99" s="78" t="s">
        <v>1283</v>
      </c>
      <c r="AL99" s="82" t="s">
        <v>1379</v>
      </c>
      <c r="AM99" s="78"/>
      <c r="AN99" s="80">
        <v>42208.799305555556</v>
      </c>
      <c r="AO99" s="82" t="s">
        <v>1499</v>
      </c>
      <c r="AP99" s="78" t="b">
        <v>0</v>
      </c>
      <c r="AQ99" s="78" t="b">
        <v>0</v>
      </c>
      <c r="AR99" s="78" t="b">
        <v>1</v>
      </c>
      <c r="AS99" s="78" t="s">
        <v>931</v>
      </c>
      <c r="AT99" s="78">
        <v>107</v>
      </c>
      <c r="AU99" s="82" t="s">
        <v>1536</v>
      </c>
      <c r="AV99" s="78" t="b">
        <v>0</v>
      </c>
      <c r="AW99" s="78" t="s">
        <v>1609</v>
      </c>
      <c r="AX99" s="82" t="s">
        <v>1706</v>
      </c>
      <c r="AY99" s="78" t="s">
        <v>66</v>
      </c>
      <c r="AZ99" s="78" t="str">
        <f>REPLACE(INDEX(GroupVertices[Group],MATCH(Vertices[[#This Row],[Vertex]],GroupVertices[Vertex],0)),1,1,"")</f>
        <v>11</v>
      </c>
      <c r="BA99" s="48" t="s">
        <v>481</v>
      </c>
      <c r="BB99" s="48" t="s">
        <v>481</v>
      </c>
      <c r="BC99" s="48" t="s">
        <v>502</v>
      </c>
      <c r="BD99" s="48" t="s">
        <v>502</v>
      </c>
      <c r="BE99" s="48" t="s">
        <v>566</v>
      </c>
      <c r="BF99" s="48" t="s">
        <v>566</v>
      </c>
      <c r="BG99" s="120" t="s">
        <v>2304</v>
      </c>
      <c r="BH99" s="120" t="s">
        <v>2324</v>
      </c>
      <c r="BI99" s="120" t="s">
        <v>2364</v>
      </c>
      <c r="BJ99" s="120" t="s">
        <v>2379</v>
      </c>
      <c r="BK99" s="120">
        <v>2</v>
      </c>
      <c r="BL99" s="123">
        <v>3.6363636363636362</v>
      </c>
      <c r="BM99" s="120">
        <v>1</v>
      </c>
      <c r="BN99" s="123">
        <v>1.8181818181818181</v>
      </c>
      <c r="BO99" s="120">
        <v>0</v>
      </c>
      <c r="BP99" s="123">
        <v>0</v>
      </c>
      <c r="BQ99" s="120">
        <v>52</v>
      </c>
      <c r="BR99" s="123">
        <v>94.54545454545455</v>
      </c>
      <c r="BS99" s="120">
        <v>55</v>
      </c>
      <c r="BT99" s="2"/>
      <c r="BU99" s="3"/>
      <c r="BV99" s="3"/>
      <c r="BW99" s="3"/>
      <c r="BX99" s="3"/>
    </row>
    <row r="100" spans="1:76" ht="15">
      <c r="A100" s="64" t="s">
        <v>321</v>
      </c>
      <c r="B100" s="65"/>
      <c r="C100" s="65" t="s">
        <v>64</v>
      </c>
      <c r="D100" s="66">
        <v>162.14655048374567</v>
      </c>
      <c r="E100" s="68"/>
      <c r="F100" s="100" t="s">
        <v>1583</v>
      </c>
      <c r="G100" s="65"/>
      <c r="H100" s="69" t="s">
        <v>321</v>
      </c>
      <c r="I100" s="70"/>
      <c r="J100" s="70"/>
      <c r="K100" s="69" t="s">
        <v>1840</v>
      </c>
      <c r="L100" s="73">
        <v>1</v>
      </c>
      <c r="M100" s="74">
        <v>8972.4619140625</v>
      </c>
      <c r="N100" s="74">
        <v>4199.580078125</v>
      </c>
      <c r="O100" s="75"/>
      <c r="P100" s="76"/>
      <c r="Q100" s="76"/>
      <c r="R100" s="86"/>
      <c r="S100" s="48">
        <v>1</v>
      </c>
      <c r="T100" s="48">
        <v>0</v>
      </c>
      <c r="U100" s="49">
        <v>0</v>
      </c>
      <c r="V100" s="49">
        <v>0.001912</v>
      </c>
      <c r="W100" s="49">
        <v>0.000147</v>
      </c>
      <c r="X100" s="49">
        <v>0.55262</v>
      </c>
      <c r="Y100" s="49">
        <v>0</v>
      </c>
      <c r="Z100" s="49">
        <v>0</v>
      </c>
      <c r="AA100" s="71">
        <v>100</v>
      </c>
      <c r="AB100" s="71"/>
      <c r="AC100" s="72"/>
      <c r="AD100" s="78" t="s">
        <v>1067</v>
      </c>
      <c r="AE100" s="78">
        <v>784</v>
      </c>
      <c r="AF100" s="78">
        <v>539</v>
      </c>
      <c r="AG100" s="78">
        <v>2019</v>
      </c>
      <c r="AH100" s="78">
        <v>7103</v>
      </c>
      <c r="AI100" s="78"/>
      <c r="AJ100" s="78" t="s">
        <v>1192</v>
      </c>
      <c r="AK100" s="78" t="s">
        <v>1292</v>
      </c>
      <c r="AL100" s="82" t="s">
        <v>1380</v>
      </c>
      <c r="AM100" s="78"/>
      <c r="AN100" s="80">
        <v>39925.99458333333</v>
      </c>
      <c r="AO100" s="82" t="s">
        <v>1500</v>
      </c>
      <c r="AP100" s="78" t="b">
        <v>0</v>
      </c>
      <c r="AQ100" s="78" t="b">
        <v>0</v>
      </c>
      <c r="AR100" s="78" t="b">
        <v>1</v>
      </c>
      <c r="AS100" s="78" t="s">
        <v>931</v>
      </c>
      <c r="AT100" s="78">
        <v>31</v>
      </c>
      <c r="AU100" s="82" t="s">
        <v>1544</v>
      </c>
      <c r="AV100" s="78" t="b">
        <v>0</v>
      </c>
      <c r="AW100" s="78" t="s">
        <v>1609</v>
      </c>
      <c r="AX100" s="82" t="s">
        <v>1707</v>
      </c>
      <c r="AY100" s="78" t="s">
        <v>65</v>
      </c>
      <c r="AZ100" s="78" t="str">
        <f>REPLACE(INDEX(GroupVertices[Group],MATCH(Vertices[[#This Row],[Vertex]],GroupVertices[Vertex],0)),1,1,"")</f>
        <v>11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322</v>
      </c>
      <c r="B101" s="65"/>
      <c r="C101" s="65" t="s">
        <v>64</v>
      </c>
      <c r="D101" s="66">
        <v>193.41949410379397</v>
      </c>
      <c r="E101" s="68"/>
      <c r="F101" s="100" t="s">
        <v>1584</v>
      </c>
      <c r="G101" s="65"/>
      <c r="H101" s="69" t="s">
        <v>322</v>
      </c>
      <c r="I101" s="70"/>
      <c r="J101" s="70"/>
      <c r="K101" s="69" t="s">
        <v>1841</v>
      </c>
      <c r="L101" s="73">
        <v>1</v>
      </c>
      <c r="M101" s="74">
        <v>1355.6190185546875</v>
      </c>
      <c r="N101" s="74">
        <v>581.8201293945312</v>
      </c>
      <c r="O101" s="75"/>
      <c r="P101" s="76"/>
      <c r="Q101" s="76"/>
      <c r="R101" s="86"/>
      <c r="S101" s="48">
        <v>2</v>
      </c>
      <c r="T101" s="48">
        <v>0</v>
      </c>
      <c r="U101" s="49">
        <v>0</v>
      </c>
      <c r="V101" s="49">
        <v>0.003401</v>
      </c>
      <c r="W101" s="49">
        <v>0.012006</v>
      </c>
      <c r="X101" s="49">
        <v>0.740963</v>
      </c>
      <c r="Y101" s="49">
        <v>0.5</v>
      </c>
      <c r="Z101" s="49">
        <v>0</v>
      </c>
      <c r="AA101" s="71">
        <v>101</v>
      </c>
      <c r="AB101" s="71"/>
      <c r="AC101" s="72"/>
      <c r="AD101" s="78" t="s">
        <v>1068</v>
      </c>
      <c r="AE101" s="78">
        <v>1429</v>
      </c>
      <c r="AF101" s="78">
        <v>114918</v>
      </c>
      <c r="AG101" s="78">
        <v>72541</v>
      </c>
      <c r="AH101" s="78">
        <v>83</v>
      </c>
      <c r="AI101" s="78"/>
      <c r="AJ101" s="78" t="s">
        <v>1193</v>
      </c>
      <c r="AK101" s="78" t="s">
        <v>1293</v>
      </c>
      <c r="AL101" s="82" t="s">
        <v>1381</v>
      </c>
      <c r="AM101" s="78"/>
      <c r="AN101" s="80">
        <v>39702.132256944446</v>
      </c>
      <c r="AO101" s="78"/>
      <c r="AP101" s="78" t="b">
        <v>0</v>
      </c>
      <c r="AQ101" s="78" t="b">
        <v>0</v>
      </c>
      <c r="AR101" s="78" t="b">
        <v>1</v>
      </c>
      <c r="AS101" s="78" t="s">
        <v>931</v>
      </c>
      <c r="AT101" s="78">
        <v>995</v>
      </c>
      <c r="AU101" s="82" t="s">
        <v>1534</v>
      </c>
      <c r="AV101" s="78" t="b">
        <v>0</v>
      </c>
      <c r="AW101" s="78" t="s">
        <v>1609</v>
      </c>
      <c r="AX101" s="82" t="s">
        <v>1708</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277</v>
      </c>
      <c r="B102" s="65"/>
      <c r="C102" s="65" t="s">
        <v>64</v>
      </c>
      <c r="D102" s="66">
        <v>162.10499139134018</v>
      </c>
      <c r="E102" s="68"/>
      <c r="F102" s="100" t="s">
        <v>651</v>
      </c>
      <c r="G102" s="65"/>
      <c r="H102" s="69" t="s">
        <v>277</v>
      </c>
      <c r="I102" s="70"/>
      <c r="J102" s="70"/>
      <c r="K102" s="69" t="s">
        <v>1842</v>
      </c>
      <c r="L102" s="73">
        <v>1</v>
      </c>
      <c r="M102" s="74">
        <v>1086.1768798828125</v>
      </c>
      <c r="N102" s="74">
        <v>1002.1163940429688</v>
      </c>
      <c r="O102" s="75"/>
      <c r="P102" s="76"/>
      <c r="Q102" s="76"/>
      <c r="R102" s="86"/>
      <c r="S102" s="48">
        <v>0</v>
      </c>
      <c r="T102" s="48">
        <v>2</v>
      </c>
      <c r="U102" s="49">
        <v>0</v>
      </c>
      <c r="V102" s="49">
        <v>0.003401</v>
      </c>
      <c r="W102" s="49">
        <v>0.012006</v>
      </c>
      <c r="X102" s="49">
        <v>0.740963</v>
      </c>
      <c r="Y102" s="49">
        <v>0.5</v>
      </c>
      <c r="Z102" s="49">
        <v>0</v>
      </c>
      <c r="AA102" s="71">
        <v>102</v>
      </c>
      <c r="AB102" s="71"/>
      <c r="AC102" s="72"/>
      <c r="AD102" s="78" t="s">
        <v>1069</v>
      </c>
      <c r="AE102" s="78">
        <v>528</v>
      </c>
      <c r="AF102" s="78">
        <v>387</v>
      </c>
      <c r="AG102" s="78">
        <v>725</v>
      </c>
      <c r="AH102" s="78">
        <v>169</v>
      </c>
      <c r="AI102" s="78"/>
      <c r="AJ102" s="78" t="s">
        <v>1194</v>
      </c>
      <c r="AK102" s="78" t="s">
        <v>1294</v>
      </c>
      <c r="AL102" s="82" t="s">
        <v>1382</v>
      </c>
      <c r="AM102" s="78"/>
      <c r="AN102" s="80">
        <v>42185.06548611111</v>
      </c>
      <c r="AO102" s="82" t="s">
        <v>1501</v>
      </c>
      <c r="AP102" s="78" t="b">
        <v>0</v>
      </c>
      <c r="AQ102" s="78" t="b">
        <v>0</v>
      </c>
      <c r="AR102" s="78" t="b">
        <v>1</v>
      </c>
      <c r="AS102" s="78" t="s">
        <v>931</v>
      </c>
      <c r="AT102" s="78">
        <v>52</v>
      </c>
      <c r="AU102" s="82" t="s">
        <v>1533</v>
      </c>
      <c r="AV102" s="78" t="b">
        <v>0</v>
      </c>
      <c r="AW102" s="78" t="s">
        <v>1609</v>
      </c>
      <c r="AX102" s="82" t="s">
        <v>1709</v>
      </c>
      <c r="AY102" s="78" t="s">
        <v>66</v>
      </c>
      <c r="AZ102" s="78" t="str">
        <f>REPLACE(INDEX(GroupVertices[Group],MATCH(Vertices[[#This Row],[Vertex]],GroupVertices[Vertex],0)),1,1,"")</f>
        <v>1</v>
      </c>
      <c r="BA102" s="48" t="s">
        <v>482</v>
      </c>
      <c r="BB102" s="48" t="s">
        <v>482</v>
      </c>
      <c r="BC102" s="48" t="s">
        <v>526</v>
      </c>
      <c r="BD102" s="48" t="s">
        <v>526</v>
      </c>
      <c r="BE102" s="48"/>
      <c r="BF102" s="48"/>
      <c r="BG102" s="120" t="s">
        <v>2305</v>
      </c>
      <c r="BH102" s="120" t="s">
        <v>2305</v>
      </c>
      <c r="BI102" s="120" t="s">
        <v>2365</v>
      </c>
      <c r="BJ102" s="120" t="s">
        <v>2365</v>
      </c>
      <c r="BK102" s="120">
        <v>0</v>
      </c>
      <c r="BL102" s="123">
        <v>0</v>
      </c>
      <c r="BM102" s="120">
        <v>2</v>
      </c>
      <c r="BN102" s="123">
        <v>15.384615384615385</v>
      </c>
      <c r="BO102" s="120">
        <v>0</v>
      </c>
      <c r="BP102" s="123">
        <v>0</v>
      </c>
      <c r="BQ102" s="120">
        <v>11</v>
      </c>
      <c r="BR102" s="123">
        <v>84.61538461538461</v>
      </c>
      <c r="BS102" s="120">
        <v>13</v>
      </c>
      <c r="BT102" s="2"/>
      <c r="BU102" s="3"/>
      <c r="BV102" s="3"/>
      <c r="BW102" s="3"/>
      <c r="BX102" s="3"/>
    </row>
    <row r="103" spans="1:76" ht="15">
      <c r="A103" s="64" t="s">
        <v>278</v>
      </c>
      <c r="B103" s="65"/>
      <c r="C103" s="65" t="s">
        <v>64</v>
      </c>
      <c r="D103" s="66">
        <v>162</v>
      </c>
      <c r="E103" s="68"/>
      <c r="F103" s="100" t="s">
        <v>652</v>
      </c>
      <c r="G103" s="65"/>
      <c r="H103" s="69" t="s">
        <v>278</v>
      </c>
      <c r="I103" s="70"/>
      <c r="J103" s="70"/>
      <c r="K103" s="69" t="s">
        <v>1843</v>
      </c>
      <c r="L103" s="73">
        <v>1086.4305198454979</v>
      </c>
      <c r="M103" s="74">
        <v>4658.01416015625</v>
      </c>
      <c r="N103" s="74">
        <v>3106.564208984375</v>
      </c>
      <c r="O103" s="75"/>
      <c r="P103" s="76"/>
      <c r="Q103" s="76"/>
      <c r="R103" s="86"/>
      <c r="S103" s="48">
        <v>0</v>
      </c>
      <c r="T103" s="48">
        <v>8</v>
      </c>
      <c r="U103" s="49">
        <v>1427.5</v>
      </c>
      <c r="V103" s="49">
        <v>0.003559</v>
      </c>
      <c r="W103" s="49">
        <v>0.01221</v>
      </c>
      <c r="X103" s="49">
        <v>3.175696</v>
      </c>
      <c r="Y103" s="49">
        <v>0</v>
      </c>
      <c r="Z103" s="49">
        <v>0</v>
      </c>
      <c r="AA103" s="71">
        <v>103</v>
      </c>
      <c r="AB103" s="71"/>
      <c r="AC103" s="72"/>
      <c r="AD103" s="78" t="s">
        <v>1070</v>
      </c>
      <c r="AE103" s="78">
        <v>11</v>
      </c>
      <c r="AF103" s="78">
        <v>3</v>
      </c>
      <c r="AG103" s="78">
        <v>28</v>
      </c>
      <c r="AH103" s="78">
        <v>13</v>
      </c>
      <c r="AI103" s="78"/>
      <c r="AJ103" s="78"/>
      <c r="AK103" s="78"/>
      <c r="AL103" s="78"/>
      <c r="AM103" s="78"/>
      <c r="AN103" s="80">
        <v>43185.95576388889</v>
      </c>
      <c r="AO103" s="82" t="s">
        <v>1502</v>
      </c>
      <c r="AP103" s="78" t="b">
        <v>1</v>
      </c>
      <c r="AQ103" s="78" t="b">
        <v>0</v>
      </c>
      <c r="AR103" s="78" t="b">
        <v>0</v>
      </c>
      <c r="AS103" s="78" t="s">
        <v>931</v>
      </c>
      <c r="AT103" s="78">
        <v>0</v>
      </c>
      <c r="AU103" s="78"/>
      <c r="AV103" s="78" t="b">
        <v>0</v>
      </c>
      <c r="AW103" s="78" t="s">
        <v>1609</v>
      </c>
      <c r="AX103" s="82" t="s">
        <v>1710</v>
      </c>
      <c r="AY103" s="78" t="s">
        <v>66</v>
      </c>
      <c r="AZ103" s="78" t="str">
        <f>REPLACE(INDEX(GroupVertices[Group],MATCH(Vertices[[#This Row],[Vertex]],GroupVertices[Vertex],0)),1,1,"")</f>
        <v>4</v>
      </c>
      <c r="BA103" s="48" t="s">
        <v>483</v>
      </c>
      <c r="BB103" s="48" t="s">
        <v>483</v>
      </c>
      <c r="BC103" s="48" t="s">
        <v>502</v>
      </c>
      <c r="BD103" s="48" t="s">
        <v>502</v>
      </c>
      <c r="BE103" s="48"/>
      <c r="BF103" s="48"/>
      <c r="BG103" s="120" t="s">
        <v>2306</v>
      </c>
      <c r="BH103" s="120" t="s">
        <v>2306</v>
      </c>
      <c r="BI103" s="120" t="s">
        <v>2366</v>
      </c>
      <c r="BJ103" s="120" t="s">
        <v>2366</v>
      </c>
      <c r="BK103" s="120">
        <v>0</v>
      </c>
      <c r="BL103" s="123">
        <v>0</v>
      </c>
      <c r="BM103" s="120">
        <v>0</v>
      </c>
      <c r="BN103" s="123">
        <v>0</v>
      </c>
      <c r="BO103" s="120">
        <v>0</v>
      </c>
      <c r="BP103" s="123">
        <v>0</v>
      </c>
      <c r="BQ103" s="120">
        <v>8</v>
      </c>
      <c r="BR103" s="123">
        <v>100</v>
      </c>
      <c r="BS103" s="120">
        <v>8</v>
      </c>
      <c r="BT103" s="2"/>
      <c r="BU103" s="3"/>
      <c r="BV103" s="3"/>
      <c r="BW103" s="3"/>
      <c r="BX103" s="3"/>
    </row>
    <row r="104" spans="1:76" ht="15">
      <c r="A104" s="64" t="s">
        <v>323</v>
      </c>
      <c r="B104" s="65"/>
      <c r="C104" s="65" t="s">
        <v>64</v>
      </c>
      <c r="D104" s="66">
        <v>166.57177357968533</v>
      </c>
      <c r="E104" s="68"/>
      <c r="F104" s="100" t="s">
        <v>1585</v>
      </c>
      <c r="G104" s="65"/>
      <c r="H104" s="69" t="s">
        <v>323</v>
      </c>
      <c r="I104" s="70"/>
      <c r="J104" s="70"/>
      <c r="K104" s="69" t="s">
        <v>1844</v>
      </c>
      <c r="L104" s="73">
        <v>1</v>
      </c>
      <c r="M104" s="74">
        <v>4809.53662109375</v>
      </c>
      <c r="N104" s="74">
        <v>4128.9990234375</v>
      </c>
      <c r="O104" s="75"/>
      <c r="P104" s="76"/>
      <c r="Q104" s="76"/>
      <c r="R104" s="86"/>
      <c r="S104" s="48">
        <v>1</v>
      </c>
      <c r="T104" s="48">
        <v>0</v>
      </c>
      <c r="U104" s="49">
        <v>0</v>
      </c>
      <c r="V104" s="49">
        <v>0.002513</v>
      </c>
      <c r="W104" s="49">
        <v>0.001332</v>
      </c>
      <c r="X104" s="49">
        <v>0.487418</v>
      </c>
      <c r="Y104" s="49">
        <v>0</v>
      </c>
      <c r="Z104" s="49">
        <v>0</v>
      </c>
      <c r="AA104" s="71">
        <v>104</v>
      </c>
      <c r="AB104" s="71"/>
      <c r="AC104" s="72"/>
      <c r="AD104" s="78" t="s">
        <v>1071</v>
      </c>
      <c r="AE104" s="78">
        <v>15440</v>
      </c>
      <c r="AF104" s="78">
        <v>16724</v>
      </c>
      <c r="AG104" s="78">
        <v>771</v>
      </c>
      <c r="AH104" s="78">
        <v>746</v>
      </c>
      <c r="AI104" s="78"/>
      <c r="AJ104" s="78" t="s">
        <v>1195</v>
      </c>
      <c r="AK104" s="78" t="s">
        <v>1236</v>
      </c>
      <c r="AL104" s="82" t="s">
        <v>1383</v>
      </c>
      <c r="AM104" s="78"/>
      <c r="AN104" s="80">
        <v>42283.17134259259</v>
      </c>
      <c r="AO104" s="82" t="s">
        <v>1503</v>
      </c>
      <c r="AP104" s="78" t="b">
        <v>1</v>
      </c>
      <c r="AQ104" s="78" t="b">
        <v>0</v>
      </c>
      <c r="AR104" s="78" t="b">
        <v>0</v>
      </c>
      <c r="AS104" s="78" t="s">
        <v>931</v>
      </c>
      <c r="AT104" s="78">
        <v>35</v>
      </c>
      <c r="AU104" s="82" t="s">
        <v>1533</v>
      </c>
      <c r="AV104" s="78" t="b">
        <v>0</v>
      </c>
      <c r="AW104" s="78" t="s">
        <v>1609</v>
      </c>
      <c r="AX104" s="82" t="s">
        <v>1711</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324</v>
      </c>
      <c r="B105" s="65"/>
      <c r="C105" s="65" t="s">
        <v>64</v>
      </c>
      <c r="D105" s="66">
        <v>162.64061153622407</v>
      </c>
      <c r="E105" s="68"/>
      <c r="F105" s="100" t="s">
        <v>1586</v>
      </c>
      <c r="G105" s="65"/>
      <c r="H105" s="69" t="s">
        <v>324</v>
      </c>
      <c r="I105" s="70"/>
      <c r="J105" s="70"/>
      <c r="K105" s="69" t="s">
        <v>1845</v>
      </c>
      <c r="L105" s="73">
        <v>1</v>
      </c>
      <c r="M105" s="74">
        <v>5600.4794921875</v>
      </c>
      <c r="N105" s="74">
        <v>3248.3876953125</v>
      </c>
      <c r="O105" s="75"/>
      <c r="P105" s="76"/>
      <c r="Q105" s="76"/>
      <c r="R105" s="86"/>
      <c r="S105" s="48">
        <v>1</v>
      </c>
      <c r="T105" s="48">
        <v>0</v>
      </c>
      <c r="U105" s="49">
        <v>0</v>
      </c>
      <c r="V105" s="49">
        <v>0.002513</v>
      </c>
      <c r="W105" s="49">
        <v>0.001332</v>
      </c>
      <c r="X105" s="49">
        <v>0.487418</v>
      </c>
      <c r="Y105" s="49">
        <v>0</v>
      </c>
      <c r="Z105" s="49">
        <v>0</v>
      </c>
      <c r="AA105" s="71">
        <v>105</v>
      </c>
      <c r="AB105" s="71"/>
      <c r="AC105" s="72"/>
      <c r="AD105" s="78" t="s">
        <v>1072</v>
      </c>
      <c r="AE105" s="78">
        <v>1529</v>
      </c>
      <c r="AF105" s="78">
        <v>2346</v>
      </c>
      <c r="AG105" s="78">
        <v>2655</v>
      </c>
      <c r="AH105" s="78">
        <v>2977</v>
      </c>
      <c r="AI105" s="78"/>
      <c r="AJ105" s="78" t="s">
        <v>1196</v>
      </c>
      <c r="AK105" s="78" t="s">
        <v>1227</v>
      </c>
      <c r="AL105" s="82" t="s">
        <v>1384</v>
      </c>
      <c r="AM105" s="78"/>
      <c r="AN105" s="80">
        <v>42154.04673611111</v>
      </c>
      <c r="AO105" s="82" t="s">
        <v>1504</v>
      </c>
      <c r="AP105" s="78" t="b">
        <v>0</v>
      </c>
      <c r="AQ105" s="78" t="b">
        <v>0</v>
      </c>
      <c r="AR105" s="78" t="b">
        <v>1</v>
      </c>
      <c r="AS105" s="78" t="s">
        <v>931</v>
      </c>
      <c r="AT105" s="78">
        <v>79</v>
      </c>
      <c r="AU105" s="82" t="s">
        <v>1533</v>
      </c>
      <c r="AV105" s="78" t="b">
        <v>0</v>
      </c>
      <c r="AW105" s="78" t="s">
        <v>1609</v>
      </c>
      <c r="AX105" s="82" t="s">
        <v>1712</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325</v>
      </c>
      <c r="B106" s="65"/>
      <c r="C106" s="65" t="s">
        <v>64</v>
      </c>
      <c r="D106" s="66">
        <v>162.72537021152473</v>
      </c>
      <c r="E106" s="68"/>
      <c r="F106" s="100" t="s">
        <v>1587</v>
      </c>
      <c r="G106" s="65"/>
      <c r="H106" s="69" t="s">
        <v>325</v>
      </c>
      <c r="I106" s="70"/>
      <c r="J106" s="70"/>
      <c r="K106" s="69" t="s">
        <v>1846</v>
      </c>
      <c r="L106" s="73">
        <v>1</v>
      </c>
      <c r="M106" s="74">
        <v>4205.43994140625</v>
      </c>
      <c r="N106" s="74">
        <v>3992.291259765625</v>
      </c>
      <c r="O106" s="75"/>
      <c r="P106" s="76"/>
      <c r="Q106" s="76"/>
      <c r="R106" s="86"/>
      <c r="S106" s="48">
        <v>1</v>
      </c>
      <c r="T106" s="48">
        <v>0</v>
      </c>
      <c r="U106" s="49">
        <v>0</v>
      </c>
      <c r="V106" s="49">
        <v>0.002513</v>
      </c>
      <c r="W106" s="49">
        <v>0.001332</v>
      </c>
      <c r="X106" s="49">
        <v>0.487418</v>
      </c>
      <c r="Y106" s="49">
        <v>0</v>
      </c>
      <c r="Z106" s="49">
        <v>0</v>
      </c>
      <c r="AA106" s="71">
        <v>106</v>
      </c>
      <c r="AB106" s="71"/>
      <c r="AC106" s="72"/>
      <c r="AD106" s="78" t="s">
        <v>1073</v>
      </c>
      <c r="AE106" s="78">
        <v>691</v>
      </c>
      <c r="AF106" s="78">
        <v>2656</v>
      </c>
      <c r="AG106" s="78">
        <v>2764</v>
      </c>
      <c r="AH106" s="78">
        <v>1150</v>
      </c>
      <c r="AI106" s="78"/>
      <c r="AJ106" s="78" t="s">
        <v>1197</v>
      </c>
      <c r="AK106" s="78" t="s">
        <v>1295</v>
      </c>
      <c r="AL106" s="82" t="s">
        <v>1385</v>
      </c>
      <c r="AM106" s="78"/>
      <c r="AN106" s="80">
        <v>41702.17957175926</v>
      </c>
      <c r="AO106" s="82" t="s">
        <v>1505</v>
      </c>
      <c r="AP106" s="78" t="b">
        <v>0</v>
      </c>
      <c r="AQ106" s="78" t="b">
        <v>0</v>
      </c>
      <c r="AR106" s="78" t="b">
        <v>1</v>
      </c>
      <c r="AS106" s="78" t="s">
        <v>931</v>
      </c>
      <c r="AT106" s="78">
        <v>109</v>
      </c>
      <c r="AU106" s="82" t="s">
        <v>1535</v>
      </c>
      <c r="AV106" s="78" t="b">
        <v>0</v>
      </c>
      <c r="AW106" s="78" t="s">
        <v>1609</v>
      </c>
      <c r="AX106" s="82" t="s">
        <v>1713</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326</v>
      </c>
      <c r="B107" s="65"/>
      <c r="C107" s="65" t="s">
        <v>64</v>
      </c>
      <c r="D107" s="66">
        <v>164.41862981196678</v>
      </c>
      <c r="E107" s="68"/>
      <c r="F107" s="100" t="s">
        <v>1588</v>
      </c>
      <c r="G107" s="65"/>
      <c r="H107" s="69" t="s">
        <v>326</v>
      </c>
      <c r="I107" s="70"/>
      <c r="J107" s="70"/>
      <c r="K107" s="69" t="s">
        <v>1847</v>
      </c>
      <c r="L107" s="73">
        <v>1</v>
      </c>
      <c r="M107" s="74">
        <v>5367.064453125</v>
      </c>
      <c r="N107" s="74">
        <v>3848.432373046875</v>
      </c>
      <c r="O107" s="75"/>
      <c r="P107" s="76"/>
      <c r="Q107" s="76"/>
      <c r="R107" s="86"/>
      <c r="S107" s="48">
        <v>1</v>
      </c>
      <c r="T107" s="48">
        <v>0</v>
      </c>
      <c r="U107" s="49">
        <v>0</v>
      </c>
      <c r="V107" s="49">
        <v>0.002513</v>
      </c>
      <c r="W107" s="49">
        <v>0.001332</v>
      </c>
      <c r="X107" s="49">
        <v>0.487418</v>
      </c>
      <c r="Y107" s="49">
        <v>0</v>
      </c>
      <c r="Z107" s="49">
        <v>0</v>
      </c>
      <c r="AA107" s="71">
        <v>107</v>
      </c>
      <c r="AB107" s="71"/>
      <c r="AC107" s="72"/>
      <c r="AD107" s="78" t="s">
        <v>1074</v>
      </c>
      <c r="AE107" s="78">
        <v>5210</v>
      </c>
      <c r="AF107" s="78">
        <v>8849</v>
      </c>
      <c r="AG107" s="78">
        <v>4834</v>
      </c>
      <c r="AH107" s="78">
        <v>316</v>
      </c>
      <c r="AI107" s="78"/>
      <c r="AJ107" s="78" t="s">
        <v>1198</v>
      </c>
      <c r="AK107" s="78" t="s">
        <v>1296</v>
      </c>
      <c r="AL107" s="82" t="s">
        <v>1386</v>
      </c>
      <c r="AM107" s="78"/>
      <c r="AN107" s="80">
        <v>41438.79951388889</v>
      </c>
      <c r="AO107" s="82" t="s">
        <v>1506</v>
      </c>
      <c r="AP107" s="78" t="b">
        <v>0</v>
      </c>
      <c r="AQ107" s="78" t="b">
        <v>0</v>
      </c>
      <c r="AR107" s="78" t="b">
        <v>0</v>
      </c>
      <c r="AS107" s="78" t="s">
        <v>931</v>
      </c>
      <c r="AT107" s="78">
        <v>105</v>
      </c>
      <c r="AU107" s="82" t="s">
        <v>1533</v>
      </c>
      <c r="AV107" s="78" t="b">
        <v>0</v>
      </c>
      <c r="AW107" s="78" t="s">
        <v>1609</v>
      </c>
      <c r="AX107" s="82" t="s">
        <v>1714</v>
      </c>
      <c r="AY107" s="78" t="s">
        <v>65</v>
      </c>
      <c r="AZ107" s="78" t="str">
        <f>REPLACE(INDEX(GroupVertices[Group],MATCH(Vertices[[#This Row],[Vertex]],GroupVertices[Vertex],0)),1,1,"")</f>
        <v>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327</v>
      </c>
      <c r="B108" s="65"/>
      <c r="C108" s="65" t="s">
        <v>64</v>
      </c>
      <c r="D108" s="66">
        <v>163.013549707547</v>
      </c>
      <c r="E108" s="68"/>
      <c r="F108" s="100" t="s">
        <v>1589</v>
      </c>
      <c r="G108" s="65"/>
      <c r="H108" s="69" t="s">
        <v>327</v>
      </c>
      <c r="I108" s="70"/>
      <c r="J108" s="70"/>
      <c r="K108" s="69" t="s">
        <v>1848</v>
      </c>
      <c r="L108" s="73">
        <v>1</v>
      </c>
      <c r="M108" s="74">
        <v>3771.77978515625</v>
      </c>
      <c r="N108" s="74">
        <v>3488.159423828125</v>
      </c>
      <c r="O108" s="75"/>
      <c r="P108" s="76"/>
      <c r="Q108" s="76"/>
      <c r="R108" s="86"/>
      <c r="S108" s="48">
        <v>1</v>
      </c>
      <c r="T108" s="48">
        <v>0</v>
      </c>
      <c r="U108" s="49">
        <v>0</v>
      </c>
      <c r="V108" s="49">
        <v>0.002513</v>
      </c>
      <c r="W108" s="49">
        <v>0.001332</v>
      </c>
      <c r="X108" s="49">
        <v>0.487418</v>
      </c>
      <c r="Y108" s="49">
        <v>0</v>
      </c>
      <c r="Z108" s="49">
        <v>0</v>
      </c>
      <c r="AA108" s="71">
        <v>108</v>
      </c>
      <c r="AB108" s="71"/>
      <c r="AC108" s="72"/>
      <c r="AD108" s="78" t="s">
        <v>1075</v>
      </c>
      <c r="AE108" s="78">
        <v>398</v>
      </c>
      <c r="AF108" s="78">
        <v>3710</v>
      </c>
      <c r="AG108" s="78">
        <v>754</v>
      </c>
      <c r="AH108" s="78">
        <v>79</v>
      </c>
      <c r="AI108" s="78"/>
      <c r="AJ108" s="78" t="s">
        <v>1199</v>
      </c>
      <c r="AK108" s="78"/>
      <c r="AL108" s="82" t="s">
        <v>1387</v>
      </c>
      <c r="AM108" s="78"/>
      <c r="AN108" s="80">
        <v>41739.1575</v>
      </c>
      <c r="AO108" s="82" t="s">
        <v>1507</v>
      </c>
      <c r="AP108" s="78" t="b">
        <v>0</v>
      </c>
      <c r="AQ108" s="78" t="b">
        <v>0</v>
      </c>
      <c r="AR108" s="78" t="b">
        <v>0</v>
      </c>
      <c r="AS108" s="78" t="s">
        <v>931</v>
      </c>
      <c r="AT108" s="78">
        <v>26</v>
      </c>
      <c r="AU108" s="82" t="s">
        <v>1534</v>
      </c>
      <c r="AV108" s="78" t="b">
        <v>0</v>
      </c>
      <c r="AW108" s="78" t="s">
        <v>1609</v>
      </c>
      <c r="AX108" s="82" t="s">
        <v>1715</v>
      </c>
      <c r="AY108" s="78" t="s">
        <v>65</v>
      </c>
      <c r="AZ108" s="78" t="str">
        <f>REPLACE(INDEX(GroupVertices[Group],MATCH(Vertices[[#This Row],[Vertex]],GroupVertices[Vertex],0)),1,1,"")</f>
        <v>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328</v>
      </c>
      <c r="B109" s="65"/>
      <c r="C109" s="65" t="s">
        <v>64</v>
      </c>
      <c r="D109" s="66">
        <v>162.37102426575163</v>
      </c>
      <c r="E109" s="68"/>
      <c r="F109" s="100" t="s">
        <v>1590</v>
      </c>
      <c r="G109" s="65"/>
      <c r="H109" s="69" t="s">
        <v>328</v>
      </c>
      <c r="I109" s="70"/>
      <c r="J109" s="70"/>
      <c r="K109" s="69" t="s">
        <v>1849</v>
      </c>
      <c r="L109" s="73">
        <v>1</v>
      </c>
      <c r="M109" s="74">
        <v>3735.818603515625</v>
      </c>
      <c r="N109" s="74">
        <v>2828.103515625</v>
      </c>
      <c r="O109" s="75"/>
      <c r="P109" s="76"/>
      <c r="Q109" s="76"/>
      <c r="R109" s="86"/>
      <c r="S109" s="48">
        <v>1</v>
      </c>
      <c r="T109" s="48">
        <v>0</v>
      </c>
      <c r="U109" s="49">
        <v>0</v>
      </c>
      <c r="V109" s="49">
        <v>0.002513</v>
      </c>
      <c r="W109" s="49">
        <v>0.001332</v>
      </c>
      <c r="X109" s="49">
        <v>0.487418</v>
      </c>
      <c r="Y109" s="49">
        <v>0</v>
      </c>
      <c r="Z109" s="49">
        <v>0</v>
      </c>
      <c r="AA109" s="71">
        <v>109</v>
      </c>
      <c r="AB109" s="71"/>
      <c r="AC109" s="72"/>
      <c r="AD109" s="78" t="s">
        <v>1076</v>
      </c>
      <c r="AE109" s="78">
        <v>210</v>
      </c>
      <c r="AF109" s="78">
        <v>1360</v>
      </c>
      <c r="AG109" s="78">
        <v>3741</v>
      </c>
      <c r="AH109" s="78">
        <v>1176</v>
      </c>
      <c r="AI109" s="78"/>
      <c r="AJ109" s="78" t="s">
        <v>1200</v>
      </c>
      <c r="AK109" s="78" t="s">
        <v>1297</v>
      </c>
      <c r="AL109" s="82" t="s">
        <v>1388</v>
      </c>
      <c r="AM109" s="78"/>
      <c r="AN109" s="80">
        <v>41865.03362268519</v>
      </c>
      <c r="AO109" s="82" t="s">
        <v>1508</v>
      </c>
      <c r="AP109" s="78" t="b">
        <v>0</v>
      </c>
      <c r="AQ109" s="78" t="b">
        <v>0</v>
      </c>
      <c r="AR109" s="78" t="b">
        <v>0</v>
      </c>
      <c r="AS109" s="78" t="s">
        <v>931</v>
      </c>
      <c r="AT109" s="78">
        <v>168</v>
      </c>
      <c r="AU109" s="82" t="s">
        <v>1545</v>
      </c>
      <c r="AV109" s="78" t="b">
        <v>0</v>
      </c>
      <c r="AW109" s="78" t="s">
        <v>1609</v>
      </c>
      <c r="AX109" s="82" t="s">
        <v>1716</v>
      </c>
      <c r="AY109" s="78" t="s">
        <v>65</v>
      </c>
      <c r="AZ109" s="78" t="str">
        <f>REPLACE(INDEX(GroupVertices[Group],MATCH(Vertices[[#This Row],[Vertex]],GroupVertices[Vertex],0)),1,1,"")</f>
        <v>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279</v>
      </c>
      <c r="B110" s="65"/>
      <c r="C110" s="65" t="s">
        <v>64</v>
      </c>
      <c r="D110" s="66">
        <v>162.62721419722493</v>
      </c>
      <c r="E110" s="68"/>
      <c r="F110" s="100" t="s">
        <v>1591</v>
      </c>
      <c r="G110" s="65"/>
      <c r="H110" s="69" t="s">
        <v>279</v>
      </c>
      <c r="I110" s="70"/>
      <c r="J110" s="70"/>
      <c r="K110" s="69" t="s">
        <v>1850</v>
      </c>
      <c r="L110" s="73">
        <v>89.20311054436269</v>
      </c>
      <c r="M110" s="74">
        <v>8980.5830078125</v>
      </c>
      <c r="N110" s="74">
        <v>2876.182861328125</v>
      </c>
      <c r="O110" s="75"/>
      <c r="P110" s="76"/>
      <c r="Q110" s="76"/>
      <c r="R110" s="86"/>
      <c r="S110" s="48">
        <v>1</v>
      </c>
      <c r="T110" s="48">
        <v>2</v>
      </c>
      <c r="U110" s="49">
        <v>116</v>
      </c>
      <c r="V110" s="49">
        <v>0.003425</v>
      </c>
      <c r="W110" s="49">
        <v>0.012336</v>
      </c>
      <c r="X110" s="49">
        <v>1.029359</v>
      </c>
      <c r="Y110" s="49">
        <v>0.3333333333333333</v>
      </c>
      <c r="Z110" s="49">
        <v>0</v>
      </c>
      <c r="AA110" s="71">
        <v>110</v>
      </c>
      <c r="AB110" s="71"/>
      <c r="AC110" s="72"/>
      <c r="AD110" s="78" t="s">
        <v>1077</v>
      </c>
      <c r="AE110" s="78">
        <v>2188</v>
      </c>
      <c r="AF110" s="78">
        <v>2297</v>
      </c>
      <c r="AG110" s="78">
        <v>46898</v>
      </c>
      <c r="AH110" s="78">
        <v>7730</v>
      </c>
      <c r="AI110" s="78"/>
      <c r="AJ110" s="78" t="s">
        <v>1201</v>
      </c>
      <c r="AK110" s="78" t="s">
        <v>1298</v>
      </c>
      <c r="AL110" s="82" t="s">
        <v>1389</v>
      </c>
      <c r="AM110" s="78"/>
      <c r="AN110" s="80">
        <v>40225.94248842593</v>
      </c>
      <c r="AO110" s="82" t="s">
        <v>1509</v>
      </c>
      <c r="AP110" s="78" t="b">
        <v>0</v>
      </c>
      <c r="AQ110" s="78" t="b">
        <v>0</v>
      </c>
      <c r="AR110" s="78" t="b">
        <v>0</v>
      </c>
      <c r="AS110" s="78" t="s">
        <v>931</v>
      </c>
      <c r="AT110" s="78">
        <v>110</v>
      </c>
      <c r="AU110" s="82" t="s">
        <v>1533</v>
      </c>
      <c r="AV110" s="78" t="b">
        <v>0</v>
      </c>
      <c r="AW110" s="78" t="s">
        <v>1609</v>
      </c>
      <c r="AX110" s="82" t="s">
        <v>1717</v>
      </c>
      <c r="AY110" s="78" t="s">
        <v>66</v>
      </c>
      <c r="AZ110" s="78" t="str">
        <f>REPLACE(INDEX(GroupVertices[Group],MATCH(Vertices[[#This Row],[Vertex]],GroupVertices[Vertex],0)),1,1,"")</f>
        <v>10</v>
      </c>
      <c r="BA110" s="48" t="s">
        <v>484</v>
      </c>
      <c r="BB110" s="48" t="s">
        <v>484</v>
      </c>
      <c r="BC110" s="48" t="s">
        <v>514</v>
      </c>
      <c r="BD110" s="48" t="s">
        <v>514</v>
      </c>
      <c r="BE110" s="48" t="s">
        <v>568</v>
      </c>
      <c r="BF110" s="48" t="s">
        <v>568</v>
      </c>
      <c r="BG110" s="120" t="s">
        <v>2307</v>
      </c>
      <c r="BH110" s="120" t="s">
        <v>2307</v>
      </c>
      <c r="BI110" s="120" t="s">
        <v>2169</v>
      </c>
      <c r="BJ110" s="120" t="s">
        <v>2169</v>
      </c>
      <c r="BK110" s="120">
        <v>0</v>
      </c>
      <c r="BL110" s="123">
        <v>0</v>
      </c>
      <c r="BM110" s="120">
        <v>1</v>
      </c>
      <c r="BN110" s="123">
        <v>10</v>
      </c>
      <c r="BO110" s="120">
        <v>0</v>
      </c>
      <c r="BP110" s="123">
        <v>0</v>
      </c>
      <c r="BQ110" s="120">
        <v>9</v>
      </c>
      <c r="BR110" s="123">
        <v>90</v>
      </c>
      <c r="BS110" s="120">
        <v>10</v>
      </c>
      <c r="BT110" s="2"/>
      <c r="BU110" s="3"/>
      <c r="BV110" s="3"/>
      <c r="BW110" s="3"/>
      <c r="BX110" s="3"/>
    </row>
    <row r="111" spans="1:76" ht="15">
      <c r="A111" s="64" t="s">
        <v>329</v>
      </c>
      <c r="B111" s="65"/>
      <c r="C111" s="65" t="s">
        <v>64</v>
      </c>
      <c r="D111" s="66">
        <v>162.26931385539083</v>
      </c>
      <c r="E111" s="68"/>
      <c r="F111" s="100" t="s">
        <v>1592</v>
      </c>
      <c r="G111" s="65"/>
      <c r="H111" s="69" t="s">
        <v>329</v>
      </c>
      <c r="I111" s="70"/>
      <c r="J111" s="70"/>
      <c r="K111" s="69" t="s">
        <v>1851</v>
      </c>
      <c r="L111" s="73">
        <v>1</v>
      </c>
      <c r="M111" s="74">
        <v>8980.5830078125</v>
      </c>
      <c r="N111" s="74">
        <v>3523.177001953125</v>
      </c>
      <c r="O111" s="75"/>
      <c r="P111" s="76"/>
      <c r="Q111" s="76"/>
      <c r="R111" s="86"/>
      <c r="S111" s="48">
        <v>2</v>
      </c>
      <c r="T111" s="48">
        <v>0</v>
      </c>
      <c r="U111" s="49">
        <v>0</v>
      </c>
      <c r="V111" s="49">
        <v>0.002451</v>
      </c>
      <c r="W111" s="49">
        <v>0.002692</v>
      </c>
      <c r="X111" s="49">
        <v>0.733303</v>
      </c>
      <c r="Y111" s="49">
        <v>0.5</v>
      </c>
      <c r="Z111" s="49">
        <v>0</v>
      </c>
      <c r="AA111" s="71">
        <v>111</v>
      </c>
      <c r="AB111" s="71"/>
      <c r="AC111" s="72"/>
      <c r="AD111" s="78" t="s">
        <v>1078</v>
      </c>
      <c r="AE111" s="78">
        <v>1524</v>
      </c>
      <c r="AF111" s="78">
        <v>988</v>
      </c>
      <c r="AG111" s="78">
        <v>13235</v>
      </c>
      <c r="AH111" s="78">
        <v>3491</v>
      </c>
      <c r="AI111" s="78"/>
      <c r="AJ111" s="78" t="s">
        <v>1202</v>
      </c>
      <c r="AK111" s="78" t="s">
        <v>1299</v>
      </c>
      <c r="AL111" s="82" t="s">
        <v>1390</v>
      </c>
      <c r="AM111" s="78"/>
      <c r="AN111" s="80">
        <v>41740.54487268518</v>
      </c>
      <c r="AO111" s="82" t="s">
        <v>1510</v>
      </c>
      <c r="AP111" s="78" t="b">
        <v>0</v>
      </c>
      <c r="AQ111" s="78" t="b">
        <v>0</v>
      </c>
      <c r="AR111" s="78" t="b">
        <v>0</v>
      </c>
      <c r="AS111" s="78" t="s">
        <v>1532</v>
      </c>
      <c r="AT111" s="78">
        <v>112</v>
      </c>
      <c r="AU111" s="82" t="s">
        <v>1536</v>
      </c>
      <c r="AV111" s="78" t="b">
        <v>0</v>
      </c>
      <c r="AW111" s="78" t="s">
        <v>1609</v>
      </c>
      <c r="AX111" s="82" t="s">
        <v>1718</v>
      </c>
      <c r="AY111" s="78" t="s">
        <v>65</v>
      </c>
      <c r="AZ111" s="78" t="str">
        <f>REPLACE(INDEX(GroupVertices[Group],MATCH(Vertices[[#This Row],[Vertex]],GroupVertices[Vertex],0)),1,1,"")</f>
        <v>10</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280</v>
      </c>
      <c r="B112" s="65"/>
      <c r="C112" s="65" t="s">
        <v>64</v>
      </c>
      <c r="D112" s="66">
        <v>162.10608505166664</v>
      </c>
      <c r="E112" s="68"/>
      <c r="F112" s="100" t="s">
        <v>653</v>
      </c>
      <c r="G112" s="65"/>
      <c r="H112" s="69" t="s">
        <v>280</v>
      </c>
      <c r="I112" s="70"/>
      <c r="J112" s="70"/>
      <c r="K112" s="69" t="s">
        <v>1852</v>
      </c>
      <c r="L112" s="73">
        <v>89.20311054436269</v>
      </c>
      <c r="M112" s="74">
        <v>9529.5859375</v>
      </c>
      <c r="N112" s="74">
        <v>3523.177001953125</v>
      </c>
      <c r="O112" s="75"/>
      <c r="P112" s="76"/>
      <c r="Q112" s="76"/>
      <c r="R112" s="86"/>
      <c r="S112" s="48">
        <v>0</v>
      </c>
      <c r="T112" s="48">
        <v>3</v>
      </c>
      <c r="U112" s="49">
        <v>116</v>
      </c>
      <c r="V112" s="49">
        <v>0.003425</v>
      </c>
      <c r="W112" s="49">
        <v>0.012336</v>
      </c>
      <c r="X112" s="49">
        <v>1.029359</v>
      </c>
      <c r="Y112" s="49">
        <v>0.3333333333333333</v>
      </c>
      <c r="Z112" s="49">
        <v>0</v>
      </c>
      <c r="AA112" s="71">
        <v>112</v>
      </c>
      <c r="AB112" s="71"/>
      <c r="AC112" s="72"/>
      <c r="AD112" s="78" t="s">
        <v>1079</v>
      </c>
      <c r="AE112" s="78">
        <v>2414</v>
      </c>
      <c r="AF112" s="78">
        <v>391</v>
      </c>
      <c r="AG112" s="78">
        <v>3222</v>
      </c>
      <c r="AH112" s="78">
        <v>3039</v>
      </c>
      <c r="AI112" s="78"/>
      <c r="AJ112" s="78" t="s">
        <v>1203</v>
      </c>
      <c r="AK112" s="78" t="s">
        <v>1300</v>
      </c>
      <c r="AL112" s="82" t="s">
        <v>1391</v>
      </c>
      <c r="AM112" s="78"/>
      <c r="AN112" s="80">
        <v>41589.77081018518</v>
      </c>
      <c r="AO112" s="82" t="s">
        <v>1511</v>
      </c>
      <c r="AP112" s="78" t="b">
        <v>1</v>
      </c>
      <c r="AQ112" s="78" t="b">
        <v>0</v>
      </c>
      <c r="AR112" s="78" t="b">
        <v>1</v>
      </c>
      <c r="AS112" s="78" t="s">
        <v>932</v>
      </c>
      <c r="AT112" s="78">
        <v>7</v>
      </c>
      <c r="AU112" s="82" t="s">
        <v>1533</v>
      </c>
      <c r="AV112" s="78" t="b">
        <v>0</v>
      </c>
      <c r="AW112" s="78" t="s">
        <v>1609</v>
      </c>
      <c r="AX112" s="82" t="s">
        <v>1719</v>
      </c>
      <c r="AY112" s="78" t="s">
        <v>66</v>
      </c>
      <c r="AZ112" s="78" t="str">
        <f>REPLACE(INDEX(GroupVertices[Group],MATCH(Vertices[[#This Row],[Vertex]],GroupVertices[Vertex],0)),1,1,"")</f>
        <v>10</v>
      </c>
      <c r="BA112" s="48" t="s">
        <v>484</v>
      </c>
      <c r="BB112" s="48" t="s">
        <v>484</v>
      </c>
      <c r="BC112" s="48" t="s">
        <v>514</v>
      </c>
      <c r="BD112" s="48" t="s">
        <v>514</v>
      </c>
      <c r="BE112" s="48" t="s">
        <v>568</v>
      </c>
      <c r="BF112" s="48" t="s">
        <v>568</v>
      </c>
      <c r="BG112" s="120" t="s">
        <v>2308</v>
      </c>
      <c r="BH112" s="120" t="s">
        <v>2308</v>
      </c>
      <c r="BI112" s="120" t="s">
        <v>2367</v>
      </c>
      <c r="BJ112" s="120" t="s">
        <v>2367</v>
      </c>
      <c r="BK112" s="120">
        <v>0</v>
      </c>
      <c r="BL112" s="123">
        <v>0</v>
      </c>
      <c r="BM112" s="120">
        <v>1</v>
      </c>
      <c r="BN112" s="123">
        <v>7.6923076923076925</v>
      </c>
      <c r="BO112" s="120">
        <v>0</v>
      </c>
      <c r="BP112" s="123">
        <v>0</v>
      </c>
      <c r="BQ112" s="120">
        <v>12</v>
      </c>
      <c r="BR112" s="123">
        <v>92.3076923076923</v>
      </c>
      <c r="BS112" s="120">
        <v>13</v>
      </c>
      <c r="BT112" s="2"/>
      <c r="BU112" s="3"/>
      <c r="BV112" s="3"/>
      <c r="BW112" s="3"/>
      <c r="BX112" s="3"/>
    </row>
    <row r="113" spans="1:76" ht="15">
      <c r="A113" s="64" t="s">
        <v>281</v>
      </c>
      <c r="B113" s="65"/>
      <c r="C113" s="65" t="s">
        <v>64</v>
      </c>
      <c r="D113" s="66">
        <v>162.02870858356957</v>
      </c>
      <c r="E113" s="68"/>
      <c r="F113" s="100" t="s">
        <v>654</v>
      </c>
      <c r="G113" s="65"/>
      <c r="H113" s="69" t="s">
        <v>281</v>
      </c>
      <c r="I113" s="70"/>
      <c r="J113" s="70"/>
      <c r="K113" s="69" t="s">
        <v>1853</v>
      </c>
      <c r="L113" s="73">
        <v>1</v>
      </c>
      <c r="M113" s="74">
        <v>6062.85498046875</v>
      </c>
      <c r="N113" s="74">
        <v>4523.0771484375</v>
      </c>
      <c r="O113" s="75"/>
      <c r="P113" s="76"/>
      <c r="Q113" s="76"/>
      <c r="R113" s="86"/>
      <c r="S113" s="48">
        <v>1</v>
      </c>
      <c r="T113" s="48">
        <v>1</v>
      </c>
      <c r="U113" s="49">
        <v>0</v>
      </c>
      <c r="V113" s="49">
        <v>0</v>
      </c>
      <c r="W113" s="49">
        <v>0</v>
      </c>
      <c r="X113" s="49">
        <v>0.999996</v>
      </c>
      <c r="Y113" s="49">
        <v>0</v>
      </c>
      <c r="Z113" s="49" t="s">
        <v>2592</v>
      </c>
      <c r="AA113" s="71">
        <v>113</v>
      </c>
      <c r="AB113" s="71"/>
      <c r="AC113" s="72"/>
      <c r="AD113" s="78" t="s">
        <v>1080</v>
      </c>
      <c r="AE113" s="78">
        <v>61</v>
      </c>
      <c r="AF113" s="78">
        <v>108</v>
      </c>
      <c r="AG113" s="78">
        <v>252</v>
      </c>
      <c r="AH113" s="78">
        <v>192</v>
      </c>
      <c r="AI113" s="78"/>
      <c r="AJ113" s="78" t="s">
        <v>1204</v>
      </c>
      <c r="AK113" s="78" t="s">
        <v>1258</v>
      </c>
      <c r="AL113" s="82" t="s">
        <v>1392</v>
      </c>
      <c r="AM113" s="78"/>
      <c r="AN113" s="80">
        <v>43201.7425</v>
      </c>
      <c r="AO113" s="82" t="s">
        <v>1512</v>
      </c>
      <c r="AP113" s="78" t="b">
        <v>1</v>
      </c>
      <c r="AQ113" s="78" t="b">
        <v>0</v>
      </c>
      <c r="AR113" s="78" t="b">
        <v>0</v>
      </c>
      <c r="AS113" s="78" t="s">
        <v>931</v>
      </c>
      <c r="AT113" s="78">
        <v>1</v>
      </c>
      <c r="AU113" s="78"/>
      <c r="AV113" s="78" t="b">
        <v>0</v>
      </c>
      <c r="AW113" s="78" t="s">
        <v>1609</v>
      </c>
      <c r="AX113" s="82" t="s">
        <v>1720</v>
      </c>
      <c r="AY113" s="78" t="s">
        <v>66</v>
      </c>
      <c r="AZ113" s="78" t="str">
        <f>REPLACE(INDEX(GroupVertices[Group],MATCH(Vertices[[#This Row],[Vertex]],GroupVertices[Vertex],0)),1,1,"")</f>
        <v>6</v>
      </c>
      <c r="BA113" s="48" t="s">
        <v>485</v>
      </c>
      <c r="BB113" s="48" t="s">
        <v>485</v>
      </c>
      <c r="BC113" s="48" t="s">
        <v>527</v>
      </c>
      <c r="BD113" s="48" t="s">
        <v>527</v>
      </c>
      <c r="BE113" s="48"/>
      <c r="BF113" s="48"/>
      <c r="BG113" s="120" t="s">
        <v>2309</v>
      </c>
      <c r="BH113" s="120" t="s">
        <v>2309</v>
      </c>
      <c r="BI113" s="120" t="s">
        <v>2368</v>
      </c>
      <c r="BJ113" s="120" t="s">
        <v>2368</v>
      </c>
      <c r="BK113" s="120">
        <v>0</v>
      </c>
      <c r="BL113" s="123">
        <v>0</v>
      </c>
      <c r="BM113" s="120">
        <v>1</v>
      </c>
      <c r="BN113" s="123">
        <v>10</v>
      </c>
      <c r="BO113" s="120">
        <v>0</v>
      </c>
      <c r="BP113" s="123">
        <v>0</v>
      </c>
      <c r="BQ113" s="120">
        <v>9</v>
      </c>
      <c r="BR113" s="123">
        <v>90</v>
      </c>
      <c r="BS113" s="120">
        <v>10</v>
      </c>
      <c r="BT113" s="2"/>
      <c r="BU113" s="3"/>
      <c r="BV113" s="3"/>
      <c r="BW113" s="3"/>
      <c r="BX113" s="3"/>
    </row>
    <row r="114" spans="1:76" ht="15">
      <c r="A114" s="64" t="s">
        <v>282</v>
      </c>
      <c r="B114" s="65"/>
      <c r="C114" s="65" t="s">
        <v>64</v>
      </c>
      <c r="D114" s="66">
        <v>180.61683290716906</v>
      </c>
      <c r="E114" s="68"/>
      <c r="F114" s="100" t="s">
        <v>655</v>
      </c>
      <c r="G114" s="65"/>
      <c r="H114" s="69" t="s">
        <v>282</v>
      </c>
      <c r="I114" s="70"/>
      <c r="J114" s="70"/>
      <c r="K114" s="69" t="s">
        <v>1854</v>
      </c>
      <c r="L114" s="73">
        <v>1</v>
      </c>
      <c r="M114" s="74">
        <v>9579.9384765625</v>
      </c>
      <c r="N114" s="74">
        <v>1738.0615234375</v>
      </c>
      <c r="O114" s="75"/>
      <c r="P114" s="76"/>
      <c r="Q114" s="76"/>
      <c r="R114" s="86"/>
      <c r="S114" s="48">
        <v>2</v>
      </c>
      <c r="T114" s="48">
        <v>1</v>
      </c>
      <c r="U114" s="49">
        <v>0</v>
      </c>
      <c r="V114" s="49">
        <v>1</v>
      </c>
      <c r="W114" s="49">
        <v>0</v>
      </c>
      <c r="X114" s="49">
        <v>1.298241</v>
      </c>
      <c r="Y114" s="49">
        <v>0</v>
      </c>
      <c r="Z114" s="49">
        <v>0</v>
      </c>
      <c r="AA114" s="71">
        <v>114</v>
      </c>
      <c r="AB114" s="71"/>
      <c r="AC114" s="72"/>
      <c r="AD114" s="78" t="s">
        <v>1081</v>
      </c>
      <c r="AE114" s="78">
        <v>7399</v>
      </c>
      <c r="AF114" s="78">
        <v>68093</v>
      </c>
      <c r="AG114" s="78">
        <v>11843</v>
      </c>
      <c r="AH114" s="78">
        <v>6088</v>
      </c>
      <c r="AI114" s="78"/>
      <c r="AJ114" s="78" t="s">
        <v>1205</v>
      </c>
      <c r="AK114" s="78" t="s">
        <v>1301</v>
      </c>
      <c r="AL114" s="82" t="s">
        <v>1393</v>
      </c>
      <c r="AM114" s="78"/>
      <c r="AN114" s="80">
        <v>39821.04859953704</v>
      </c>
      <c r="AO114" s="82" t="s">
        <v>1513</v>
      </c>
      <c r="AP114" s="78" t="b">
        <v>0</v>
      </c>
      <c r="AQ114" s="78" t="b">
        <v>0</v>
      </c>
      <c r="AR114" s="78" t="b">
        <v>0</v>
      </c>
      <c r="AS114" s="78" t="s">
        <v>931</v>
      </c>
      <c r="AT114" s="78">
        <v>671</v>
      </c>
      <c r="AU114" s="82" t="s">
        <v>1533</v>
      </c>
      <c r="AV114" s="78" t="b">
        <v>1</v>
      </c>
      <c r="AW114" s="78" t="s">
        <v>1609</v>
      </c>
      <c r="AX114" s="82" t="s">
        <v>1721</v>
      </c>
      <c r="AY114" s="78" t="s">
        <v>66</v>
      </c>
      <c r="AZ114" s="78" t="str">
        <f>REPLACE(INDEX(GroupVertices[Group],MATCH(Vertices[[#This Row],[Vertex]],GroupVertices[Vertex],0)),1,1,"")</f>
        <v>13</v>
      </c>
      <c r="BA114" s="48" t="s">
        <v>486</v>
      </c>
      <c r="BB114" s="48" t="s">
        <v>486</v>
      </c>
      <c r="BC114" s="48" t="s">
        <v>502</v>
      </c>
      <c r="BD114" s="48" t="s">
        <v>502</v>
      </c>
      <c r="BE114" s="48"/>
      <c r="BF114" s="48"/>
      <c r="BG114" s="120" t="s">
        <v>2098</v>
      </c>
      <c r="BH114" s="120" t="s">
        <v>2098</v>
      </c>
      <c r="BI114" s="120" t="s">
        <v>2171</v>
      </c>
      <c r="BJ114" s="120" t="s">
        <v>2171</v>
      </c>
      <c r="BK114" s="120">
        <v>1</v>
      </c>
      <c r="BL114" s="123">
        <v>5.555555555555555</v>
      </c>
      <c r="BM114" s="120">
        <v>0</v>
      </c>
      <c r="BN114" s="123">
        <v>0</v>
      </c>
      <c r="BO114" s="120">
        <v>0</v>
      </c>
      <c r="BP114" s="123">
        <v>0</v>
      </c>
      <c r="BQ114" s="120">
        <v>17</v>
      </c>
      <c r="BR114" s="123">
        <v>94.44444444444444</v>
      </c>
      <c r="BS114" s="120">
        <v>18</v>
      </c>
      <c r="BT114" s="2"/>
      <c r="BU114" s="3"/>
      <c r="BV114" s="3"/>
      <c r="BW114" s="3"/>
      <c r="BX114" s="3"/>
    </row>
    <row r="115" spans="1:76" ht="15">
      <c r="A115" s="64" t="s">
        <v>283</v>
      </c>
      <c r="B115" s="65"/>
      <c r="C115" s="65" t="s">
        <v>64</v>
      </c>
      <c r="D115" s="66">
        <v>162.31661466451024</v>
      </c>
      <c r="E115" s="68"/>
      <c r="F115" s="100" t="s">
        <v>656</v>
      </c>
      <c r="G115" s="65"/>
      <c r="H115" s="69" t="s">
        <v>283</v>
      </c>
      <c r="I115" s="70"/>
      <c r="J115" s="70"/>
      <c r="K115" s="69" t="s">
        <v>1855</v>
      </c>
      <c r="L115" s="73">
        <v>1</v>
      </c>
      <c r="M115" s="74">
        <v>9579.9384765625</v>
      </c>
      <c r="N115" s="74">
        <v>814.6243896484375</v>
      </c>
      <c r="O115" s="75"/>
      <c r="P115" s="76"/>
      <c r="Q115" s="76"/>
      <c r="R115" s="86"/>
      <c r="S115" s="48">
        <v>0</v>
      </c>
      <c r="T115" s="48">
        <v>1</v>
      </c>
      <c r="U115" s="49">
        <v>0</v>
      </c>
      <c r="V115" s="49">
        <v>1</v>
      </c>
      <c r="W115" s="49">
        <v>0</v>
      </c>
      <c r="X115" s="49">
        <v>0.701752</v>
      </c>
      <c r="Y115" s="49">
        <v>0</v>
      </c>
      <c r="Z115" s="49">
        <v>0</v>
      </c>
      <c r="AA115" s="71">
        <v>115</v>
      </c>
      <c r="AB115" s="71"/>
      <c r="AC115" s="72"/>
      <c r="AD115" s="78" t="s">
        <v>1082</v>
      </c>
      <c r="AE115" s="78">
        <v>1180</v>
      </c>
      <c r="AF115" s="78">
        <v>1161</v>
      </c>
      <c r="AG115" s="78">
        <v>50540</v>
      </c>
      <c r="AH115" s="78">
        <v>32371</v>
      </c>
      <c r="AI115" s="78"/>
      <c r="AJ115" s="78"/>
      <c r="AK115" s="78" t="s">
        <v>1302</v>
      </c>
      <c r="AL115" s="78"/>
      <c r="AM115" s="78"/>
      <c r="AN115" s="80">
        <v>41357.7146875</v>
      </c>
      <c r="AO115" s="82" t="s">
        <v>1514</v>
      </c>
      <c r="AP115" s="78" t="b">
        <v>1</v>
      </c>
      <c r="AQ115" s="78" t="b">
        <v>0</v>
      </c>
      <c r="AR115" s="78" t="b">
        <v>1</v>
      </c>
      <c r="AS115" s="78" t="s">
        <v>931</v>
      </c>
      <c r="AT115" s="78">
        <v>242</v>
      </c>
      <c r="AU115" s="82" t="s">
        <v>1533</v>
      </c>
      <c r="AV115" s="78" t="b">
        <v>0</v>
      </c>
      <c r="AW115" s="78" t="s">
        <v>1609</v>
      </c>
      <c r="AX115" s="82" t="s">
        <v>1722</v>
      </c>
      <c r="AY115" s="78" t="s">
        <v>66</v>
      </c>
      <c r="AZ115" s="78" t="str">
        <f>REPLACE(INDEX(GroupVertices[Group],MATCH(Vertices[[#This Row],[Vertex]],GroupVertices[Vertex],0)),1,1,"")</f>
        <v>13</v>
      </c>
      <c r="BA115" s="48"/>
      <c r="BB115" s="48"/>
      <c r="BC115" s="48"/>
      <c r="BD115" s="48"/>
      <c r="BE115" s="48"/>
      <c r="BF115" s="48"/>
      <c r="BG115" s="120" t="s">
        <v>2310</v>
      </c>
      <c r="BH115" s="120" t="s">
        <v>2310</v>
      </c>
      <c r="BI115" s="120" t="s">
        <v>2369</v>
      </c>
      <c r="BJ115" s="120" t="s">
        <v>2369</v>
      </c>
      <c r="BK115" s="120">
        <v>1</v>
      </c>
      <c r="BL115" s="123">
        <v>4.761904761904762</v>
      </c>
      <c r="BM115" s="120">
        <v>0</v>
      </c>
      <c r="BN115" s="123">
        <v>0</v>
      </c>
      <c r="BO115" s="120">
        <v>0</v>
      </c>
      <c r="BP115" s="123">
        <v>0</v>
      </c>
      <c r="BQ115" s="120">
        <v>20</v>
      </c>
      <c r="BR115" s="123">
        <v>95.23809523809524</v>
      </c>
      <c r="BS115" s="120">
        <v>21</v>
      </c>
      <c r="BT115" s="2"/>
      <c r="BU115" s="3"/>
      <c r="BV115" s="3"/>
      <c r="BW115" s="3"/>
      <c r="BX115" s="3"/>
    </row>
    <row r="116" spans="1:76" ht="15">
      <c r="A116" s="64" t="s">
        <v>284</v>
      </c>
      <c r="B116" s="65"/>
      <c r="C116" s="65" t="s">
        <v>64</v>
      </c>
      <c r="D116" s="66">
        <v>162.74314219182972</v>
      </c>
      <c r="E116" s="68"/>
      <c r="F116" s="100" t="s">
        <v>657</v>
      </c>
      <c r="G116" s="65"/>
      <c r="H116" s="69" t="s">
        <v>284</v>
      </c>
      <c r="I116" s="70"/>
      <c r="J116" s="70"/>
      <c r="K116" s="69" t="s">
        <v>1856</v>
      </c>
      <c r="L116" s="73">
        <v>1</v>
      </c>
      <c r="M116" s="74">
        <v>7132.70703125</v>
      </c>
      <c r="N116" s="74">
        <v>5460.23828125</v>
      </c>
      <c r="O116" s="75"/>
      <c r="P116" s="76"/>
      <c r="Q116" s="76"/>
      <c r="R116" s="86"/>
      <c r="S116" s="48">
        <v>1</v>
      </c>
      <c r="T116" s="48">
        <v>1</v>
      </c>
      <c r="U116" s="49">
        <v>0</v>
      </c>
      <c r="V116" s="49">
        <v>0</v>
      </c>
      <c r="W116" s="49">
        <v>0</v>
      </c>
      <c r="X116" s="49">
        <v>0.999996</v>
      </c>
      <c r="Y116" s="49">
        <v>0</v>
      </c>
      <c r="Z116" s="49" t="s">
        <v>2592</v>
      </c>
      <c r="AA116" s="71">
        <v>116</v>
      </c>
      <c r="AB116" s="71"/>
      <c r="AC116" s="72"/>
      <c r="AD116" s="78" t="s">
        <v>1083</v>
      </c>
      <c r="AE116" s="78">
        <v>132</v>
      </c>
      <c r="AF116" s="78">
        <v>2721</v>
      </c>
      <c r="AG116" s="78">
        <v>1550</v>
      </c>
      <c r="AH116" s="78">
        <v>25</v>
      </c>
      <c r="AI116" s="78"/>
      <c r="AJ116" s="78" t="s">
        <v>1206</v>
      </c>
      <c r="AK116" s="78" t="s">
        <v>1287</v>
      </c>
      <c r="AL116" s="82" t="s">
        <v>1394</v>
      </c>
      <c r="AM116" s="78"/>
      <c r="AN116" s="80">
        <v>43154.93319444444</v>
      </c>
      <c r="AO116" s="82" t="s">
        <v>1515</v>
      </c>
      <c r="AP116" s="78" t="b">
        <v>1</v>
      </c>
      <c r="AQ116" s="78" t="b">
        <v>0</v>
      </c>
      <c r="AR116" s="78" t="b">
        <v>1</v>
      </c>
      <c r="AS116" s="78" t="s">
        <v>931</v>
      </c>
      <c r="AT116" s="78">
        <v>51</v>
      </c>
      <c r="AU116" s="78"/>
      <c r="AV116" s="78" t="b">
        <v>0</v>
      </c>
      <c r="AW116" s="78" t="s">
        <v>1609</v>
      </c>
      <c r="AX116" s="82" t="s">
        <v>1723</v>
      </c>
      <c r="AY116" s="78" t="s">
        <v>66</v>
      </c>
      <c r="AZ116" s="78" t="str">
        <f>REPLACE(INDEX(GroupVertices[Group],MATCH(Vertices[[#This Row],[Vertex]],GroupVertices[Vertex],0)),1,1,"")</f>
        <v>6</v>
      </c>
      <c r="BA116" s="48" t="s">
        <v>487</v>
      </c>
      <c r="BB116" s="48" t="s">
        <v>487</v>
      </c>
      <c r="BC116" s="48" t="s">
        <v>502</v>
      </c>
      <c r="BD116" s="48" t="s">
        <v>502</v>
      </c>
      <c r="BE116" s="48"/>
      <c r="BF116" s="48"/>
      <c r="BG116" s="120" t="s">
        <v>2311</v>
      </c>
      <c r="BH116" s="120" t="s">
        <v>2311</v>
      </c>
      <c r="BI116" s="120" t="s">
        <v>2370</v>
      </c>
      <c r="BJ116" s="120" t="s">
        <v>2370</v>
      </c>
      <c r="BK116" s="120">
        <v>0</v>
      </c>
      <c r="BL116" s="123">
        <v>0</v>
      </c>
      <c r="BM116" s="120">
        <v>1</v>
      </c>
      <c r="BN116" s="123">
        <v>5.2631578947368425</v>
      </c>
      <c r="BO116" s="120">
        <v>0</v>
      </c>
      <c r="BP116" s="123">
        <v>0</v>
      </c>
      <c r="BQ116" s="120">
        <v>18</v>
      </c>
      <c r="BR116" s="123">
        <v>94.73684210526316</v>
      </c>
      <c r="BS116" s="120">
        <v>19</v>
      </c>
      <c r="BT116" s="2"/>
      <c r="BU116" s="3"/>
      <c r="BV116" s="3"/>
      <c r="BW116" s="3"/>
      <c r="BX116" s="3"/>
    </row>
    <row r="117" spans="1:76" ht="15">
      <c r="A117" s="64" t="s">
        <v>285</v>
      </c>
      <c r="B117" s="65"/>
      <c r="C117" s="65" t="s">
        <v>64</v>
      </c>
      <c r="D117" s="66">
        <v>162.14108218211337</v>
      </c>
      <c r="E117" s="68"/>
      <c r="F117" s="100" t="s">
        <v>658</v>
      </c>
      <c r="G117" s="65"/>
      <c r="H117" s="69" t="s">
        <v>285</v>
      </c>
      <c r="I117" s="70"/>
      <c r="J117" s="70"/>
      <c r="K117" s="69" t="s">
        <v>1857</v>
      </c>
      <c r="L117" s="73">
        <v>1874.5557274250834</v>
      </c>
      <c r="M117" s="74">
        <v>6859.51806640625</v>
      </c>
      <c r="N117" s="74">
        <v>7947.00537109375</v>
      </c>
      <c r="O117" s="75"/>
      <c r="P117" s="76"/>
      <c r="Q117" s="76"/>
      <c r="R117" s="86"/>
      <c r="S117" s="48">
        <v>0</v>
      </c>
      <c r="T117" s="48">
        <v>12</v>
      </c>
      <c r="U117" s="49">
        <v>2464</v>
      </c>
      <c r="V117" s="49">
        <v>0.003663</v>
      </c>
      <c r="W117" s="49">
        <v>0.012308</v>
      </c>
      <c r="X117" s="49">
        <v>5.414583</v>
      </c>
      <c r="Y117" s="49">
        <v>0</v>
      </c>
      <c r="Z117" s="49">
        <v>0</v>
      </c>
      <c r="AA117" s="71">
        <v>117</v>
      </c>
      <c r="AB117" s="71"/>
      <c r="AC117" s="72"/>
      <c r="AD117" s="78" t="s">
        <v>1084</v>
      </c>
      <c r="AE117" s="78">
        <v>1980</v>
      </c>
      <c r="AF117" s="78">
        <v>519</v>
      </c>
      <c r="AG117" s="78">
        <v>1444</v>
      </c>
      <c r="AH117" s="78">
        <v>556</v>
      </c>
      <c r="AI117" s="78"/>
      <c r="AJ117" s="78" t="s">
        <v>1207</v>
      </c>
      <c r="AK117" s="78" t="s">
        <v>1283</v>
      </c>
      <c r="AL117" s="82" t="s">
        <v>1395</v>
      </c>
      <c r="AM117" s="78"/>
      <c r="AN117" s="80">
        <v>42163.87826388889</v>
      </c>
      <c r="AO117" s="82" t="s">
        <v>1516</v>
      </c>
      <c r="AP117" s="78" t="b">
        <v>0</v>
      </c>
      <c r="AQ117" s="78" t="b">
        <v>0</v>
      </c>
      <c r="AR117" s="78" t="b">
        <v>0</v>
      </c>
      <c r="AS117" s="78" t="s">
        <v>931</v>
      </c>
      <c r="AT117" s="78">
        <v>5</v>
      </c>
      <c r="AU117" s="82" t="s">
        <v>1533</v>
      </c>
      <c r="AV117" s="78" t="b">
        <v>0</v>
      </c>
      <c r="AW117" s="78" t="s">
        <v>1609</v>
      </c>
      <c r="AX117" s="82" t="s">
        <v>1724</v>
      </c>
      <c r="AY117" s="78" t="s">
        <v>66</v>
      </c>
      <c r="AZ117" s="78" t="str">
        <f>REPLACE(INDEX(GroupVertices[Group],MATCH(Vertices[[#This Row],[Vertex]],GroupVertices[Vertex],0)),1,1,"")</f>
        <v>3</v>
      </c>
      <c r="BA117" s="48" t="s">
        <v>488</v>
      </c>
      <c r="BB117" s="48" t="s">
        <v>488</v>
      </c>
      <c r="BC117" s="48" t="s">
        <v>502</v>
      </c>
      <c r="BD117" s="48" t="s">
        <v>502</v>
      </c>
      <c r="BE117" s="48" t="s">
        <v>569</v>
      </c>
      <c r="BF117" s="48" t="s">
        <v>569</v>
      </c>
      <c r="BG117" s="120" t="s">
        <v>2312</v>
      </c>
      <c r="BH117" s="120" t="s">
        <v>2325</v>
      </c>
      <c r="BI117" s="120" t="s">
        <v>2371</v>
      </c>
      <c r="BJ117" s="120" t="s">
        <v>2371</v>
      </c>
      <c r="BK117" s="120">
        <v>0</v>
      </c>
      <c r="BL117" s="123">
        <v>0</v>
      </c>
      <c r="BM117" s="120">
        <v>0</v>
      </c>
      <c r="BN117" s="123">
        <v>0</v>
      </c>
      <c r="BO117" s="120">
        <v>0</v>
      </c>
      <c r="BP117" s="123">
        <v>0</v>
      </c>
      <c r="BQ117" s="120">
        <v>34</v>
      </c>
      <c r="BR117" s="123">
        <v>100</v>
      </c>
      <c r="BS117" s="120">
        <v>34</v>
      </c>
      <c r="BT117" s="2"/>
      <c r="BU117" s="3"/>
      <c r="BV117" s="3"/>
      <c r="BW117" s="3"/>
      <c r="BX117" s="3"/>
    </row>
    <row r="118" spans="1:76" ht="15">
      <c r="A118" s="64" t="s">
        <v>330</v>
      </c>
      <c r="B118" s="65"/>
      <c r="C118" s="65" t="s">
        <v>64</v>
      </c>
      <c r="D118" s="66">
        <v>162.05823741238402</v>
      </c>
      <c r="E118" s="68"/>
      <c r="F118" s="100" t="s">
        <v>1593</v>
      </c>
      <c r="G118" s="65"/>
      <c r="H118" s="69" t="s">
        <v>330</v>
      </c>
      <c r="I118" s="70"/>
      <c r="J118" s="70"/>
      <c r="K118" s="69" t="s">
        <v>1858</v>
      </c>
      <c r="L118" s="73">
        <v>1</v>
      </c>
      <c r="M118" s="74">
        <v>6055.14697265625</v>
      </c>
      <c r="N118" s="74">
        <v>6867.41015625</v>
      </c>
      <c r="O118" s="75"/>
      <c r="P118" s="76"/>
      <c r="Q118" s="76"/>
      <c r="R118" s="86"/>
      <c r="S118" s="48">
        <v>1</v>
      </c>
      <c r="T118" s="48">
        <v>0</v>
      </c>
      <c r="U118" s="49">
        <v>0</v>
      </c>
      <c r="V118" s="49">
        <v>0.002564</v>
      </c>
      <c r="W118" s="49">
        <v>0.001343</v>
      </c>
      <c r="X118" s="49">
        <v>0.533533</v>
      </c>
      <c r="Y118" s="49">
        <v>0</v>
      </c>
      <c r="Z118" s="49">
        <v>0</v>
      </c>
      <c r="AA118" s="71">
        <v>118</v>
      </c>
      <c r="AB118" s="71"/>
      <c r="AC118" s="72"/>
      <c r="AD118" s="78" t="s">
        <v>1085</v>
      </c>
      <c r="AE118" s="78">
        <v>582</v>
      </c>
      <c r="AF118" s="78">
        <v>216</v>
      </c>
      <c r="AG118" s="78">
        <v>507</v>
      </c>
      <c r="AH118" s="78">
        <v>99</v>
      </c>
      <c r="AI118" s="78"/>
      <c r="AJ118" s="78" t="s">
        <v>1208</v>
      </c>
      <c r="AK118" s="78" t="s">
        <v>1303</v>
      </c>
      <c r="AL118" s="82" t="s">
        <v>1396</v>
      </c>
      <c r="AM118" s="78"/>
      <c r="AN118" s="80">
        <v>42381.89740740741</v>
      </c>
      <c r="AO118" s="82" t="s">
        <v>1517</v>
      </c>
      <c r="AP118" s="78" t="b">
        <v>1</v>
      </c>
      <c r="AQ118" s="78" t="b">
        <v>0</v>
      </c>
      <c r="AR118" s="78" t="b">
        <v>0</v>
      </c>
      <c r="AS118" s="78" t="s">
        <v>931</v>
      </c>
      <c r="AT118" s="78">
        <v>6</v>
      </c>
      <c r="AU118" s="78"/>
      <c r="AV118" s="78" t="b">
        <v>0</v>
      </c>
      <c r="AW118" s="78" t="s">
        <v>1609</v>
      </c>
      <c r="AX118" s="82" t="s">
        <v>1725</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331</v>
      </c>
      <c r="B119" s="65"/>
      <c r="C119" s="65" t="s">
        <v>64</v>
      </c>
      <c r="D119" s="66">
        <v>162.55120480453596</v>
      </c>
      <c r="E119" s="68"/>
      <c r="F119" s="100" t="s">
        <v>1594</v>
      </c>
      <c r="G119" s="65"/>
      <c r="H119" s="69" t="s">
        <v>331</v>
      </c>
      <c r="I119" s="70"/>
      <c r="J119" s="70"/>
      <c r="K119" s="69" t="s">
        <v>1859</v>
      </c>
      <c r="L119" s="73">
        <v>1</v>
      </c>
      <c r="M119" s="74">
        <v>5795.3916015625</v>
      </c>
      <c r="N119" s="74">
        <v>7746.8369140625</v>
      </c>
      <c r="O119" s="75"/>
      <c r="P119" s="76"/>
      <c r="Q119" s="76"/>
      <c r="R119" s="86"/>
      <c r="S119" s="48">
        <v>1</v>
      </c>
      <c r="T119" s="48">
        <v>0</v>
      </c>
      <c r="U119" s="49">
        <v>0</v>
      </c>
      <c r="V119" s="49">
        <v>0.002564</v>
      </c>
      <c r="W119" s="49">
        <v>0.001343</v>
      </c>
      <c r="X119" s="49">
        <v>0.533533</v>
      </c>
      <c r="Y119" s="49">
        <v>0</v>
      </c>
      <c r="Z119" s="49">
        <v>0</v>
      </c>
      <c r="AA119" s="71">
        <v>119</v>
      </c>
      <c r="AB119" s="71"/>
      <c r="AC119" s="72"/>
      <c r="AD119" s="78" t="s">
        <v>1086</v>
      </c>
      <c r="AE119" s="78">
        <v>2354</v>
      </c>
      <c r="AF119" s="78">
        <v>2019</v>
      </c>
      <c r="AG119" s="78">
        <v>3155</v>
      </c>
      <c r="AH119" s="78">
        <v>3189</v>
      </c>
      <c r="AI119" s="78"/>
      <c r="AJ119" s="78" t="s">
        <v>1209</v>
      </c>
      <c r="AK119" s="78" t="s">
        <v>1244</v>
      </c>
      <c r="AL119" s="82" t="s">
        <v>1397</v>
      </c>
      <c r="AM119" s="78"/>
      <c r="AN119" s="80">
        <v>41200.9318287037</v>
      </c>
      <c r="AO119" s="82" t="s">
        <v>1518</v>
      </c>
      <c r="AP119" s="78" t="b">
        <v>1</v>
      </c>
      <c r="AQ119" s="78" t="b">
        <v>0</v>
      </c>
      <c r="AR119" s="78" t="b">
        <v>1</v>
      </c>
      <c r="AS119" s="78" t="s">
        <v>931</v>
      </c>
      <c r="AT119" s="78">
        <v>61</v>
      </c>
      <c r="AU119" s="82" t="s">
        <v>1533</v>
      </c>
      <c r="AV119" s="78" t="b">
        <v>0</v>
      </c>
      <c r="AW119" s="78" t="s">
        <v>1609</v>
      </c>
      <c r="AX119" s="82" t="s">
        <v>1726</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332</v>
      </c>
      <c r="B120" s="65"/>
      <c r="C120" s="65" t="s">
        <v>64</v>
      </c>
      <c r="D120" s="66">
        <v>162.1777198030498</v>
      </c>
      <c r="E120" s="68"/>
      <c r="F120" s="100" t="s">
        <v>1595</v>
      </c>
      <c r="G120" s="65"/>
      <c r="H120" s="69" t="s">
        <v>332</v>
      </c>
      <c r="I120" s="70"/>
      <c r="J120" s="70"/>
      <c r="K120" s="69" t="s">
        <v>1860</v>
      </c>
      <c r="L120" s="73">
        <v>1</v>
      </c>
      <c r="M120" s="74">
        <v>7124.91357421875</v>
      </c>
      <c r="N120" s="74">
        <v>6281.724609375</v>
      </c>
      <c r="O120" s="75"/>
      <c r="P120" s="76"/>
      <c r="Q120" s="76"/>
      <c r="R120" s="86"/>
      <c r="S120" s="48">
        <v>1</v>
      </c>
      <c r="T120" s="48">
        <v>0</v>
      </c>
      <c r="U120" s="49">
        <v>0</v>
      </c>
      <c r="V120" s="49">
        <v>0.002564</v>
      </c>
      <c r="W120" s="49">
        <v>0.001343</v>
      </c>
      <c r="X120" s="49">
        <v>0.533533</v>
      </c>
      <c r="Y120" s="49">
        <v>0</v>
      </c>
      <c r="Z120" s="49">
        <v>0</v>
      </c>
      <c r="AA120" s="71">
        <v>120</v>
      </c>
      <c r="AB120" s="71"/>
      <c r="AC120" s="72"/>
      <c r="AD120" s="78" t="s">
        <v>1087</v>
      </c>
      <c r="AE120" s="78">
        <v>309</v>
      </c>
      <c r="AF120" s="78">
        <v>653</v>
      </c>
      <c r="AG120" s="78">
        <v>518</v>
      </c>
      <c r="AH120" s="78">
        <v>516</v>
      </c>
      <c r="AI120" s="78"/>
      <c r="AJ120" s="78" t="s">
        <v>1210</v>
      </c>
      <c r="AK120" s="78" t="s">
        <v>1304</v>
      </c>
      <c r="AL120" s="82" t="s">
        <v>1398</v>
      </c>
      <c r="AM120" s="78"/>
      <c r="AN120" s="80">
        <v>43129.158171296294</v>
      </c>
      <c r="AO120" s="82" t="s">
        <v>1519</v>
      </c>
      <c r="AP120" s="78" t="b">
        <v>1</v>
      </c>
      <c r="AQ120" s="78" t="b">
        <v>0</v>
      </c>
      <c r="AR120" s="78" t="b">
        <v>0</v>
      </c>
      <c r="AS120" s="78" t="s">
        <v>931</v>
      </c>
      <c r="AT120" s="78">
        <v>10</v>
      </c>
      <c r="AU120" s="78"/>
      <c r="AV120" s="78" t="b">
        <v>0</v>
      </c>
      <c r="AW120" s="78" t="s">
        <v>1609</v>
      </c>
      <c r="AX120" s="82" t="s">
        <v>1727</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333</v>
      </c>
      <c r="B121" s="65"/>
      <c r="C121" s="65" t="s">
        <v>64</v>
      </c>
      <c r="D121" s="66">
        <v>172.14834758430598</v>
      </c>
      <c r="E121" s="68"/>
      <c r="F121" s="100" t="s">
        <v>1596</v>
      </c>
      <c r="G121" s="65"/>
      <c r="H121" s="69" t="s">
        <v>333</v>
      </c>
      <c r="I121" s="70"/>
      <c r="J121" s="70"/>
      <c r="K121" s="69" t="s">
        <v>1861</v>
      </c>
      <c r="L121" s="73">
        <v>1</v>
      </c>
      <c r="M121" s="74">
        <v>7893.947265625</v>
      </c>
      <c r="N121" s="74">
        <v>7657.06396484375</v>
      </c>
      <c r="O121" s="75"/>
      <c r="P121" s="76"/>
      <c r="Q121" s="76"/>
      <c r="R121" s="86"/>
      <c r="S121" s="48">
        <v>1</v>
      </c>
      <c r="T121" s="48">
        <v>0</v>
      </c>
      <c r="U121" s="49">
        <v>0</v>
      </c>
      <c r="V121" s="49">
        <v>0.002564</v>
      </c>
      <c r="W121" s="49">
        <v>0.001343</v>
      </c>
      <c r="X121" s="49">
        <v>0.533533</v>
      </c>
      <c r="Y121" s="49">
        <v>0</v>
      </c>
      <c r="Z121" s="49">
        <v>0</v>
      </c>
      <c r="AA121" s="71">
        <v>121</v>
      </c>
      <c r="AB121" s="71"/>
      <c r="AC121" s="72"/>
      <c r="AD121" s="78" t="s">
        <v>1088</v>
      </c>
      <c r="AE121" s="78">
        <v>795</v>
      </c>
      <c r="AF121" s="78">
        <v>37120</v>
      </c>
      <c r="AG121" s="78">
        <v>10439</v>
      </c>
      <c r="AH121" s="78">
        <v>2800</v>
      </c>
      <c r="AI121" s="78"/>
      <c r="AJ121" s="78" t="s">
        <v>1211</v>
      </c>
      <c r="AK121" s="78" t="s">
        <v>1305</v>
      </c>
      <c r="AL121" s="82" t="s">
        <v>1399</v>
      </c>
      <c r="AM121" s="78"/>
      <c r="AN121" s="80">
        <v>39896.08744212963</v>
      </c>
      <c r="AO121" s="82" t="s">
        <v>1520</v>
      </c>
      <c r="AP121" s="78" t="b">
        <v>0</v>
      </c>
      <c r="AQ121" s="78" t="b">
        <v>0</v>
      </c>
      <c r="AR121" s="78" t="b">
        <v>1</v>
      </c>
      <c r="AS121" s="78" t="s">
        <v>931</v>
      </c>
      <c r="AT121" s="78">
        <v>743</v>
      </c>
      <c r="AU121" s="82" t="s">
        <v>1546</v>
      </c>
      <c r="AV121" s="78" t="b">
        <v>0</v>
      </c>
      <c r="AW121" s="78" t="s">
        <v>1609</v>
      </c>
      <c r="AX121" s="82" t="s">
        <v>1728</v>
      </c>
      <c r="AY121" s="78" t="s">
        <v>65</v>
      </c>
      <c r="AZ121" s="78" t="str">
        <f>REPLACE(INDEX(GroupVertices[Group],MATCH(Vertices[[#This Row],[Vertex]],GroupVertices[Vertex],0)),1,1,"")</f>
        <v>3</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334</v>
      </c>
      <c r="B122" s="65"/>
      <c r="C122" s="65" t="s">
        <v>64</v>
      </c>
      <c r="D122" s="66">
        <v>162.63459640442855</v>
      </c>
      <c r="E122" s="68"/>
      <c r="F122" s="100" t="s">
        <v>1597</v>
      </c>
      <c r="G122" s="65"/>
      <c r="H122" s="69" t="s">
        <v>334</v>
      </c>
      <c r="I122" s="70"/>
      <c r="J122" s="70"/>
      <c r="K122" s="69" t="s">
        <v>1862</v>
      </c>
      <c r="L122" s="73">
        <v>1</v>
      </c>
      <c r="M122" s="74">
        <v>7829.83837890625</v>
      </c>
      <c r="N122" s="74">
        <v>8622.3876953125</v>
      </c>
      <c r="O122" s="75"/>
      <c r="P122" s="76"/>
      <c r="Q122" s="76"/>
      <c r="R122" s="86"/>
      <c r="S122" s="48">
        <v>1</v>
      </c>
      <c r="T122" s="48">
        <v>0</v>
      </c>
      <c r="U122" s="49">
        <v>0</v>
      </c>
      <c r="V122" s="49">
        <v>0.002564</v>
      </c>
      <c r="W122" s="49">
        <v>0.001343</v>
      </c>
      <c r="X122" s="49">
        <v>0.533533</v>
      </c>
      <c r="Y122" s="49">
        <v>0</v>
      </c>
      <c r="Z122" s="49">
        <v>0</v>
      </c>
      <c r="AA122" s="71">
        <v>122</v>
      </c>
      <c r="AB122" s="71"/>
      <c r="AC122" s="72"/>
      <c r="AD122" s="78" t="s">
        <v>1089</v>
      </c>
      <c r="AE122" s="78">
        <v>734</v>
      </c>
      <c r="AF122" s="78">
        <v>2324</v>
      </c>
      <c r="AG122" s="78">
        <v>1541</v>
      </c>
      <c r="AH122" s="78">
        <v>582</v>
      </c>
      <c r="AI122" s="78"/>
      <c r="AJ122" s="78" t="s">
        <v>1212</v>
      </c>
      <c r="AK122" s="78" t="s">
        <v>1306</v>
      </c>
      <c r="AL122" s="82" t="s">
        <v>1400</v>
      </c>
      <c r="AM122" s="78"/>
      <c r="AN122" s="80">
        <v>42047.10878472222</v>
      </c>
      <c r="AO122" s="82" t="s">
        <v>1521</v>
      </c>
      <c r="AP122" s="78" t="b">
        <v>1</v>
      </c>
      <c r="AQ122" s="78" t="b">
        <v>0</v>
      </c>
      <c r="AR122" s="78" t="b">
        <v>0</v>
      </c>
      <c r="AS122" s="78" t="s">
        <v>931</v>
      </c>
      <c r="AT122" s="78">
        <v>28</v>
      </c>
      <c r="AU122" s="82" t="s">
        <v>1533</v>
      </c>
      <c r="AV122" s="78" t="b">
        <v>0</v>
      </c>
      <c r="AW122" s="78" t="s">
        <v>1609</v>
      </c>
      <c r="AX122" s="82" t="s">
        <v>1729</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335</v>
      </c>
      <c r="B123" s="65"/>
      <c r="C123" s="65" t="s">
        <v>64</v>
      </c>
      <c r="D123" s="66">
        <v>162.0672601100773</v>
      </c>
      <c r="E123" s="68"/>
      <c r="F123" s="100" t="s">
        <v>1598</v>
      </c>
      <c r="G123" s="65"/>
      <c r="H123" s="69" t="s">
        <v>335</v>
      </c>
      <c r="I123" s="70"/>
      <c r="J123" s="70"/>
      <c r="K123" s="69" t="s">
        <v>1863</v>
      </c>
      <c r="L123" s="73">
        <v>1</v>
      </c>
      <c r="M123" s="74">
        <v>7454.52685546875</v>
      </c>
      <c r="N123" s="74">
        <v>9385.3916015625</v>
      </c>
      <c r="O123" s="75"/>
      <c r="P123" s="76"/>
      <c r="Q123" s="76"/>
      <c r="R123" s="86"/>
      <c r="S123" s="48">
        <v>1</v>
      </c>
      <c r="T123" s="48">
        <v>0</v>
      </c>
      <c r="U123" s="49">
        <v>0</v>
      </c>
      <c r="V123" s="49">
        <v>0.002564</v>
      </c>
      <c r="W123" s="49">
        <v>0.001343</v>
      </c>
      <c r="X123" s="49">
        <v>0.533533</v>
      </c>
      <c r="Y123" s="49">
        <v>0</v>
      </c>
      <c r="Z123" s="49">
        <v>0</v>
      </c>
      <c r="AA123" s="71">
        <v>123</v>
      </c>
      <c r="AB123" s="71"/>
      <c r="AC123" s="72"/>
      <c r="AD123" s="78" t="s">
        <v>1090</v>
      </c>
      <c r="AE123" s="78">
        <v>329</v>
      </c>
      <c r="AF123" s="78">
        <v>249</v>
      </c>
      <c r="AG123" s="78">
        <v>314</v>
      </c>
      <c r="AH123" s="78">
        <v>300</v>
      </c>
      <c r="AI123" s="78"/>
      <c r="AJ123" s="78" t="s">
        <v>1213</v>
      </c>
      <c r="AK123" s="78" t="s">
        <v>1307</v>
      </c>
      <c r="AL123" s="82" t="s">
        <v>1401</v>
      </c>
      <c r="AM123" s="78"/>
      <c r="AN123" s="80">
        <v>43284.925532407404</v>
      </c>
      <c r="AO123" s="82" t="s">
        <v>1522</v>
      </c>
      <c r="AP123" s="78" t="b">
        <v>0</v>
      </c>
      <c r="AQ123" s="78" t="b">
        <v>0</v>
      </c>
      <c r="AR123" s="78" t="b">
        <v>0</v>
      </c>
      <c r="AS123" s="78" t="s">
        <v>931</v>
      </c>
      <c r="AT123" s="78">
        <v>2</v>
      </c>
      <c r="AU123" s="82" t="s">
        <v>1533</v>
      </c>
      <c r="AV123" s="78" t="b">
        <v>0</v>
      </c>
      <c r="AW123" s="78" t="s">
        <v>1609</v>
      </c>
      <c r="AX123" s="82" t="s">
        <v>1730</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336</v>
      </c>
      <c r="B124" s="65"/>
      <c r="C124" s="65" t="s">
        <v>64</v>
      </c>
      <c r="D124" s="66">
        <v>162.00765562228523</v>
      </c>
      <c r="E124" s="68"/>
      <c r="F124" s="100" t="s">
        <v>1599</v>
      </c>
      <c r="G124" s="65"/>
      <c r="H124" s="69" t="s">
        <v>336</v>
      </c>
      <c r="I124" s="70"/>
      <c r="J124" s="70"/>
      <c r="K124" s="69" t="s">
        <v>1864</v>
      </c>
      <c r="L124" s="73">
        <v>1</v>
      </c>
      <c r="M124" s="74">
        <v>6886.7373046875</v>
      </c>
      <c r="N124" s="74">
        <v>9646.09375</v>
      </c>
      <c r="O124" s="75"/>
      <c r="P124" s="76"/>
      <c r="Q124" s="76"/>
      <c r="R124" s="86"/>
      <c r="S124" s="48">
        <v>1</v>
      </c>
      <c r="T124" s="48">
        <v>0</v>
      </c>
      <c r="U124" s="49">
        <v>0</v>
      </c>
      <c r="V124" s="49">
        <v>0.002564</v>
      </c>
      <c r="W124" s="49">
        <v>0.001343</v>
      </c>
      <c r="X124" s="49">
        <v>0.533533</v>
      </c>
      <c r="Y124" s="49">
        <v>0</v>
      </c>
      <c r="Z124" s="49">
        <v>0</v>
      </c>
      <c r="AA124" s="71">
        <v>124</v>
      </c>
      <c r="AB124" s="71"/>
      <c r="AC124" s="72"/>
      <c r="AD124" s="78" t="s">
        <v>1091</v>
      </c>
      <c r="AE124" s="78">
        <v>61</v>
      </c>
      <c r="AF124" s="78">
        <v>31</v>
      </c>
      <c r="AG124" s="78">
        <v>56</v>
      </c>
      <c r="AH124" s="78">
        <v>137</v>
      </c>
      <c r="AI124" s="78"/>
      <c r="AJ124" s="78" t="s">
        <v>1214</v>
      </c>
      <c r="AK124" s="78" t="s">
        <v>1308</v>
      </c>
      <c r="AL124" s="78"/>
      <c r="AM124" s="78"/>
      <c r="AN124" s="80">
        <v>43207.00675925926</v>
      </c>
      <c r="AO124" s="82" t="s">
        <v>1523</v>
      </c>
      <c r="AP124" s="78" t="b">
        <v>1</v>
      </c>
      <c r="AQ124" s="78" t="b">
        <v>0</v>
      </c>
      <c r="AR124" s="78" t="b">
        <v>0</v>
      </c>
      <c r="AS124" s="78" t="s">
        <v>931</v>
      </c>
      <c r="AT124" s="78">
        <v>0</v>
      </c>
      <c r="AU124" s="78"/>
      <c r="AV124" s="78" t="b">
        <v>0</v>
      </c>
      <c r="AW124" s="78" t="s">
        <v>1609</v>
      </c>
      <c r="AX124" s="82" t="s">
        <v>1731</v>
      </c>
      <c r="AY124" s="78" t="s">
        <v>65</v>
      </c>
      <c r="AZ124" s="78" t="str">
        <f>REPLACE(INDEX(GroupVertices[Group],MATCH(Vertices[[#This Row],[Vertex]],GroupVertices[Vertex],0)),1,1,"")</f>
        <v>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337</v>
      </c>
      <c r="B125" s="65"/>
      <c r="C125" s="65" t="s">
        <v>64</v>
      </c>
      <c r="D125" s="66">
        <v>162.22420036692435</v>
      </c>
      <c r="E125" s="68"/>
      <c r="F125" s="100" t="s">
        <v>1600</v>
      </c>
      <c r="G125" s="65"/>
      <c r="H125" s="69" t="s">
        <v>337</v>
      </c>
      <c r="I125" s="70"/>
      <c r="J125" s="70"/>
      <c r="K125" s="69" t="s">
        <v>1865</v>
      </c>
      <c r="L125" s="73">
        <v>1</v>
      </c>
      <c r="M125" s="74">
        <v>6300.29345703125</v>
      </c>
      <c r="N125" s="74">
        <v>9455.037109375</v>
      </c>
      <c r="O125" s="75"/>
      <c r="P125" s="76"/>
      <c r="Q125" s="76"/>
      <c r="R125" s="86"/>
      <c r="S125" s="48">
        <v>1</v>
      </c>
      <c r="T125" s="48">
        <v>0</v>
      </c>
      <c r="U125" s="49">
        <v>0</v>
      </c>
      <c r="V125" s="49">
        <v>0.002564</v>
      </c>
      <c r="W125" s="49">
        <v>0.001343</v>
      </c>
      <c r="X125" s="49">
        <v>0.533533</v>
      </c>
      <c r="Y125" s="49">
        <v>0</v>
      </c>
      <c r="Z125" s="49">
        <v>0</v>
      </c>
      <c r="AA125" s="71">
        <v>125</v>
      </c>
      <c r="AB125" s="71"/>
      <c r="AC125" s="72"/>
      <c r="AD125" s="78" t="s">
        <v>1092</v>
      </c>
      <c r="AE125" s="78">
        <v>492</v>
      </c>
      <c r="AF125" s="78">
        <v>823</v>
      </c>
      <c r="AG125" s="78">
        <v>1811</v>
      </c>
      <c r="AH125" s="78">
        <v>541</v>
      </c>
      <c r="AI125" s="78"/>
      <c r="AJ125" s="78" t="s">
        <v>1215</v>
      </c>
      <c r="AK125" s="78" t="s">
        <v>1309</v>
      </c>
      <c r="AL125" s="82" t="s">
        <v>1402</v>
      </c>
      <c r="AM125" s="78"/>
      <c r="AN125" s="80">
        <v>42695.92083333333</v>
      </c>
      <c r="AO125" s="82" t="s">
        <v>1524</v>
      </c>
      <c r="AP125" s="78" t="b">
        <v>1</v>
      </c>
      <c r="AQ125" s="78" t="b">
        <v>0</v>
      </c>
      <c r="AR125" s="78" t="b">
        <v>0</v>
      </c>
      <c r="AS125" s="78" t="s">
        <v>931</v>
      </c>
      <c r="AT125" s="78">
        <v>20</v>
      </c>
      <c r="AU125" s="78"/>
      <c r="AV125" s="78" t="b">
        <v>0</v>
      </c>
      <c r="AW125" s="78" t="s">
        <v>1609</v>
      </c>
      <c r="AX125" s="82" t="s">
        <v>1732</v>
      </c>
      <c r="AY125" s="78" t="s">
        <v>65</v>
      </c>
      <c r="AZ125" s="78" t="str">
        <f>REPLACE(INDEX(GroupVertices[Group],MATCH(Vertices[[#This Row],[Vertex]],GroupVertices[Vertex],0)),1,1,"")</f>
        <v>3</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338</v>
      </c>
      <c r="B126" s="65"/>
      <c r="C126" s="65" t="s">
        <v>64</v>
      </c>
      <c r="D126" s="66">
        <v>162.79809862323435</v>
      </c>
      <c r="E126" s="68"/>
      <c r="F126" s="100" t="s">
        <v>1601</v>
      </c>
      <c r="G126" s="65"/>
      <c r="H126" s="69" t="s">
        <v>338</v>
      </c>
      <c r="I126" s="70"/>
      <c r="J126" s="70"/>
      <c r="K126" s="69" t="s">
        <v>1866</v>
      </c>
      <c r="L126" s="73">
        <v>1</v>
      </c>
      <c r="M126" s="74">
        <v>5932.2529296875</v>
      </c>
      <c r="N126" s="74">
        <v>8691.0380859375</v>
      </c>
      <c r="O126" s="75"/>
      <c r="P126" s="76"/>
      <c r="Q126" s="76"/>
      <c r="R126" s="86"/>
      <c r="S126" s="48">
        <v>1</v>
      </c>
      <c r="T126" s="48">
        <v>0</v>
      </c>
      <c r="U126" s="49">
        <v>0</v>
      </c>
      <c r="V126" s="49">
        <v>0.002564</v>
      </c>
      <c r="W126" s="49">
        <v>0.001343</v>
      </c>
      <c r="X126" s="49">
        <v>0.533533</v>
      </c>
      <c r="Y126" s="49">
        <v>0</v>
      </c>
      <c r="Z126" s="49">
        <v>0</v>
      </c>
      <c r="AA126" s="71">
        <v>126</v>
      </c>
      <c r="AB126" s="71"/>
      <c r="AC126" s="72"/>
      <c r="AD126" s="78" t="s">
        <v>1093</v>
      </c>
      <c r="AE126" s="78">
        <v>1056</v>
      </c>
      <c r="AF126" s="78">
        <v>2922</v>
      </c>
      <c r="AG126" s="78">
        <v>7890</v>
      </c>
      <c r="AH126" s="78">
        <v>6378</v>
      </c>
      <c r="AI126" s="78"/>
      <c r="AJ126" s="78" t="s">
        <v>1216</v>
      </c>
      <c r="AK126" s="78" t="s">
        <v>1287</v>
      </c>
      <c r="AL126" s="82" t="s">
        <v>1403</v>
      </c>
      <c r="AM126" s="78"/>
      <c r="AN126" s="80">
        <v>41646.67151620371</v>
      </c>
      <c r="AO126" s="82" t="s">
        <v>1525</v>
      </c>
      <c r="AP126" s="78" t="b">
        <v>1</v>
      </c>
      <c r="AQ126" s="78" t="b">
        <v>0</v>
      </c>
      <c r="AR126" s="78" t="b">
        <v>1</v>
      </c>
      <c r="AS126" s="78" t="s">
        <v>931</v>
      </c>
      <c r="AT126" s="78">
        <v>77</v>
      </c>
      <c r="AU126" s="82" t="s">
        <v>1533</v>
      </c>
      <c r="AV126" s="78" t="b">
        <v>0</v>
      </c>
      <c r="AW126" s="78" t="s">
        <v>1609</v>
      </c>
      <c r="AX126" s="82" t="s">
        <v>1733</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339</v>
      </c>
      <c r="B127" s="65"/>
      <c r="C127" s="65" t="s">
        <v>64</v>
      </c>
      <c r="D127" s="66">
        <v>163.56338743667487</v>
      </c>
      <c r="E127" s="68"/>
      <c r="F127" s="100" t="s">
        <v>1602</v>
      </c>
      <c r="G127" s="65"/>
      <c r="H127" s="69" t="s">
        <v>339</v>
      </c>
      <c r="I127" s="70"/>
      <c r="J127" s="70"/>
      <c r="K127" s="69" t="s">
        <v>1867</v>
      </c>
      <c r="L127" s="73">
        <v>1</v>
      </c>
      <c r="M127" s="74">
        <v>7640.0888671875</v>
      </c>
      <c r="N127" s="74">
        <v>6778.1103515625</v>
      </c>
      <c r="O127" s="75"/>
      <c r="P127" s="76"/>
      <c r="Q127" s="76"/>
      <c r="R127" s="86"/>
      <c r="S127" s="48">
        <v>1</v>
      </c>
      <c r="T127" s="48">
        <v>0</v>
      </c>
      <c r="U127" s="49">
        <v>0</v>
      </c>
      <c r="V127" s="49">
        <v>0.002564</v>
      </c>
      <c r="W127" s="49">
        <v>0.001343</v>
      </c>
      <c r="X127" s="49">
        <v>0.533533</v>
      </c>
      <c r="Y127" s="49">
        <v>0</v>
      </c>
      <c r="Z127" s="49">
        <v>0</v>
      </c>
      <c r="AA127" s="71">
        <v>127</v>
      </c>
      <c r="AB127" s="71"/>
      <c r="AC127" s="72"/>
      <c r="AD127" s="78" t="s">
        <v>1094</v>
      </c>
      <c r="AE127" s="78">
        <v>1807</v>
      </c>
      <c r="AF127" s="78">
        <v>5721</v>
      </c>
      <c r="AG127" s="78">
        <v>4768</v>
      </c>
      <c r="AH127" s="78">
        <v>10668</v>
      </c>
      <c r="AI127" s="78"/>
      <c r="AJ127" s="78" t="s">
        <v>1217</v>
      </c>
      <c r="AK127" s="78" t="s">
        <v>1310</v>
      </c>
      <c r="AL127" s="82" t="s">
        <v>1404</v>
      </c>
      <c r="AM127" s="78"/>
      <c r="AN127" s="80">
        <v>39919.607395833336</v>
      </c>
      <c r="AO127" s="82" t="s">
        <v>1526</v>
      </c>
      <c r="AP127" s="78" t="b">
        <v>0</v>
      </c>
      <c r="AQ127" s="78" t="b">
        <v>0</v>
      </c>
      <c r="AR127" s="78" t="b">
        <v>1</v>
      </c>
      <c r="AS127" s="78" t="s">
        <v>931</v>
      </c>
      <c r="AT127" s="78">
        <v>124</v>
      </c>
      <c r="AU127" s="82" t="s">
        <v>1546</v>
      </c>
      <c r="AV127" s="78" t="b">
        <v>0</v>
      </c>
      <c r="AW127" s="78" t="s">
        <v>1609</v>
      </c>
      <c r="AX127" s="82" t="s">
        <v>1734</v>
      </c>
      <c r="AY127" s="78" t="s">
        <v>65</v>
      </c>
      <c r="AZ127" s="78" t="str">
        <f>REPLACE(INDEX(GroupVertices[Group],MATCH(Vertices[[#This Row],[Vertex]],GroupVertices[Vertex],0)),1,1,"")</f>
        <v>3</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340</v>
      </c>
      <c r="B128" s="65"/>
      <c r="C128" s="65" t="s">
        <v>64</v>
      </c>
      <c r="D128" s="66">
        <v>162.15365927586765</v>
      </c>
      <c r="E128" s="68"/>
      <c r="F128" s="100" t="s">
        <v>1603</v>
      </c>
      <c r="G128" s="65"/>
      <c r="H128" s="69" t="s">
        <v>340</v>
      </c>
      <c r="I128" s="70"/>
      <c r="J128" s="70"/>
      <c r="K128" s="69" t="s">
        <v>1868</v>
      </c>
      <c r="L128" s="73">
        <v>1</v>
      </c>
      <c r="M128" s="74">
        <v>6532.02294921875</v>
      </c>
      <c r="N128" s="74">
        <v>6296.31298828125</v>
      </c>
      <c r="O128" s="75"/>
      <c r="P128" s="76"/>
      <c r="Q128" s="76"/>
      <c r="R128" s="86"/>
      <c r="S128" s="48">
        <v>1</v>
      </c>
      <c r="T128" s="48">
        <v>0</v>
      </c>
      <c r="U128" s="49">
        <v>0</v>
      </c>
      <c r="V128" s="49">
        <v>0.002564</v>
      </c>
      <c r="W128" s="49">
        <v>0.001343</v>
      </c>
      <c r="X128" s="49">
        <v>0.533533</v>
      </c>
      <c r="Y128" s="49">
        <v>0</v>
      </c>
      <c r="Z128" s="49">
        <v>0</v>
      </c>
      <c r="AA128" s="71">
        <v>128</v>
      </c>
      <c r="AB128" s="71"/>
      <c r="AC128" s="72"/>
      <c r="AD128" s="78" t="s">
        <v>1095</v>
      </c>
      <c r="AE128" s="78">
        <v>820</v>
      </c>
      <c r="AF128" s="78">
        <v>565</v>
      </c>
      <c r="AG128" s="78">
        <v>467</v>
      </c>
      <c r="AH128" s="78">
        <v>2391</v>
      </c>
      <c r="AI128" s="78"/>
      <c r="AJ128" s="78" t="s">
        <v>1218</v>
      </c>
      <c r="AK128" s="78"/>
      <c r="AL128" s="82" t="s">
        <v>1405</v>
      </c>
      <c r="AM128" s="78"/>
      <c r="AN128" s="80">
        <v>42205.701261574075</v>
      </c>
      <c r="AO128" s="78"/>
      <c r="AP128" s="78" t="b">
        <v>0</v>
      </c>
      <c r="AQ128" s="78" t="b">
        <v>0</v>
      </c>
      <c r="AR128" s="78" t="b">
        <v>0</v>
      </c>
      <c r="AS128" s="78" t="s">
        <v>931</v>
      </c>
      <c r="AT128" s="78">
        <v>4</v>
      </c>
      <c r="AU128" s="82" t="s">
        <v>1533</v>
      </c>
      <c r="AV128" s="78" t="b">
        <v>0</v>
      </c>
      <c r="AW128" s="78" t="s">
        <v>1609</v>
      </c>
      <c r="AX128" s="82" t="s">
        <v>1735</v>
      </c>
      <c r="AY128" s="78" t="s">
        <v>65</v>
      </c>
      <c r="AZ128" s="78" t="str">
        <f>REPLACE(INDEX(GroupVertices[Group],MATCH(Vertices[[#This Row],[Vertex]],GroupVertices[Vertex],0)),1,1,"")</f>
        <v>3</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286</v>
      </c>
      <c r="B129" s="65"/>
      <c r="C129" s="65" t="s">
        <v>64</v>
      </c>
      <c r="D129" s="66">
        <v>162.00054683016322</v>
      </c>
      <c r="E129" s="68"/>
      <c r="F129" s="100" t="s">
        <v>1604</v>
      </c>
      <c r="G129" s="65"/>
      <c r="H129" s="69" t="s">
        <v>286</v>
      </c>
      <c r="I129" s="70"/>
      <c r="J129" s="70"/>
      <c r="K129" s="69" t="s">
        <v>1869</v>
      </c>
      <c r="L129" s="73">
        <v>89.20311054436269</v>
      </c>
      <c r="M129" s="74">
        <v>8282.1474609375</v>
      </c>
      <c r="N129" s="74">
        <v>1535.140625</v>
      </c>
      <c r="O129" s="75"/>
      <c r="P129" s="76"/>
      <c r="Q129" s="76"/>
      <c r="R129" s="86"/>
      <c r="S129" s="48">
        <v>1</v>
      </c>
      <c r="T129" s="48">
        <v>2</v>
      </c>
      <c r="U129" s="49">
        <v>116</v>
      </c>
      <c r="V129" s="49">
        <v>0.003425</v>
      </c>
      <c r="W129" s="49">
        <v>0.012336</v>
      </c>
      <c r="X129" s="49">
        <v>1.029359</v>
      </c>
      <c r="Y129" s="49">
        <v>0.3333333333333333</v>
      </c>
      <c r="Z129" s="49">
        <v>0</v>
      </c>
      <c r="AA129" s="71">
        <v>129</v>
      </c>
      <c r="AB129" s="71"/>
      <c r="AC129" s="72"/>
      <c r="AD129" s="78" t="s">
        <v>1096</v>
      </c>
      <c r="AE129" s="78">
        <v>9</v>
      </c>
      <c r="AF129" s="78">
        <v>5</v>
      </c>
      <c r="AG129" s="78">
        <v>39</v>
      </c>
      <c r="AH129" s="78">
        <v>2</v>
      </c>
      <c r="AI129" s="78"/>
      <c r="AJ129" s="78" t="s">
        <v>1219</v>
      </c>
      <c r="AK129" s="78"/>
      <c r="AL129" s="82" t="s">
        <v>1406</v>
      </c>
      <c r="AM129" s="78"/>
      <c r="AN129" s="80">
        <v>43457.99197916667</v>
      </c>
      <c r="AO129" s="78"/>
      <c r="AP129" s="78" t="b">
        <v>1</v>
      </c>
      <c r="AQ129" s="78" t="b">
        <v>0</v>
      </c>
      <c r="AR129" s="78" t="b">
        <v>0</v>
      </c>
      <c r="AS129" s="78" t="s">
        <v>931</v>
      </c>
      <c r="AT129" s="78">
        <v>0</v>
      </c>
      <c r="AU129" s="78"/>
      <c r="AV129" s="78" t="b">
        <v>0</v>
      </c>
      <c r="AW129" s="78" t="s">
        <v>1609</v>
      </c>
      <c r="AX129" s="82" t="s">
        <v>1736</v>
      </c>
      <c r="AY129" s="78" t="s">
        <v>66</v>
      </c>
      <c r="AZ129" s="78" t="str">
        <f>REPLACE(INDEX(GroupVertices[Group],MATCH(Vertices[[#This Row],[Vertex]],GroupVertices[Vertex],0)),1,1,"")</f>
        <v>9</v>
      </c>
      <c r="BA129" s="48" t="s">
        <v>499</v>
      </c>
      <c r="BB129" s="48" t="s">
        <v>499</v>
      </c>
      <c r="BC129" s="48" t="s">
        <v>533</v>
      </c>
      <c r="BD129" s="48" t="s">
        <v>533</v>
      </c>
      <c r="BE129" s="48"/>
      <c r="BF129" s="48"/>
      <c r="BG129" s="120" t="s">
        <v>2313</v>
      </c>
      <c r="BH129" s="120" t="s">
        <v>2313</v>
      </c>
      <c r="BI129" s="120" t="s">
        <v>2372</v>
      </c>
      <c r="BJ129" s="120" t="s">
        <v>2372</v>
      </c>
      <c r="BK129" s="120">
        <v>3</v>
      </c>
      <c r="BL129" s="123">
        <v>7.894736842105263</v>
      </c>
      <c r="BM129" s="120">
        <v>1</v>
      </c>
      <c r="BN129" s="123">
        <v>2.6315789473684212</v>
      </c>
      <c r="BO129" s="120">
        <v>0</v>
      </c>
      <c r="BP129" s="123">
        <v>0</v>
      </c>
      <c r="BQ129" s="120">
        <v>34</v>
      </c>
      <c r="BR129" s="123">
        <v>89.47368421052632</v>
      </c>
      <c r="BS129" s="120">
        <v>38</v>
      </c>
      <c r="BT129" s="2"/>
      <c r="BU129" s="3"/>
      <c r="BV129" s="3"/>
      <c r="BW129" s="3"/>
      <c r="BX129" s="3"/>
    </row>
    <row r="130" spans="1:76" ht="15">
      <c r="A130" s="64" t="s">
        <v>287</v>
      </c>
      <c r="B130" s="65"/>
      <c r="C130" s="65" t="s">
        <v>64</v>
      </c>
      <c r="D130" s="66">
        <v>162.0092961127749</v>
      </c>
      <c r="E130" s="68"/>
      <c r="F130" s="100" t="s">
        <v>659</v>
      </c>
      <c r="G130" s="65"/>
      <c r="H130" s="69" t="s">
        <v>287</v>
      </c>
      <c r="I130" s="70"/>
      <c r="J130" s="70"/>
      <c r="K130" s="69" t="s">
        <v>1870</v>
      </c>
      <c r="L130" s="73">
        <v>89.20311054436269</v>
      </c>
      <c r="M130" s="74">
        <v>7824.10400390625</v>
      </c>
      <c r="N130" s="74">
        <v>746.984130859375</v>
      </c>
      <c r="O130" s="75"/>
      <c r="P130" s="76"/>
      <c r="Q130" s="76"/>
      <c r="R130" s="86"/>
      <c r="S130" s="48">
        <v>0</v>
      </c>
      <c r="T130" s="48">
        <v>3</v>
      </c>
      <c r="U130" s="49">
        <v>116</v>
      </c>
      <c r="V130" s="49">
        <v>0.003425</v>
      </c>
      <c r="W130" s="49">
        <v>0.012336</v>
      </c>
      <c r="X130" s="49">
        <v>1.029359</v>
      </c>
      <c r="Y130" s="49">
        <v>0.3333333333333333</v>
      </c>
      <c r="Z130" s="49">
        <v>0</v>
      </c>
      <c r="AA130" s="71">
        <v>130</v>
      </c>
      <c r="AB130" s="71"/>
      <c r="AC130" s="72"/>
      <c r="AD130" s="78" t="s">
        <v>1097</v>
      </c>
      <c r="AE130" s="78">
        <v>201</v>
      </c>
      <c r="AF130" s="78">
        <v>37</v>
      </c>
      <c r="AG130" s="78">
        <v>73</v>
      </c>
      <c r="AH130" s="78">
        <v>95</v>
      </c>
      <c r="AI130" s="78"/>
      <c r="AJ130" s="78" t="s">
        <v>1220</v>
      </c>
      <c r="AK130" s="78" t="s">
        <v>1311</v>
      </c>
      <c r="AL130" s="78"/>
      <c r="AM130" s="78"/>
      <c r="AN130" s="80">
        <v>42763.0628125</v>
      </c>
      <c r="AO130" s="78"/>
      <c r="AP130" s="78" t="b">
        <v>1</v>
      </c>
      <c r="AQ130" s="78" t="b">
        <v>0</v>
      </c>
      <c r="AR130" s="78" t="b">
        <v>0</v>
      </c>
      <c r="AS130" s="78" t="s">
        <v>931</v>
      </c>
      <c r="AT130" s="78">
        <v>0</v>
      </c>
      <c r="AU130" s="78"/>
      <c r="AV130" s="78" t="b">
        <v>0</v>
      </c>
      <c r="AW130" s="78" t="s">
        <v>1609</v>
      </c>
      <c r="AX130" s="82" t="s">
        <v>1737</v>
      </c>
      <c r="AY130" s="78" t="s">
        <v>66</v>
      </c>
      <c r="AZ130" s="78" t="str">
        <f>REPLACE(INDEX(GroupVertices[Group],MATCH(Vertices[[#This Row],[Vertex]],GroupVertices[Vertex],0)),1,1,"")</f>
        <v>9</v>
      </c>
      <c r="BA130" s="48"/>
      <c r="BB130" s="48"/>
      <c r="BC130" s="48"/>
      <c r="BD130" s="48"/>
      <c r="BE130" s="48"/>
      <c r="BF130" s="48"/>
      <c r="BG130" s="120" t="s">
        <v>2314</v>
      </c>
      <c r="BH130" s="120" t="s">
        <v>2314</v>
      </c>
      <c r="BI130" s="120" t="s">
        <v>2373</v>
      </c>
      <c r="BJ130" s="120" t="s">
        <v>2373</v>
      </c>
      <c r="BK130" s="120">
        <v>0</v>
      </c>
      <c r="BL130" s="123">
        <v>0</v>
      </c>
      <c r="BM130" s="120">
        <v>0</v>
      </c>
      <c r="BN130" s="123">
        <v>0</v>
      </c>
      <c r="BO130" s="120">
        <v>0</v>
      </c>
      <c r="BP130" s="123">
        <v>0</v>
      </c>
      <c r="BQ130" s="120">
        <v>6</v>
      </c>
      <c r="BR130" s="123">
        <v>100</v>
      </c>
      <c r="BS130" s="120">
        <v>6</v>
      </c>
      <c r="BT130" s="2"/>
      <c r="BU130" s="3"/>
      <c r="BV130" s="3"/>
      <c r="BW130" s="3"/>
      <c r="BX130" s="3"/>
    </row>
    <row r="131" spans="1:76" ht="15">
      <c r="A131" s="64" t="s">
        <v>341</v>
      </c>
      <c r="B131" s="65"/>
      <c r="C131" s="65" t="s">
        <v>64</v>
      </c>
      <c r="D131" s="66">
        <v>162.00328098097938</v>
      </c>
      <c r="E131" s="68"/>
      <c r="F131" s="100" t="s">
        <v>1605</v>
      </c>
      <c r="G131" s="65"/>
      <c r="H131" s="69" t="s">
        <v>341</v>
      </c>
      <c r="I131" s="70"/>
      <c r="J131" s="70"/>
      <c r="K131" s="69" t="s">
        <v>1871</v>
      </c>
      <c r="L131" s="73">
        <v>1</v>
      </c>
      <c r="M131" s="74">
        <v>7824.10400390625</v>
      </c>
      <c r="N131" s="74">
        <v>1535.140625</v>
      </c>
      <c r="O131" s="75"/>
      <c r="P131" s="76"/>
      <c r="Q131" s="76"/>
      <c r="R131" s="86"/>
      <c r="S131" s="48">
        <v>2</v>
      </c>
      <c r="T131" s="48">
        <v>0</v>
      </c>
      <c r="U131" s="49">
        <v>0</v>
      </c>
      <c r="V131" s="49">
        <v>0.002451</v>
      </c>
      <c r="W131" s="49">
        <v>0.002692</v>
      </c>
      <c r="X131" s="49">
        <v>0.733303</v>
      </c>
      <c r="Y131" s="49">
        <v>0.5</v>
      </c>
      <c r="Z131" s="49">
        <v>0</v>
      </c>
      <c r="AA131" s="71">
        <v>131</v>
      </c>
      <c r="AB131" s="71"/>
      <c r="AC131" s="72"/>
      <c r="AD131" s="78" t="s">
        <v>1098</v>
      </c>
      <c r="AE131" s="78">
        <v>10</v>
      </c>
      <c r="AF131" s="78">
        <v>15</v>
      </c>
      <c r="AG131" s="78">
        <v>9</v>
      </c>
      <c r="AH131" s="78">
        <v>0</v>
      </c>
      <c r="AI131" s="78"/>
      <c r="AJ131" s="78" t="s">
        <v>1221</v>
      </c>
      <c r="AK131" s="78" t="s">
        <v>1312</v>
      </c>
      <c r="AL131" s="82" t="s">
        <v>1407</v>
      </c>
      <c r="AM131" s="78"/>
      <c r="AN131" s="80">
        <v>40647.47141203703</v>
      </c>
      <c r="AO131" s="78"/>
      <c r="AP131" s="78" t="b">
        <v>0</v>
      </c>
      <c r="AQ131" s="78" t="b">
        <v>0</v>
      </c>
      <c r="AR131" s="78" t="b">
        <v>0</v>
      </c>
      <c r="AS131" s="78" t="s">
        <v>931</v>
      </c>
      <c r="AT131" s="78">
        <v>0</v>
      </c>
      <c r="AU131" s="82" t="s">
        <v>1546</v>
      </c>
      <c r="AV131" s="78" t="b">
        <v>0</v>
      </c>
      <c r="AW131" s="78" t="s">
        <v>1609</v>
      </c>
      <c r="AX131" s="82" t="s">
        <v>1738</v>
      </c>
      <c r="AY131" s="78" t="s">
        <v>65</v>
      </c>
      <c r="AZ131" s="78" t="str">
        <f>REPLACE(INDEX(GroupVertices[Group],MATCH(Vertices[[#This Row],[Vertex]],GroupVertices[Vertex],0)),1,1,"")</f>
        <v>9</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288</v>
      </c>
      <c r="B132" s="65"/>
      <c r="C132" s="65" t="s">
        <v>64</v>
      </c>
      <c r="D132" s="66">
        <v>162.11729507001286</v>
      </c>
      <c r="E132" s="68"/>
      <c r="F132" s="100" t="s">
        <v>660</v>
      </c>
      <c r="G132" s="65"/>
      <c r="H132" s="69" t="s">
        <v>288</v>
      </c>
      <c r="I132" s="70"/>
      <c r="J132" s="70"/>
      <c r="K132" s="69" t="s">
        <v>1872</v>
      </c>
      <c r="L132" s="73">
        <v>5.562229855742898</v>
      </c>
      <c r="M132" s="74">
        <v>8481.9326171875</v>
      </c>
      <c r="N132" s="74">
        <v>4631.8896484375</v>
      </c>
      <c r="O132" s="75"/>
      <c r="P132" s="76"/>
      <c r="Q132" s="76"/>
      <c r="R132" s="86"/>
      <c r="S132" s="48">
        <v>0</v>
      </c>
      <c r="T132" s="48">
        <v>3</v>
      </c>
      <c r="U132" s="49">
        <v>6</v>
      </c>
      <c r="V132" s="49">
        <v>0.333333</v>
      </c>
      <c r="W132" s="49">
        <v>0</v>
      </c>
      <c r="X132" s="49">
        <v>1.918911</v>
      </c>
      <c r="Y132" s="49">
        <v>0</v>
      </c>
      <c r="Z132" s="49">
        <v>0</v>
      </c>
      <c r="AA132" s="71">
        <v>132</v>
      </c>
      <c r="AB132" s="71"/>
      <c r="AC132" s="72"/>
      <c r="AD132" s="78" t="s">
        <v>1099</v>
      </c>
      <c r="AE132" s="78">
        <v>254</v>
      </c>
      <c r="AF132" s="78">
        <v>432</v>
      </c>
      <c r="AG132" s="78">
        <v>690</v>
      </c>
      <c r="AH132" s="78">
        <v>1224</v>
      </c>
      <c r="AI132" s="78"/>
      <c r="AJ132" s="78" t="s">
        <v>1222</v>
      </c>
      <c r="AK132" s="78" t="s">
        <v>1313</v>
      </c>
      <c r="AL132" s="82" t="s">
        <v>1408</v>
      </c>
      <c r="AM132" s="78"/>
      <c r="AN132" s="80">
        <v>42923.735810185186</v>
      </c>
      <c r="AO132" s="82" t="s">
        <v>1527</v>
      </c>
      <c r="AP132" s="78" t="b">
        <v>0</v>
      </c>
      <c r="AQ132" s="78" t="b">
        <v>0</v>
      </c>
      <c r="AR132" s="78" t="b">
        <v>0</v>
      </c>
      <c r="AS132" s="78" t="s">
        <v>931</v>
      </c>
      <c r="AT132" s="78">
        <v>2</v>
      </c>
      <c r="AU132" s="82" t="s">
        <v>1533</v>
      </c>
      <c r="AV132" s="78" t="b">
        <v>0</v>
      </c>
      <c r="AW132" s="78" t="s">
        <v>1609</v>
      </c>
      <c r="AX132" s="82" t="s">
        <v>1739</v>
      </c>
      <c r="AY132" s="78" t="s">
        <v>66</v>
      </c>
      <c r="AZ132" s="78" t="str">
        <f>REPLACE(INDEX(GroupVertices[Group],MATCH(Vertices[[#This Row],[Vertex]],GroupVertices[Vertex],0)),1,1,"")</f>
        <v>8</v>
      </c>
      <c r="BA132" s="48" t="s">
        <v>500</v>
      </c>
      <c r="BB132" s="48" t="s">
        <v>500</v>
      </c>
      <c r="BC132" s="48" t="s">
        <v>502</v>
      </c>
      <c r="BD132" s="48" t="s">
        <v>502</v>
      </c>
      <c r="BE132" s="48"/>
      <c r="BF132" s="48"/>
      <c r="BG132" s="120" t="s">
        <v>2315</v>
      </c>
      <c r="BH132" s="120" t="s">
        <v>2315</v>
      </c>
      <c r="BI132" s="120" t="s">
        <v>2374</v>
      </c>
      <c r="BJ132" s="120" t="s">
        <v>2374</v>
      </c>
      <c r="BK132" s="120">
        <v>1</v>
      </c>
      <c r="BL132" s="123">
        <v>5.555555555555555</v>
      </c>
      <c r="BM132" s="120">
        <v>0</v>
      </c>
      <c r="BN132" s="123">
        <v>0</v>
      </c>
      <c r="BO132" s="120">
        <v>0</v>
      </c>
      <c r="BP132" s="123">
        <v>0</v>
      </c>
      <c r="BQ132" s="120">
        <v>17</v>
      </c>
      <c r="BR132" s="123">
        <v>94.44444444444444</v>
      </c>
      <c r="BS132" s="120">
        <v>18</v>
      </c>
      <c r="BT132" s="2"/>
      <c r="BU132" s="3"/>
      <c r="BV132" s="3"/>
      <c r="BW132" s="3"/>
      <c r="BX132" s="3"/>
    </row>
    <row r="133" spans="1:76" ht="15">
      <c r="A133" s="64" t="s">
        <v>342</v>
      </c>
      <c r="B133" s="65"/>
      <c r="C133" s="65" t="s">
        <v>64</v>
      </c>
      <c r="D133" s="66">
        <v>162.15858074733674</v>
      </c>
      <c r="E133" s="68"/>
      <c r="F133" s="100" t="s">
        <v>1606</v>
      </c>
      <c r="G133" s="65"/>
      <c r="H133" s="69" t="s">
        <v>342</v>
      </c>
      <c r="I133" s="70"/>
      <c r="J133" s="70"/>
      <c r="K133" s="69" t="s">
        <v>1873</v>
      </c>
      <c r="L133" s="73">
        <v>1</v>
      </c>
      <c r="M133" s="74">
        <v>8481.9326171875</v>
      </c>
      <c r="N133" s="74">
        <v>5496.50927734375</v>
      </c>
      <c r="O133" s="75"/>
      <c r="P133" s="76"/>
      <c r="Q133" s="76"/>
      <c r="R133" s="86"/>
      <c r="S133" s="48">
        <v>1</v>
      </c>
      <c r="T133" s="48">
        <v>0</v>
      </c>
      <c r="U133" s="49">
        <v>0</v>
      </c>
      <c r="V133" s="49">
        <v>0.2</v>
      </c>
      <c r="W133" s="49">
        <v>0</v>
      </c>
      <c r="X133" s="49">
        <v>0.693691</v>
      </c>
      <c r="Y133" s="49">
        <v>0</v>
      </c>
      <c r="Z133" s="49">
        <v>0</v>
      </c>
      <c r="AA133" s="71">
        <v>133</v>
      </c>
      <c r="AB133" s="71"/>
      <c r="AC133" s="72"/>
      <c r="AD133" s="78" t="s">
        <v>1100</v>
      </c>
      <c r="AE133" s="78">
        <v>72</v>
      </c>
      <c r="AF133" s="78">
        <v>583</v>
      </c>
      <c r="AG133" s="78">
        <v>113</v>
      </c>
      <c r="AH133" s="78">
        <v>45</v>
      </c>
      <c r="AI133" s="78"/>
      <c r="AJ133" s="78"/>
      <c r="AK133" s="78"/>
      <c r="AL133" s="82" t="s">
        <v>1409</v>
      </c>
      <c r="AM133" s="78"/>
      <c r="AN133" s="80">
        <v>42076.7978125</v>
      </c>
      <c r="AO133" s="82" t="s">
        <v>1528</v>
      </c>
      <c r="AP133" s="78" t="b">
        <v>0</v>
      </c>
      <c r="AQ133" s="78" t="b">
        <v>0</v>
      </c>
      <c r="AR133" s="78" t="b">
        <v>0</v>
      </c>
      <c r="AS133" s="78" t="s">
        <v>931</v>
      </c>
      <c r="AT133" s="78">
        <v>9</v>
      </c>
      <c r="AU133" s="82" t="s">
        <v>1533</v>
      </c>
      <c r="AV133" s="78" t="b">
        <v>0</v>
      </c>
      <c r="AW133" s="78" t="s">
        <v>1609</v>
      </c>
      <c r="AX133" s="82" t="s">
        <v>1740</v>
      </c>
      <c r="AY133" s="78" t="s">
        <v>65</v>
      </c>
      <c r="AZ133" s="78" t="str">
        <f>REPLACE(INDEX(GroupVertices[Group],MATCH(Vertices[[#This Row],[Vertex]],GroupVertices[Vertex],0)),1,1,"")</f>
        <v>8</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343</v>
      </c>
      <c r="B134" s="65"/>
      <c r="C134" s="65" t="s">
        <v>64</v>
      </c>
      <c r="D134" s="66">
        <v>162.07136133630152</v>
      </c>
      <c r="E134" s="68"/>
      <c r="F134" s="100" t="s">
        <v>1607</v>
      </c>
      <c r="G134" s="65"/>
      <c r="H134" s="69" t="s">
        <v>343</v>
      </c>
      <c r="I134" s="70"/>
      <c r="J134" s="70"/>
      <c r="K134" s="69" t="s">
        <v>1874</v>
      </c>
      <c r="L134" s="73">
        <v>1</v>
      </c>
      <c r="M134" s="74">
        <v>7890.69921875</v>
      </c>
      <c r="N134" s="74">
        <v>5496.50927734375</v>
      </c>
      <c r="O134" s="75"/>
      <c r="P134" s="76"/>
      <c r="Q134" s="76"/>
      <c r="R134" s="86"/>
      <c r="S134" s="48">
        <v>1</v>
      </c>
      <c r="T134" s="48">
        <v>0</v>
      </c>
      <c r="U134" s="49">
        <v>0</v>
      </c>
      <c r="V134" s="49">
        <v>0.2</v>
      </c>
      <c r="W134" s="49">
        <v>0</v>
      </c>
      <c r="X134" s="49">
        <v>0.693691</v>
      </c>
      <c r="Y134" s="49">
        <v>0</v>
      </c>
      <c r="Z134" s="49">
        <v>0</v>
      </c>
      <c r="AA134" s="71">
        <v>134</v>
      </c>
      <c r="AB134" s="71"/>
      <c r="AC134" s="72"/>
      <c r="AD134" s="78" t="s">
        <v>1101</v>
      </c>
      <c r="AE134" s="78">
        <v>364</v>
      </c>
      <c r="AF134" s="78">
        <v>264</v>
      </c>
      <c r="AG134" s="78">
        <v>286</v>
      </c>
      <c r="AH134" s="78">
        <v>183</v>
      </c>
      <c r="AI134" s="78"/>
      <c r="AJ134" s="78" t="s">
        <v>1223</v>
      </c>
      <c r="AK134" s="78" t="s">
        <v>1314</v>
      </c>
      <c r="AL134" s="82" t="s">
        <v>1410</v>
      </c>
      <c r="AM134" s="78"/>
      <c r="AN134" s="80">
        <v>42238.64696759259</v>
      </c>
      <c r="AO134" s="82" t="s">
        <v>1529</v>
      </c>
      <c r="AP134" s="78" t="b">
        <v>1</v>
      </c>
      <c r="AQ134" s="78" t="b">
        <v>0</v>
      </c>
      <c r="AR134" s="78" t="b">
        <v>0</v>
      </c>
      <c r="AS134" s="78" t="s">
        <v>931</v>
      </c>
      <c r="AT134" s="78">
        <v>3</v>
      </c>
      <c r="AU134" s="82" t="s">
        <v>1533</v>
      </c>
      <c r="AV134" s="78" t="b">
        <v>0</v>
      </c>
      <c r="AW134" s="78" t="s">
        <v>1609</v>
      </c>
      <c r="AX134" s="82" t="s">
        <v>1741</v>
      </c>
      <c r="AY134" s="78" t="s">
        <v>65</v>
      </c>
      <c r="AZ134" s="78" t="str">
        <f>REPLACE(INDEX(GroupVertices[Group],MATCH(Vertices[[#This Row],[Vertex]],GroupVertices[Vertex],0)),1,1,"")</f>
        <v>8</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87" t="s">
        <v>344</v>
      </c>
      <c r="B135" s="88"/>
      <c r="C135" s="88" t="s">
        <v>64</v>
      </c>
      <c r="D135" s="89">
        <v>162.0128505088359</v>
      </c>
      <c r="E135" s="90"/>
      <c r="F135" s="101" t="s">
        <v>1608</v>
      </c>
      <c r="G135" s="88"/>
      <c r="H135" s="91" t="s">
        <v>344</v>
      </c>
      <c r="I135" s="92"/>
      <c r="J135" s="92"/>
      <c r="K135" s="91" t="s">
        <v>1875</v>
      </c>
      <c r="L135" s="93">
        <v>1</v>
      </c>
      <c r="M135" s="94">
        <v>7890.69921875</v>
      </c>
      <c r="N135" s="94">
        <v>4631.8896484375</v>
      </c>
      <c r="O135" s="95"/>
      <c r="P135" s="96"/>
      <c r="Q135" s="96"/>
      <c r="R135" s="97"/>
      <c r="S135" s="48">
        <v>1</v>
      </c>
      <c r="T135" s="48">
        <v>0</v>
      </c>
      <c r="U135" s="49">
        <v>0</v>
      </c>
      <c r="V135" s="49">
        <v>0.2</v>
      </c>
      <c r="W135" s="49">
        <v>0</v>
      </c>
      <c r="X135" s="49">
        <v>0.693691</v>
      </c>
      <c r="Y135" s="49">
        <v>0</v>
      </c>
      <c r="Z135" s="49">
        <v>0</v>
      </c>
      <c r="AA135" s="98">
        <v>135</v>
      </c>
      <c r="AB135" s="98"/>
      <c r="AC135" s="99"/>
      <c r="AD135" s="78" t="s">
        <v>1102</v>
      </c>
      <c r="AE135" s="78">
        <v>57</v>
      </c>
      <c r="AF135" s="78">
        <v>50</v>
      </c>
      <c r="AG135" s="78">
        <v>1041</v>
      </c>
      <c r="AH135" s="78">
        <v>198</v>
      </c>
      <c r="AI135" s="78"/>
      <c r="AJ135" s="78" t="s">
        <v>1224</v>
      </c>
      <c r="AK135" s="78" t="s">
        <v>1264</v>
      </c>
      <c r="AL135" s="78"/>
      <c r="AM135" s="78"/>
      <c r="AN135" s="80">
        <v>42927.88002314815</v>
      </c>
      <c r="AO135" s="82" t="s">
        <v>1530</v>
      </c>
      <c r="AP135" s="78" t="b">
        <v>1</v>
      </c>
      <c r="AQ135" s="78" t="b">
        <v>0</v>
      </c>
      <c r="AR135" s="78" t="b">
        <v>0</v>
      </c>
      <c r="AS135" s="78" t="s">
        <v>931</v>
      </c>
      <c r="AT135" s="78">
        <v>3</v>
      </c>
      <c r="AU135" s="78"/>
      <c r="AV135" s="78" t="b">
        <v>0</v>
      </c>
      <c r="AW135" s="78" t="s">
        <v>1609</v>
      </c>
      <c r="AX135" s="82" t="s">
        <v>1742</v>
      </c>
      <c r="AY135" s="78" t="s">
        <v>65</v>
      </c>
      <c r="AZ135" s="78" t="str">
        <f>REPLACE(INDEX(GroupVertices[Group],MATCH(Vertices[[#This Row],[Vertex]],GroupVertices[Vertex],0)),1,1,"")</f>
        <v>8</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4" r:id="rId1" display="http://www.steephill.com/"/>
    <hyperlink ref="AL7" r:id="rId2" display="https://t.co/fdcFKDtOzb"/>
    <hyperlink ref="AL8" r:id="rId3" display="https://www.theorganicview.com/uncategorized/why-is-it-ok-for-americas-beekeepers-to-sustain-40-50-l"/>
    <hyperlink ref="AL9" r:id="rId4" display="https://t.co/BQKFZZtKYf"/>
    <hyperlink ref="AL10" r:id="rId5" display="http://www.francetvinfo.fr/"/>
    <hyperlink ref="AL11" r:id="rId6" display="https://www.marijuana.com.au/"/>
    <hyperlink ref="AL14" r:id="rId7" display="https://www.youtube.com/c/TheGrowFromYourHeartPodcast"/>
    <hyperlink ref="AL16" r:id="rId8" display="http://bit.ly/BeyondBudsNG"/>
    <hyperlink ref="AL17" r:id="rId9" display="http://horrorsonline.proboards.com/"/>
    <hyperlink ref="AL18" r:id="rId10" display="http://www.youtube.com/c/TheGrowFromYourHeartPodcast"/>
    <hyperlink ref="AL19" r:id="rId11" display="http://www.gro-techsystems.com/"/>
    <hyperlink ref="AL20" r:id="rId12" display="https://www.cohnreznick.com/"/>
    <hyperlink ref="AL21" r:id="rId13" display="http://newfrontierdata.com/"/>
    <hyperlink ref="AL22" r:id="rId14" display="http://www.dctastebuds.com/"/>
    <hyperlink ref="AL23" r:id="rId15" display="http://www.womengrow.com/"/>
    <hyperlink ref="AL24" r:id="rId16" display="http://www.madebyhemp.com/"/>
    <hyperlink ref="AL25" r:id="rId17" display="http://www.cannabisnow.com/"/>
    <hyperlink ref="AL26" r:id="rId18" display="http://evacbd.com/"/>
    <hyperlink ref="AL27" r:id="rId19" display="https://ediblee.com/"/>
    <hyperlink ref="AL29" r:id="rId20" display="http://bit.ly/hN51Qw"/>
    <hyperlink ref="AL30" r:id="rId21" display="https://www.hcfdc.org/"/>
    <hyperlink ref="AL33" r:id="rId22" display="https://t.co/FFypzYszA5"/>
    <hyperlink ref="AL34" r:id="rId23" display="http://newwestsummit.com/"/>
    <hyperlink ref="AL35" r:id="rId24" display="https://bit.ly/2P0V1gc"/>
    <hyperlink ref="AL36" r:id="rId25" display="https://t.co/0Lk8BN2Vf5"/>
    <hyperlink ref="AL37" r:id="rId26" display="http://instagram.com/theharborside"/>
    <hyperlink ref="AL38" r:id="rId27" display="http://shopharborside.com/"/>
    <hyperlink ref="AL39" r:id="rId28" display="https://www.facebook.com/simulationseries/"/>
    <hyperlink ref="AL42" r:id="rId29" display="http://bhbohemian.blogspot.com/"/>
    <hyperlink ref="AL44" r:id="rId30" display="http://www.chronichealthcbd.com/"/>
    <hyperlink ref="AL46" r:id="rId31" display="https://enrollnow.vip/join/2027"/>
    <hyperlink ref="AL47" r:id="rId32" display="http://www.neodevsolutions.com/"/>
    <hyperlink ref="AL51" r:id="rId33" display="https://hightimes.com/"/>
    <hyperlink ref="AL52" r:id="rId34" display="https://www.facebook.com/medaweed"/>
    <hyperlink ref="AL53" r:id="rId35" display="http://www.nytimes.com/"/>
    <hyperlink ref="AL54" r:id="rId36" display="http://www.medwellhealth.net/"/>
    <hyperlink ref="AL56" r:id="rId37" display="http://www.flickr.com/photos/paluch_9/"/>
    <hyperlink ref="AL60" r:id="rId38" display="http://www.pottymouthbakery.com/"/>
    <hyperlink ref="AL61" r:id="rId39" display="http://www.neodevsolutions.com/"/>
    <hyperlink ref="AL66" r:id="rId40" display="https://t.co/Mt7jQz27Hx"/>
    <hyperlink ref="AL67" r:id="rId41" display="https://infocastinc.com/market-insights/cannabis/"/>
    <hyperlink ref="AL69" r:id="rId42" display="http://www.cannabisradio.com/podcasts/rollin-with-ngaio/"/>
    <hyperlink ref="AL70" r:id="rId43" display="http://www.margoprice.net/"/>
    <hyperlink ref="AL71" r:id="rId44" display="http://www.davidrdowns.com/"/>
    <hyperlink ref="AL72" r:id="rId45" display="https://t.co/nhgL5lorRe"/>
    <hyperlink ref="AL73" r:id="rId46" display="http://chali2na.com/"/>
    <hyperlink ref="AL74" r:id="rId47" display="https://t.co/Hr1M3x8OL9"/>
    <hyperlink ref="AL75" r:id="rId48" display="https://t.co/03brZc6sJt"/>
    <hyperlink ref="AL76" r:id="rId49" display="http://www.willienelson.com/"/>
    <hyperlink ref="AL78" r:id="rId50" display="https://t.co/uo5pL4FUDP"/>
    <hyperlink ref="AL79" r:id="rId51" display="http://www.technoverde.com/"/>
    <hyperlink ref="AL80" r:id="rId52" display="http://www.kazpharma.com/"/>
    <hyperlink ref="AL84" r:id="rId53" display="http://t.co/IaghNW8Xm2"/>
    <hyperlink ref="AL85" r:id="rId54" display="http://t.co/BmHxhkm3Mh"/>
    <hyperlink ref="AL86" r:id="rId55" display="http://www.civilized.life/"/>
    <hyperlink ref="AL87" r:id="rId56" display="http://www.leafly.com/"/>
    <hyperlink ref="AL89" r:id="rId57" display="http://www.cbs.com/"/>
    <hyperlink ref="AL90" r:id="rId58" display="http://www.mjbizdaily.com/"/>
    <hyperlink ref="AL91" r:id="rId59" display="http://t.co/PpzoTPS9"/>
    <hyperlink ref="AL92" r:id="rId60" display="http://forbes.com/"/>
    <hyperlink ref="AL93" r:id="rId61" display="https://t.co/w4jjJafn2U"/>
    <hyperlink ref="AL95" r:id="rId62" display="https://emeraldscientific.com/"/>
    <hyperlink ref="AL96" r:id="rId63" display="http://www.grolens.com/"/>
    <hyperlink ref="AL97" r:id="rId64" display="http://www.stickysaguaro.com/"/>
    <hyperlink ref="AL98" r:id="rId65" display="https://www.chk-solutions.com/"/>
    <hyperlink ref="AL99" r:id="rId66" display="https://www.facebook.com/mgretailer/"/>
    <hyperlink ref="AL100" r:id="rId67" display="http://about.me/michael_rosati"/>
    <hyperlink ref="AL101" r:id="rId68" display="http://t.co/qkMZicX5fm"/>
    <hyperlink ref="AL102" r:id="rId69" display="http://www.831.delivery/"/>
    <hyperlink ref="AL104" r:id="rId70" display="https://t.co/xQ0moT2z4C"/>
    <hyperlink ref="AL105" r:id="rId71" display="http://www.releafapp.com/"/>
    <hyperlink ref="AL106" r:id="rId72" display="http://www.potbotics.com/"/>
    <hyperlink ref="AL107" r:id="rId73" display="https://t.co/Ez8axlSdKC"/>
    <hyperlink ref="AL108" r:id="rId74" display="http://www.lexariabioscience.com/"/>
    <hyperlink ref="AL109" r:id="rId75" display="http://greenhouse.ventures/"/>
    <hyperlink ref="AL110" r:id="rId76" display="http://www.de-achterdeur.nl/"/>
    <hyperlink ref="AL111" r:id="rId77" display="http://www.pgmcg.nl/"/>
    <hyperlink ref="AL112" r:id="rId78" display="http://www.erowid.com/"/>
    <hyperlink ref="AL113" r:id="rId79" display="https://inweed.io/"/>
    <hyperlink ref="AL114" r:id="rId80" display="https://t.co/fVO0hBe8Pb"/>
    <hyperlink ref="AL116" r:id="rId81" display="http://www.meridacap.com/"/>
    <hyperlink ref="AL117" r:id="rId82" display="https://infocastinc.com/lps/cannabis-compliance-east/"/>
    <hyperlink ref="AL118" r:id="rId83" display="http://www.ilovecompliance.biz/"/>
    <hyperlink ref="AL119" r:id="rId84" display="http://www.irccmh.org/"/>
    <hyperlink ref="AL120" r:id="rId85" display="http://www.cannaresearchnetwork.com/"/>
    <hyperlink ref="AL121" r:id="rId86" display="http://t.co/ZXIVA4Payz"/>
    <hyperlink ref="AL122" r:id="rId87" display="http://www.njmarijuanareform.org/"/>
    <hyperlink ref="AL123" r:id="rId88" display="https://t.co/xamLUxUvgq"/>
    <hyperlink ref="AL125" r:id="rId89" display="https://t.co/tB3RLLFhiY"/>
    <hyperlink ref="AL126" r:id="rId90" display="https://t.co/PjueFEvHaC"/>
    <hyperlink ref="AL127" r:id="rId91" display="http://shaleentitle.com/"/>
    <hyperlink ref="AL128" r:id="rId92" display="http://cbcounsel.com/"/>
    <hyperlink ref="AL129" r:id="rId93" display="https://t.co/QUjVDOBoBN"/>
    <hyperlink ref="AL131" r:id="rId94" display="http://t.co/UDSy9xFoSO"/>
    <hyperlink ref="AL132" r:id="rId95" display="http://www.velvetswing.com/"/>
    <hyperlink ref="AL133" r:id="rId96" display="http://www.artizencannabis.com/"/>
    <hyperlink ref="AL134" r:id="rId97" display="http://lazybeegardens.com/"/>
    <hyperlink ref="AO4" r:id="rId98" display="https://pbs.twimg.com/profile_banners/129956940/1527286751"/>
    <hyperlink ref="AO5" r:id="rId99" display="https://pbs.twimg.com/profile_banners/167472337/1475129565"/>
    <hyperlink ref="AO6" r:id="rId100" display="https://pbs.twimg.com/profile_banners/2235605119/1520812762"/>
    <hyperlink ref="AO7" r:id="rId101" display="https://pbs.twimg.com/profile_banners/20402945/1533568341"/>
    <hyperlink ref="AO8" r:id="rId102" display="https://pbs.twimg.com/profile_banners/95244036/1439928100"/>
    <hyperlink ref="AO9" r:id="rId103" display="https://pbs.twimg.com/profile_banners/1011218915568111623/1536563071"/>
    <hyperlink ref="AO10" r:id="rId104" display="https://pbs.twimg.com/profile_banners/19342897/1420712747"/>
    <hyperlink ref="AO11" r:id="rId105" display="https://pbs.twimg.com/profile_banners/810621013666988032/1499300475"/>
    <hyperlink ref="AO13" r:id="rId106" display="https://pbs.twimg.com/profile_banners/249078833/1507404620"/>
    <hyperlink ref="AO14" r:id="rId107" display="https://pbs.twimg.com/profile_banners/2969480338/1422365479"/>
    <hyperlink ref="AO15" r:id="rId108" display="https://pbs.twimg.com/profile_banners/894333769020256261/1542933062"/>
    <hyperlink ref="AO16" r:id="rId109" display="https://pbs.twimg.com/profile_banners/19559148/1521237449"/>
    <hyperlink ref="AO17" r:id="rId110" display="https://pbs.twimg.com/profile_banners/366654677/1420352190"/>
    <hyperlink ref="AO18" r:id="rId111" display="https://pbs.twimg.com/profile_banners/319954388/1422276604"/>
    <hyperlink ref="AO19" r:id="rId112" display="https://pbs.twimg.com/profile_banners/2530960560/1533681491"/>
    <hyperlink ref="AO20" r:id="rId113" display="https://pbs.twimg.com/profile_banners/26933027/1545060117"/>
    <hyperlink ref="AO21" r:id="rId114" display="https://pbs.twimg.com/profile_banners/3001959082/1537901103"/>
    <hyperlink ref="AO22" r:id="rId115" display="https://pbs.twimg.com/profile_banners/237877742/1543656952"/>
    <hyperlink ref="AO23" r:id="rId116" display="https://pbs.twimg.com/profile_banners/1583353495/1485821426"/>
    <hyperlink ref="AO24" r:id="rId117" display="https://pbs.twimg.com/profile_banners/2358999630/1467072692"/>
    <hyperlink ref="AO25" r:id="rId118" display="https://pbs.twimg.com/profile_banners/211429450/1513894625"/>
    <hyperlink ref="AO26" r:id="rId119" display="https://pbs.twimg.com/profile_banners/725159086275317762/1530349799"/>
    <hyperlink ref="AO27" r:id="rId120" display="https://pbs.twimg.com/profile_banners/2841933469/1436304272"/>
    <hyperlink ref="AO30" r:id="rId121" display="https://pbs.twimg.com/profile_banners/4002112583/1530880980"/>
    <hyperlink ref="AO31" r:id="rId122" display="https://pbs.twimg.com/profile_banners/54063579/1540550790"/>
    <hyperlink ref="AO32" r:id="rId123" display="https://pbs.twimg.com/profile_banners/823680319274381312/1487030526"/>
    <hyperlink ref="AO33" r:id="rId124" display="https://pbs.twimg.com/profile_banners/428897380/1528671687"/>
    <hyperlink ref="AO34" r:id="rId125" display="https://pbs.twimg.com/profile_banners/3308469892/1525136096"/>
    <hyperlink ref="AO35" r:id="rId126" display="https://pbs.twimg.com/profile_banners/1287141253/1414001856"/>
    <hyperlink ref="AO36" r:id="rId127" display="https://pbs.twimg.com/profile_banners/99014801/1529425195"/>
    <hyperlink ref="AO37" r:id="rId128" display="https://pbs.twimg.com/profile_banners/99016810/1505259904"/>
    <hyperlink ref="AO38" r:id="rId129" display="https://pbs.twimg.com/profile_banners/362144182/1420660236"/>
    <hyperlink ref="AO39" r:id="rId130" display="https://pbs.twimg.com/profile_banners/913957271868104704/1528671626"/>
    <hyperlink ref="AO40" r:id="rId131" display="https://pbs.twimg.com/profile_banners/803715816/1358361905"/>
    <hyperlink ref="AO41" r:id="rId132" display="https://pbs.twimg.com/profile_banners/854266125537992705/1544731363"/>
    <hyperlink ref="AO43" r:id="rId133" display="https://pbs.twimg.com/profile_banners/1271223354/1440368411"/>
    <hyperlink ref="AO44" r:id="rId134" display="https://pbs.twimg.com/profile_banners/1060291726542282752/1545294478"/>
    <hyperlink ref="AO45" r:id="rId135" display="https://pbs.twimg.com/profile_banners/1049244120408117248/1540357441"/>
    <hyperlink ref="AO46" r:id="rId136" display="https://pbs.twimg.com/profile_banners/958459860437405696/1519323123"/>
    <hyperlink ref="AO47" r:id="rId137" display="https://pbs.twimg.com/profile_banners/262916648/1502663144"/>
    <hyperlink ref="AO48" r:id="rId138" display="https://pbs.twimg.com/profile_banners/1065262953728000001/1543323293"/>
    <hyperlink ref="AO49" r:id="rId139" display="https://pbs.twimg.com/profile_banners/1004744117409206272/1528386994"/>
    <hyperlink ref="AO50" r:id="rId140" display="https://pbs.twimg.com/profile_banners/28285377/1533430158"/>
    <hyperlink ref="AO51" r:id="rId141" display="https://pbs.twimg.com/profile_banners/18369812/1533240942"/>
    <hyperlink ref="AO52" r:id="rId142" display="https://pbs.twimg.com/profile_banners/2800658392/1412277913"/>
    <hyperlink ref="AO53" r:id="rId143" display="https://pbs.twimg.com/profile_banners/807095/1522172276"/>
    <hyperlink ref="AO54" r:id="rId144" display="https://pbs.twimg.com/profile_banners/705115689204457472/1544734275"/>
    <hyperlink ref="AO55" r:id="rId145" display="https://pbs.twimg.com/profile_banners/759048376579072001/1483468606"/>
    <hyperlink ref="AO56" r:id="rId146" display="https://pbs.twimg.com/profile_banners/111748093/1406055772"/>
    <hyperlink ref="AO57" r:id="rId147" display="https://pbs.twimg.com/profile_banners/7453982/1537721913"/>
    <hyperlink ref="AO59" r:id="rId148" display="https://pbs.twimg.com/profile_banners/908209050633904128/1505370140"/>
    <hyperlink ref="AO60" r:id="rId149" display="https://pbs.twimg.com/profile_banners/793232550814707712/1478894973"/>
    <hyperlink ref="AO61" r:id="rId150" display="https://pbs.twimg.com/profile_banners/857323968767827968/1541907918"/>
    <hyperlink ref="AO62" r:id="rId151" display="https://pbs.twimg.com/profile_banners/568619999/1541982460"/>
    <hyperlink ref="AO63" r:id="rId152" display="https://pbs.twimg.com/profile_banners/994134772762005504/1546916414"/>
    <hyperlink ref="AO65" r:id="rId153" display="https://pbs.twimg.com/profile_banners/2197716355/1400873104"/>
    <hyperlink ref="AO66" r:id="rId154" display="https://pbs.twimg.com/profile_banners/60151625/1451777161"/>
    <hyperlink ref="AO67" r:id="rId155" display="https://pbs.twimg.com/profile_banners/1039275255968149504/1538163217"/>
    <hyperlink ref="AO68" r:id="rId156" display="https://pbs.twimg.com/profile_banners/482627415/1528417414"/>
    <hyperlink ref="AO69" r:id="rId157" display="https://pbs.twimg.com/profile_banners/21161356/1547063610"/>
    <hyperlink ref="AO70" r:id="rId158" display="https://pbs.twimg.com/profile_banners/236153428/1508472029"/>
    <hyperlink ref="AO71" r:id="rId159" display="https://pbs.twimg.com/profile_banners/20390442/1404692951"/>
    <hyperlink ref="AO72" r:id="rId160" display="https://pbs.twimg.com/profile_banners/129947794/1496672061"/>
    <hyperlink ref="AO74" r:id="rId161" display="https://pbs.twimg.com/profile_banners/18548221/1500241411"/>
    <hyperlink ref="AO75" r:id="rId162" display="https://pbs.twimg.com/profile_banners/31676365/1388439401"/>
    <hyperlink ref="AO76" r:id="rId163" display="https://pbs.twimg.com/profile_banners/15966494/1456941389"/>
    <hyperlink ref="AO77" r:id="rId164" display="https://pbs.twimg.com/profile_banners/528898319/1429755447"/>
    <hyperlink ref="AO78" r:id="rId165" display="https://pbs.twimg.com/profile_banners/756655961100603396/1545509020"/>
    <hyperlink ref="AO79" r:id="rId166" display="https://pbs.twimg.com/profile_banners/92579526/1547103012"/>
    <hyperlink ref="AO80" r:id="rId167" display="https://pbs.twimg.com/profile_banners/1018522680671326209/1531669871"/>
    <hyperlink ref="AO81" r:id="rId168" display="https://pbs.twimg.com/profile_banners/3349248376/1447334232"/>
    <hyperlink ref="AO82" r:id="rId169" display="https://pbs.twimg.com/profile_banners/11695172/1388196739"/>
    <hyperlink ref="AO84" r:id="rId170" display="https://pbs.twimg.com/profile_banners/759251/1508752874"/>
    <hyperlink ref="AO85" r:id="rId171" display="https://pbs.twimg.com/profile_banners/1652541/1525365834"/>
    <hyperlink ref="AO86" r:id="rId172" display="https://pbs.twimg.com/profile_banners/3130710477/1543954530"/>
    <hyperlink ref="AO87" r:id="rId173" display="https://pbs.twimg.com/profile_banners/147821538/1530223106"/>
    <hyperlink ref="AO88" r:id="rId174" display="https://pbs.twimg.com/profile_banners/15907254/1355862972"/>
    <hyperlink ref="AO89" r:id="rId175" display="https://pbs.twimg.com/profile_banners/97739866/1537482947"/>
    <hyperlink ref="AO90" r:id="rId176" display="https://pbs.twimg.com/profile_banners/287855153/1544738821"/>
    <hyperlink ref="AO91" r:id="rId177" display="https://pbs.twimg.com/profile_banners/1947301/1525962123"/>
    <hyperlink ref="AO92" r:id="rId178" display="https://pbs.twimg.com/profile_banners/91478624/1531316097"/>
    <hyperlink ref="AO93" r:id="rId179" display="https://pbs.twimg.com/profile_banners/216110112/1502068773"/>
    <hyperlink ref="AO94" r:id="rId180" display="https://pbs.twimg.com/profile_banners/1024410457782804480/1533118733"/>
    <hyperlink ref="AO95" r:id="rId181" display="https://pbs.twimg.com/profile_banners/2859448465/1522968317"/>
    <hyperlink ref="AO98" r:id="rId182" display="https://pbs.twimg.com/profile_banners/1042822607291252737/1542710503"/>
    <hyperlink ref="AO99" r:id="rId183" display="https://pbs.twimg.com/profile_banners/3389782517/1546540714"/>
    <hyperlink ref="AO100" r:id="rId184" display="https://pbs.twimg.com/profile_banners/34449580/1369867537"/>
    <hyperlink ref="AO102" r:id="rId185" display="https://pbs.twimg.com/profile_banners/3260594714/1526599561"/>
    <hyperlink ref="AO103" r:id="rId186" display="https://pbs.twimg.com/profile_banners/978405311420694528/1522158294"/>
    <hyperlink ref="AO104" r:id="rId187" display="https://pbs.twimg.com/profile_banners/3877254514/1444105416"/>
    <hyperlink ref="AO105" r:id="rId188" display="https://pbs.twimg.com/profile_banners/3230159982/1518550539"/>
    <hyperlink ref="AO106" r:id="rId189" display="https://pbs.twimg.com/profile_banners/2371360182/1412790614"/>
    <hyperlink ref="AO107" r:id="rId190" display="https://pbs.twimg.com/profile_banners/1514218580/1546373089"/>
    <hyperlink ref="AO108" r:id="rId191" display="https://pbs.twimg.com/profile_banners/2436453637/1505150113"/>
    <hyperlink ref="AO109" r:id="rId192" display="https://pbs.twimg.com/profile_banners/2730618788/1516812836"/>
    <hyperlink ref="AO110" r:id="rId193" display="https://pbs.twimg.com/profile_banners/114882168/1355183013"/>
    <hyperlink ref="AO111" r:id="rId194" display="https://pbs.twimg.com/profile_banners/2438486166/1546443408"/>
    <hyperlink ref="AO112" r:id="rId195" display="https://pbs.twimg.com/profile_banners/2177186530/1546048677"/>
    <hyperlink ref="AO113" r:id="rId196" display="https://pbs.twimg.com/profile_banners/984126230348746752/1540837543"/>
    <hyperlink ref="AO114" r:id="rId197" display="https://pbs.twimg.com/profile_banners/18747558/1398266462"/>
    <hyperlink ref="AO115" r:id="rId198" display="https://pbs.twimg.com/profile_banners/1295939190/1500250910"/>
    <hyperlink ref="AO116" r:id="rId199" display="https://pbs.twimg.com/profile_banners/967163107989770240/1520484136"/>
    <hyperlink ref="AO117" r:id="rId200" display="https://pbs.twimg.com/profile_banners/3240265009/1544225058"/>
    <hyperlink ref="AO118" r:id="rId201" display="https://pbs.twimg.com/profile_banners/4787849307/1501083223"/>
    <hyperlink ref="AO119" r:id="rId202" display="https://pbs.twimg.com/profile_banners/889855441/1536950130"/>
    <hyperlink ref="AO120" r:id="rId203" display="https://pbs.twimg.com/profile_banners/957822550217842688/1517199975"/>
    <hyperlink ref="AO121" r:id="rId204" display="https://pbs.twimg.com/profile_banners/26152149/1506541570"/>
    <hyperlink ref="AO122" r:id="rId205" display="https://pbs.twimg.com/profile_banners/3031856625/1464057634"/>
    <hyperlink ref="AO123" r:id="rId206" display="https://pbs.twimg.com/profile_banners/1014270754081464320/1530656755"/>
    <hyperlink ref="AO124" r:id="rId207" display="https://pbs.twimg.com/profile_banners/986033935460241408/1523925119"/>
    <hyperlink ref="AO125" r:id="rId208" display="https://pbs.twimg.com/profile_banners/800822595369189382/1481659514"/>
    <hyperlink ref="AO126" r:id="rId209" display="https://pbs.twimg.com/profile_banners/2280820021/1411849852"/>
    <hyperlink ref="AO127" r:id="rId210" display="https://pbs.twimg.com/profile_banners/31841271/1543619549"/>
    <hyperlink ref="AO132" r:id="rId211" display="https://pbs.twimg.com/profile_banners/883379982256320517/1499708624"/>
    <hyperlink ref="AO133" r:id="rId212" display="https://pbs.twimg.com/profile_banners/3077809580/1438616454"/>
    <hyperlink ref="AO134" r:id="rId213" display="https://pbs.twimg.com/profile_banners/3324526273/1537398250"/>
    <hyperlink ref="AO135" r:id="rId214" display="https://pbs.twimg.com/profile_banners/884881794746679296/1534083809"/>
    <hyperlink ref="AU3" r:id="rId215" display="http://abs.twimg.com/images/themes/theme1/bg.png"/>
    <hyperlink ref="AU4" r:id="rId216" display="http://abs.twimg.com/images/themes/theme9/bg.gif"/>
    <hyperlink ref="AU5" r:id="rId217" display="http://abs.twimg.com/images/themes/theme9/bg.gif"/>
    <hyperlink ref="AU6" r:id="rId218" display="http://abs.twimg.com/images/themes/theme1/bg.png"/>
    <hyperlink ref="AU7" r:id="rId219" display="http://abs.twimg.com/images/themes/theme1/bg.png"/>
    <hyperlink ref="AU8" r:id="rId220" display="http://abs.twimg.com/images/themes/theme14/bg.gif"/>
    <hyperlink ref="AU10" r:id="rId221" display="http://abs.twimg.com/images/themes/theme14/bg.gif"/>
    <hyperlink ref="AU11" r:id="rId222" display="http://abs.twimg.com/images/themes/theme1/bg.png"/>
    <hyperlink ref="AU13" r:id="rId223" display="http://abs.twimg.com/images/themes/theme1/bg.png"/>
    <hyperlink ref="AU14" r:id="rId224" display="http://abs.twimg.com/images/themes/theme1/bg.png"/>
    <hyperlink ref="AU16" r:id="rId225" display="http://abs.twimg.com/images/themes/theme5/bg.gif"/>
    <hyperlink ref="AU17" r:id="rId226" display="http://abs.twimg.com/images/themes/theme14/bg.gif"/>
    <hyperlink ref="AU18" r:id="rId227" display="http://abs.twimg.com/images/themes/theme1/bg.png"/>
    <hyperlink ref="AU19" r:id="rId228" display="http://abs.twimg.com/images/themes/theme1/bg.png"/>
    <hyperlink ref="AU20" r:id="rId229" display="http://abs.twimg.com/images/themes/theme1/bg.png"/>
    <hyperlink ref="AU21" r:id="rId230" display="http://abs.twimg.com/images/themes/theme14/bg.gif"/>
    <hyperlink ref="AU22" r:id="rId231" display="http://abs.twimg.com/images/themes/theme1/bg.png"/>
    <hyperlink ref="AU23" r:id="rId232" display="http://abs.twimg.com/images/themes/theme7/bg.gif"/>
    <hyperlink ref="AU24" r:id="rId233" display="http://abs.twimg.com/images/themes/theme1/bg.png"/>
    <hyperlink ref="AU25" r:id="rId234" display="http://abs.twimg.com/images/themes/theme1/bg.png"/>
    <hyperlink ref="AU26" r:id="rId235" display="http://abs.twimg.com/images/themes/theme1/bg.png"/>
    <hyperlink ref="AU27" r:id="rId236" display="http://abs.twimg.com/images/themes/theme1/bg.png"/>
    <hyperlink ref="AU29" r:id="rId237" display="http://abs.twimg.com/images/themes/theme1/bg.png"/>
    <hyperlink ref="AU30" r:id="rId238" display="http://abs.twimg.com/images/themes/theme1/bg.png"/>
    <hyperlink ref="AU31" r:id="rId239" display="http://abs.twimg.com/images/themes/theme3/bg.gif"/>
    <hyperlink ref="AU33" r:id="rId240" display="http://abs.twimg.com/images/themes/theme1/bg.png"/>
    <hyperlink ref="AU34" r:id="rId241" display="http://abs.twimg.com/images/themes/theme1/bg.png"/>
    <hyperlink ref="AU35" r:id="rId242" display="http://abs.twimg.com/images/themes/theme1/bg.png"/>
    <hyperlink ref="AU36" r:id="rId243" display="http://abs.twimg.com/images/themes/theme1/bg.png"/>
    <hyperlink ref="AU37" r:id="rId244" display="http://abs.twimg.com/images/themes/theme1/bg.png"/>
    <hyperlink ref="AU38" r:id="rId245" display="http://abs.twimg.com/images/themes/theme1/bg.png"/>
    <hyperlink ref="AU39" r:id="rId246" display="http://abs.twimg.com/images/themes/theme1/bg.png"/>
    <hyperlink ref="AU40" r:id="rId247" display="http://abs.twimg.com/images/themes/theme1/bg.png"/>
    <hyperlink ref="AU41" r:id="rId248" display="http://abs.twimg.com/images/themes/theme1/bg.png"/>
    <hyperlink ref="AU42" r:id="rId249" display="http://abs.twimg.com/images/themes/theme8/bg.gif"/>
    <hyperlink ref="AU43" r:id="rId250" display="http://abs.twimg.com/images/themes/theme1/bg.png"/>
    <hyperlink ref="AU44" r:id="rId251" display="http://abs.twimg.com/images/themes/theme1/bg.png"/>
    <hyperlink ref="AU46" r:id="rId252" display="http://abs.twimg.com/images/themes/theme1/bg.png"/>
    <hyperlink ref="AU47" r:id="rId253" display="http://abs.twimg.com/images/themes/theme1/bg.png"/>
    <hyperlink ref="AU48" r:id="rId254" display="http://abs.twimg.com/images/themes/theme1/bg.png"/>
    <hyperlink ref="AU50" r:id="rId255" display="http://abs.twimg.com/images/themes/theme14/bg.gif"/>
    <hyperlink ref="AU51" r:id="rId256" display="http://abs.twimg.com/images/themes/theme1/bg.png"/>
    <hyperlink ref="AU52" r:id="rId257" display="http://abs.twimg.com/images/themes/theme1/bg.png"/>
    <hyperlink ref="AU53" r:id="rId258" display="http://abs.twimg.com/images/themes/theme14/bg.gif"/>
    <hyperlink ref="AU55" r:id="rId259" display="http://abs.twimg.com/images/themes/theme1/bg.png"/>
    <hyperlink ref="AU56" r:id="rId260" display="http://abs.twimg.com/images/themes/theme1/bg.png"/>
    <hyperlink ref="AU57" r:id="rId261" display="http://abs.twimg.com/images/themes/theme1/bg.png"/>
    <hyperlink ref="AU58" r:id="rId262" display="http://abs.twimg.com/images/themes/theme1/bg.png"/>
    <hyperlink ref="AU60" r:id="rId263" display="http://abs.twimg.com/images/themes/theme1/bg.png"/>
    <hyperlink ref="AU61" r:id="rId264" display="http://abs.twimg.com/images/themes/theme1/bg.png"/>
    <hyperlink ref="AU62" r:id="rId265" display="http://abs.twimg.com/images/themes/theme1/bg.png"/>
    <hyperlink ref="AU65" r:id="rId266" display="http://abs.twimg.com/images/themes/theme1/bg.png"/>
    <hyperlink ref="AU66" r:id="rId267" display="http://abs.twimg.com/images/themes/theme5/bg.gif"/>
    <hyperlink ref="AU68" r:id="rId268" display="http://abs.twimg.com/images/themes/theme8/bg.gif"/>
    <hyperlink ref="AU69" r:id="rId269" display="http://abs.twimg.com/images/themes/theme14/bg.gif"/>
    <hyperlink ref="AU70" r:id="rId270" display="http://abs.twimg.com/images/themes/theme1/bg.png"/>
    <hyperlink ref="AU71" r:id="rId271" display="http://abs.twimg.com/images/themes/theme12/bg.gif"/>
    <hyperlink ref="AU72" r:id="rId272" display="http://pbs.twimg.com/profile_background_images/344511763024473907/afcaaf5e2e2ddd6a693ccb760219b570.jpeg"/>
    <hyperlink ref="AU73" r:id="rId273" display="http://pbs.twimg.com/profile_background_images/109999238/fish_market_cover_425.jpg"/>
    <hyperlink ref="AU74" r:id="rId274" display="http://abs.twimg.com/images/themes/theme1/bg.png"/>
    <hyperlink ref="AU75" r:id="rId275" display="http://abs.twimg.com/images/themes/theme14/bg.gif"/>
    <hyperlink ref="AU76" r:id="rId276" display="http://pbs.twimg.com/profile_background_images/2926611/twitter1.jpg"/>
    <hyperlink ref="AU77" r:id="rId277" display="http://abs.twimg.com/images/themes/theme1/bg.png"/>
    <hyperlink ref="AU78" r:id="rId278" display="http://abs.twimg.com/images/themes/theme1/bg.png"/>
    <hyperlink ref="AU79" r:id="rId279" display="http://abs.twimg.com/images/themes/theme1/bg.png"/>
    <hyperlink ref="AU81" r:id="rId280" display="http://abs.twimg.com/images/themes/theme1/bg.png"/>
    <hyperlink ref="AU82" r:id="rId281" display="http://abs.twimg.com/images/themes/theme1/bg.png"/>
    <hyperlink ref="AU84" r:id="rId282" display="http://abs.twimg.com/images/themes/theme1/bg.png"/>
    <hyperlink ref="AU85" r:id="rId283" display="http://abs.twimg.com/images/themes/theme1/bg.png"/>
    <hyperlink ref="AU86" r:id="rId284" display="http://abs.twimg.com/images/themes/theme1/bg.png"/>
    <hyperlink ref="AU87" r:id="rId285" display="http://abs.twimg.com/images/themes/theme1/bg.png"/>
    <hyperlink ref="AU88" r:id="rId286" display="http://abs.twimg.com/images/themes/theme7/bg.gif"/>
    <hyperlink ref="AU89" r:id="rId287" display="http://abs.twimg.com/images/themes/theme1/bg.png"/>
    <hyperlink ref="AU90" r:id="rId288" display="http://abs.twimg.com/images/themes/theme1/bg.png"/>
    <hyperlink ref="AU91" r:id="rId289" display="http://abs.twimg.com/images/themes/theme3/bg.gif"/>
    <hyperlink ref="AU92" r:id="rId290" display="http://abs.twimg.com/images/themes/theme1/bg.png"/>
    <hyperlink ref="AU93" r:id="rId291" display="http://abs.twimg.com/images/themes/theme1/bg.png"/>
    <hyperlink ref="AU95" r:id="rId292" display="http://abs.twimg.com/images/themes/theme1/bg.png"/>
    <hyperlink ref="AU97" r:id="rId293" display="http://abs.twimg.com/images/themes/theme1/bg.png"/>
    <hyperlink ref="AU98" r:id="rId294" display="http://abs.twimg.com/images/themes/theme1/bg.png"/>
    <hyperlink ref="AU99" r:id="rId295" display="http://abs.twimg.com/images/themes/theme5/bg.gif"/>
    <hyperlink ref="AU100" r:id="rId296" display="http://abs.twimg.com/images/themes/theme15/bg.png"/>
    <hyperlink ref="AU101" r:id="rId297" display="http://abs.twimg.com/images/themes/theme9/bg.gif"/>
    <hyperlink ref="AU102" r:id="rId298" display="http://abs.twimg.com/images/themes/theme1/bg.png"/>
    <hyperlink ref="AU104" r:id="rId299" display="http://abs.twimg.com/images/themes/theme1/bg.png"/>
    <hyperlink ref="AU105" r:id="rId300" display="http://abs.twimg.com/images/themes/theme1/bg.png"/>
    <hyperlink ref="AU106" r:id="rId301" display="http://abs.twimg.com/images/themes/theme14/bg.gif"/>
    <hyperlink ref="AU107" r:id="rId302" display="http://abs.twimg.com/images/themes/theme1/bg.png"/>
    <hyperlink ref="AU108" r:id="rId303" display="http://abs.twimg.com/images/themes/theme9/bg.gif"/>
    <hyperlink ref="AU109" r:id="rId304" display="http://abs.twimg.com/images/themes/theme13/bg.gif"/>
    <hyperlink ref="AU110" r:id="rId305" display="http://abs.twimg.com/images/themes/theme1/bg.png"/>
    <hyperlink ref="AU111" r:id="rId306" display="http://abs.twimg.com/images/themes/theme5/bg.gif"/>
    <hyperlink ref="AU112" r:id="rId307" display="http://abs.twimg.com/images/themes/theme1/bg.png"/>
    <hyperlink ref="AU114" r:id="rId308" display="http://abs.twimg.com/images/themes/theme1/bg.png"/>
    <hyperlink ref="AU115" r:id="rId309" display="http://abs.twimg.com/images/themes/theme1/bg.png"/>
    <hyperlink ref="AU117" r:id="rId310" display="http://abs.twimg.com/images/themes/theme1/bg.png"/>
    <hyperlink ref="AU119" r:id="rId311" display="http://abs.twimg.com/images/themes/theme1/bg.png"/>
    <hyperlink ref="AU121" r:id="rId312" display="http://abs.twimg.com/images/themes/theme4/bg.gif"/>
    <hyperlink ref="AU122" r:id="rId313" display="http://abs.twimg.com/images/themes/theme1/bg.png"/>
    <hyperlink ref="AU123" r:id="rId314" display="http://abs.twimg.com/images/themes/theme1/bg.png"/>
    <hyperlink ref="AU126" r:id="rId315" display="http://abs.twimg.com/images/themes/theme1/bg.png"/>
    <hyperlink ref="AU127" r:id="rId316" display="http://abs.twimg.com/images/themes/theme4/bg.gif"/>
    <hyperlink ref="AU128" r:id="rId317" display="http://abs.twimg.com/images/themes/theme1/bg.png"/>
    <hyperlink ref="AU131" r:id="rId318" display="http://abs.twimg.com/images/themes/theme4/bg.gif"/>
    <hyperlink ref="AU132" r:id="rId319" display="http://abs.twimg.com/images/themes/theme1/bg.png"/>
    <hyperlink ref="AU133" r:id="rId320" display="http://abs.twimg.com/images/themes/theme1/bg.png"/>
    <hyperlink ref="AU134" r:id="rId321" display="http://abs.twimg.com/images/themes/theme1/bg.png"/>
    <hyperlink ref="F3" r:id="rId322" display="http://pbs.twimg.com/profile_images/3651261821/755dbac4038bfb8f3de22d4902796831_normal.jpeg"/>
    <hyperlink ref="F4" r:id="rId323" display="http://pbs.twimg.com/profile_images/568893433775812608/8TNg4DQm_normal.png"/>
    <hyperlink ref="F5" r:id="rId324" display="http://pbs.twimg.com/profile_images/781377105435037696/AvjCh0Tv_normal.jpg"/>
    <hyperlink ref="F6" r:id="rId325" display="http://pbs.twimg.com/profile_images/1053089568554139649/_Y6dwNyJ_normal.jpg"/>
    <hyperlink ref="F7" r:id="rId326" display="http://pbs.twimg.com/profile_images/1053251132997406721/tEutxMDC_normal.jpg"/>
    <hyperlink ref="F8" r:id="rId327" display="http://pbs.twimg.com/profile_images/993854952526102529/haHE8ouI_normal.jpg"/>
    <hyperlink ref="F9" r:id="rId328" display="http://pbs.twimg.com/profile_images/1011226488849469440/1DYko3_v_normal.jpg"/>
    <hyperlink ref="F10" r:id="rId329" display="http://pbs.twimg.com/profile_images/976855799422181377/wxxtkvCH_normal.jpg"/>
    <hyperlink ref="F11" r:id="rId330" display="http://pbs.twimg.com/profile_images/921985855404888066/6MAWZSAU_normal.jpg"/>
    <hyperlink ref="F12" r:id="rId331" display="http://abs.twimg.com/sticky/default_profile_images/default_profile_normal.png"/>
    <hyperlink ref="F13" r:id="rId332" display="http://pbs.twimg.com/profile_images/1048441184736169984/psSKjd_J_normal.jpg"/>
    <hyperlink ref="F14" r:id="rId333" display="http://pbs.twimg.com/profile_images/560067184538288128/RoWTJu46_normal.jpeg"/>
    <hyperlink ref="F15" r:id="rId334" display="http://pbs.twimg.com/profile_images/1083798037640695808/wftJ50_j_normal.jpg"/>
    <hyperlink ref="F16" r:id="rId335" display="http://pbs.twimg.com/profile_images/971534440890482689/ix4srmZp_normal.jpg"/>
    <hyperlink ref="F17" r:id="rId336" display="http://pbs.twimg.com/profile_images/1077987161587269633/D-A8_Shm_normal.jpg"/>
    <hyperlink ref="F18" r:id="rId337" display="http://pbs.twimg.com/profile_images/559694638315876356/euBizPpU_normal.jpeg"/>
    <hyperlink ref="F19" r:id="rId338" display="http://pbs.twimg.com/profile_images/927760809114996736/yK1ZLNcY_normal.jpg"/>
    <hyperlink ref="F20" r:id="rId339" display="http://pbs.twimg.com/profile_images/991400860193181697/QgNYKMie_normal.jpg"/>
    <hyperlink ref="F21" r:id="rId340" display="http://pbs.twimg.com/profile_images/984100469239775232/sLM2IPMk_normal.jpg"/>
    <hyperlink ref="F22" r:id="rId341" display="http://pbs.twimg.com/profile_images/963640182846230533/9jv3yk1P_normal.jpg"/>
    <hyperlink ref="F23" r:id="rId342" display="http://pbs.twimg.com/profile_images/992153540771622913/--R9anD5_normal.jpg"/>
    <hyperlink ref="F24" r:id="rId343" display="http://pbs.twimg.com/profile_images/747582969825603584/9DpW_l1q_normal.jpg"/>
    <hyperlink ref="F25" r:id="rId344" display="http://pbs.twimg.com/profile_images/776849872343355392/H8q7iep6_normal.jpg"/>
    <hyperlink ref="F26" r:id="rId345" display="http://pbs.twimg.com/profile_images/879498659263426560/i0jvbgU-_normal.jpg"/>
    <hyperlink ref="F27" r:id="rId346" display="http://pbs.twimg.com/profile_images/519139603182149632/30Zd4Rwu_normal.png"/>
    <hyperlink ref="F28" r:id="rId347" display="http://abs.twimg.com/sticky/default_profile_images/default_profile_normal.png"/>
    <hyperlink ref="F29" r:id="rId348" display="http://pbs.twimg.com/profile_images/1514492940/thesmokingfet_normal.png"/>
    <hyperlink ref="F30" r:id="rId349" display="http://pbs.twimg.com/profile_images/965547799671660544/rAsnamea_normal.jpg"/>
    <hyperlink ref="F31" r:id="rId350" display="http://pbs.twimg.com/profile_images/1086340741511561216/Sl6FgVG9_normal.jpg"/>
    <hyperlink ref="F32" r:id="rId351" display="http://pbs.twimg.com/profile_images/957718314897166336/SZXEi5au_normal.jpg"/>
    <hyperlink ref="F33" r:id="rId352" display="http://pbs.twimg.com/profile_images/967638355054743552/5RfyyiKd_normal.jpg"/>
    <hyperlink ref="F34" r:id="rId353" display="http://pbs.twimg.com/profile_images/606510183930597377/dKUZ06gm_normal.jpg"/>
    <hyperlink ref="F35" r:id="rId354" display="http://pbs.twimg.com/profile_images/730121116182667264/usjilwRn_normal.jpg"/>
    <hyperlink ref="F36" r:id="rId355" display="http://pbs.twimg.com/profile_images/783725514464698368/gLovwC4e_normal.jpg"/>
    <hyperlink ref="F37" r:id="rId356" display="http://pbs.twimg.com/profile_images/783725199812243457/_oF2-lT2_normal.jpg"/>
    <hyperlink ref="F38" r:id="rId357" display="http://pbs.twimg.com/profile_images/786273652421427200/RmZfDOe8_normal.jpg"/>
    <hyperlink ref="F39" r:id="rId358" display="http://pbs.twimg.com/profile_images/915085402410696704/wJypx7m1_normal.jpg"/>
    <hyperlink ref="F40" r:id="rId359" display="http://pbs.twimg.com/profile_images/813179403005874176/TANy1d0M_normal.jpg"/>
    <hyperlink ref="F41" r:id="rId360" display="http://pbs.twimg.com/profile_images/1073306676885782528/sv0-EXfZ_normal.jpg"/>
    <hyperlink ref="F42" r:id="rId361" display="http://pbs.twimg.com/profile_images/1446326190/sinskullsmaller_normal.jpg"/>
    <hyperlink ref="F43" r:id="rId362" display="http://pbs.twimg.com/profile_images/1050232960488796160/xIi8p_9u_normal.jpg"/>
    <hyperlink ref="F44" r:id="rId363" display="http://pbs.twimg.com/profile_images/1073278931023880193/LH0NmcIL_normal.jpg"/>
    <hyperlink ref="F45" r:id="rId364" display="http://pbs.twimg.com/profile_images/1054959105536937984/1eiWhcDX_normal.jpg"/>
    <hyperlink ref="F46" r:id="rId365" display="http://pbs.twimg.com/profile_images/1025136185411346433/5EXKmK5y_normal.jpg"/>
    <hyperlink ref="F47" r:id="rId366" display="http://pbs.twimg.com/profile_images/1067690244160413696/dYlinAsB_normal.jpg"/>
    <hyperlink ref="F48" r:id="rId367" display="http://pbs.twimg.com/profile_images/1065264518736035840/XEA-5lUZ_normal.jpg"/>
    <hyperlink ref="F49" r:id="rId368" display="http://pbs.twimg.com/profile_images/1004753773560918016/HkFD05vQ_normal.jpg"/>
    <hyperlink ref="F50" r:id="rId369" display="http://pbs.twimg.com/profile_images/1025906552824311810/zFrVu8y8_normal.jpg"/>
    <hyperlink ref="F51" r:id="rId370" display="http://pbs.twimg.com/profile_images/973571146649079810/Fl3R7_7F_normal.jpg"/>
    <hyperlink ref="F52" r:id="rId371" display="http://pbs.twimg.com/profile_images/518138121649545216/KAO9k7OL_normal.jpeg"/>
    <hyperlink ref="F53" r:id="rId372" display="http://pbs.twimg.com/profile_images/942784892882112513/qV4xB0I3_normal.jpg"/>
    <hyperlink ref="F54" r:id="rId373" display="http://pbs.twimg.com/profile_images/705116181758414850/YF-zSqSQ_normal.jpg"/>
    <hyperlink ref="F55" r:id="rId374" display="http://pbs.twimg.com/profile_images/809909891619880960/VZKz13um_normal.jpg"/>
    <hyperlink ref="F56" r:id="rId375" display="http://pbs.twimg.com/profile_images/1076294984175964163/qRnQWMup_normal.jpg"/>
    <hyperlink ref="F57" r:id="rId376" display="http://pbs.twimg.com/profile_images/1005625886073409536/imqrAXRi_normal.jpg"/>
    <hyperlink ref="F58" r:id="rId377" display="http://pbs.twimg.com/profile_images/378800000864742318/EOyfEZHJ_normal.jpeg"/>
    <hyperlink ref="F59" r:id="rId378" display="http://pbs.twimg.com/profile_images/943704607678644224/qWKBrMTr_normal.jpg"/>
    <hyperlink ref="F60" r:id="rId379" display="http://pbs.twimg.com/profile_images/793234243426086912/ho7zMMoJ_normal.jpg"/>
    <hyperlink ref="F61" r:id="rId380" display="http://pbs.twimg.com/profile_images/1056634436496764929/BbO6FKry_normal.jpg"/>
    <hyperlink ref="F62" r:id="rId381" display="http://pbs.twimg.com/profile_images/1043731731163963397/WTJZP-NM_normal.jpg"/>
    <hyperlink ref="F63" r:id="rId382" display="http://pbs.twimg.com/profile_images/1083428255712116736/wJa1S28S_normal.jpg"/>
    <hyperlink ref="F64" r:id="rId383" display="http://pbs.twimg.com/profile_images/997418225120854016/dHP-Fvd9_normal.jpg"/>
    <hyperlink ref="F65" r:id="rId384" display="http://pbs.twimg.com/profile_images/667771504684195846/nVLdnmtd_normal.jpg"/>
    <hyperlink ref="F66" r:id="rId385" display="http://pbs.twimg.com/profile_images/1910505357/CircleLogo_normal.jpg"/>
    <hyperlink ref="F67" r:id="rId386" display="http://pbs.twimg.com/profile_images/1045758310241067014/a5O8SX6F_normal.jpg"/>
    <hyperlink ref="F68" r:id="rId387" display="http://pbs.twimg.com/profile_images/1072941802284445697/7GOyQ_1g_normal.jpg"/>
    <hyperlink ref="F69" r:id="rId388" display="http://pbs.twimg.com/profile_images/1073317271768977408/cpPD7wfo_normal.jpg"/>
    <hyperlink ref="F70" r:id="rId389" display="http://pbs.twimg.com/profile_images/1071963086477639680/XLrGkfyz_normal.jpg"/>
    <hyperlink ref="F71" r:id="rId390" display="http://pbs.twimg.com/profile_images/3769574529/7bb2776450c77c95fcfb1f5de610921b_normal.jpeg"/>
    <hyperlink ref="F72" r:id="rId391" display="http://pbs.twimg.com/profile_images/871731977845587968/qjcniaWE_normal.jpg"/>
    <hyperlink ref="F73" r:id="rId392" display="http://pbs.twimg.com/profile_images/435164159693426688/7R1P0zro_normal.jpeg"/>
    <hyperlink ref="F74" r:id="rId393" display="http://pbs.twimg.com/profile_images/1049459128983117824/KCnjSa6x_normal.jpg"/>
    <hyperlink ref="F75" r:id="rId394" display="http://pbs.twimg.com/profile_images/3097602601/9e8bc68ca506dd038f535adf9d8dcc4c_normal.jpeg"/>
    <hyperlink ref="F76" r:id="rId395" display="http://pbs.twimg.com/profile_images/1073715704/GettyImages_79495526-1-0_normal.jpg"/>
    <hyperlink ref="F77" r:id="rId396" display="http://pbs.twimg.com/profile_images/598000822744588288/7qOFT2lB_normal.jpg"/>
    <hyperlink ref="F78" r:id="rId397" display="http://pbs.twimg.com/profile_images/1046131214334251008/f099fQBT_normal.jpg"/>
    <hyperlink ref="F79" r:id="rId398" display="http://pbs.twimg.com/profile_images/898651558417645569/nkCNMkao_normal.jpg"/>
    <hyperlink ref="F80" r:id="rId399" display="http://pbs.twimg.com/profile_images/1018556587928145920/rqTvbdSQ_normal.jpg"/>
    <hyperlink ref="F81" r:id="rId400" display="http://pbs.twimg.com/profile_images/685800716611502081/UEKPplOy_normal.jpg"/>
    <hyperlink ref="F82" r:id="rId401" display="http://pbs.twimg.com/profile_images/3060262216/9b8156a0b29239d9ddd0f6dc620662ea_normal.jpeg"/>
    <hyperlink ref="F83" r:id="rId402" display="http://pbs.twimg.com/profile_images/1072665422208659458/hb1eaLfs_normal.jpg"/>
    <hyperlink ref="F84" r:id="rId403" display="http://pbs.twimg.com/profile_images/508960761826131968/LnvhR8ED_normal.png"/>
    <hyperlink ref="F85" r:id="rId404" display="http://pbs.twimg.com/profile_images/877554927932891136/ZBEs235N_normal.jpg"/>
    <hyperlink ref="F86" r:id="rId405" display="http://pbs.twimg.com/profile_images/842464347049754624/iiPAd7Qp_normal.jpg"/>
    <hyperlink ref="F87" r:id="rId406" display="http://pbs.twimg.com/profile_images/908079416290418689/BVa7iT8I_normal.jpg"/>
    <hyperlink ref="F88" r:id="rId407" display="http://pbs.twimg.com/profile_images/532753071/kat_and_camera_2_normal.jpg"/>
    <hyperlink ref="F89" r:id="rId408" display="http://pbs.twimg.com/profile_images/732923217489301504/oeISVsOw_normal.jpg"/>
    <hyperlink ref="F90" r:id="rId409" display="http://pbs.twimg.com/profile_images/1013897204279283713/bdU2IN8n_normal.jpg"/>
    <hyperlink ref="F91" r:id="rId410" display="http://pbs.twimg.com/profile_images/750809171080151040/e0P0Yzbv_normal.jpg"/>
    <hyperlink ref="F92" r:id="rId411" display="http://pbs.twimg.com/profile_images/1017039596083974149/6AUhxLpr_normal.jpg"/>
    <hyperlink ref="F93" r:id="rId412" display="http://pbs.twimg.com/profile_images/747276122820227072/MZkrRf9c_normal.jpg"/>
    <hyperlink ref="F94" r:id="rId413" display="http://pbs.twimg.com/profile_images/1024599935407321091/jUs4Xjsm_normal.jpg"/>
    <hyperlink ref="F95" r:id="rId414" display="http://pbs.twimg.com/profile_images/522969792844533760/m7BywXix_normal.png"/>
    <hyperlink ref="F96" r:id="rId415" display="http://pbs.twimg.com/profile_images/974049533175844864/NVTb93LS_normal.jpg"/>
    <hyperlink ref="F97" r:id="rId416" display="http://pbs.twimg.com/profile_images/946183674109640704/yVpNuu7i_normal.jpg"/>
    <hyperlink ref="F98" r:id="rId417" display="http://pbs.twimg.com/profile_images/1044530033568698368/uE1qyJZK_normal.jpg"/>
    <hyperlink ref="F99" r:id="rId418" display="http://pbs.twimg.com/profile_images/1070102465247244288/yqx24qTM_normal.jpg"/>
    <hyperlink ref="F100" r:id="rId419" display="http://pbs.twimg.com/profile_images/179400163/square_logo_v2_normal.jpg"/>
    <hyperlink ref="F101" r:id="rId420" display="http://pbs.twimg.com/profile_images/610275612/cp_FBheader_200x200_normal.png"/>
    <hyperlink ref="F102" r:id="rId421" display="http://pbs.twimg.com/profile_images/997257070104657921/eXBuYdJO_normal.jpg"/>
    <hyperlink ref="F103" r:id="rId422" display="http://pbs.twimg.com/profile_images/978406535763251200/33Swrkiw_normal.jpg"/>
    <hyperlink ref="F104" r:id="rId423" display="http://pbs.twimg.com/profile_images/651248650400632832/s6rJNCpC_normal.jpg"/>
    <hyperlink ref="F105" r:id="rId424" display="http://pbs.twimg.com/profile_images/740256351117512704/g7f_xDUI_normal.jpg"/>
    <hyperlink ref="F106" r:id="rId425" display="http://pbs.twimg.com/profile_images/519907703489957888/BgnawEEo_normal.jpeg"/>
    <hyperlink ref="F107" r:id="rId426" display="http://pbs.twimg.com/profile_images/1063214328348725248/0X-qIrGD_normal.jpg"/>
    <hyperlink ref="F108" r:id="rId427" display="http://pbs.twimg.com/profile_images/907290307703619584/3TRMG3Hs_normal.jpg"/>
    <hyperlink ref="F109" r:id="rId428" display="http://pbs.twimg.com/profile_images/918158586911576064/CWlCSCAd_normal.jpg"/>
    <hyperlink ref="F110" r:id="rId429" display="http://pbs.twimg.com/profile_images/2146389153/Trans_Logo_420_GREEN_OpC3_normal.gif"/>
    <hyperlink ref="F111" r:id="rId430" display="http://pbs.twimg.com/profile_images/1080487920228855808/ws3adWNd_normal.jpg"/>
    <hyperlink ref="F112" r:id="rId431" display="http://pbs.twimg.com/profile_images/605395163842772992/yRe7-R2I_normal.jpg"/>
    <hyperlink ref="F113" r:id="rId432" display="http://pbs.twimg.com/profile_images/984169277065277440/hbNLsQCH_normal.jpg"/>
    <hyperlink ref="F114" r:id="rId433" display="http://pbs.twimg.com/profile_images/438034030982754305/O6CB8Ovl_normal.jpeg"/>
    <hyperlink ref="F115" r:id="rId434" display="http://pbs.twimg.com/profile_images/1031175612088516610/B3ktUN_M_normal.jpg"/>
    <hyperlink ref="F116" r:id="rId435" display="http://pbs.twimg.com/profile_images/971606717497659392/x71j8V9w_normal.jpg"/>
    <hyperlink ref="F117" r:id="rId436" display="http://pbs.twimg.com/profile_images/883409171722379264/u8feUWWC_normal.jpg"/>
    <hyperlink ref="F118" r:id="rId437" display="http://pbs.twimg.com/profile_images/951226415990665216/LqKwDQDX_normal.jpg"/>
    <hyperlink ref="F119" r:id="rId438" display="http://pbs.twimg.com/profile_images/1047914483107201024/vLJJfhw-_normal.jpg"/>
    <hyperlink ref="F120" r:id="rId439" display="http://pbs.twimg.com/profile_images/957834009702273025/9bArQRzP_normal.jpg"/>
    <hyperlink ref="F121" r:id="rId440" display="http://pbs.twimg.com/profile_images/1084553580697321474/RMXxu3lM_normal.jpg"/>
    <hyperlink ref="F122" r:id="rId441" display="http://pbs.twimg.com/profile_images/565883149561778176/AOiGwZE3_normal.jpeg"/>
    <hyperlink ref="F123" r:id="rId442" display="http://pbs.twimg.com/profile_images/1014275974572040195/3rGuEc3O_normal.jpg"/>
    <hyperlink ref="F124" r:id="rId443" display="http://pbs.twimg.com/profile_images/1000062150080188416/Lyz3_9iv_normal.jpg"/>
    <hyperlink ref="F125" r:id="rId444" display="http://pbs.twimg.com/profile_images/800823315753566210/m6qBdJCL_normal.jpg"/>
    <hyperlink ref="F126" r:id="rId445" display="http://pbs.twimg.com/profile_images/539373713536614400/0ATDm1Kv_normal.jpeg"/>
    <hyperlink ref="F127" r:id="rId446" display="http://pbs.twimg.com/profile_images/1068648693816049664/MyKCgkrM_normal.jpg"/>
    <hyperlink ref="F128" r:id="rId447" display="http://pbs.twimg.com/profile_images/872109326235832320/7z9kvFQ0_normal.jpg"/>
    <hyperlink ref="F129" r:id="rId448" display="http://pbs.twimg.com/profile_images/1076988340941942785/l-aNimX-_normal.jpg"/>
    <hyperlink ref="F130" r:id="rId449" display="http://pbs.twimg.com/profile_images/1083447867887489024/mwddG_-0_normal.jpg"/>
    <hyperlink ref="F131" r:id="rId450" display="http://pbs.twimg.com/profile_images/1311212581/FinalLogo_SmallHiRes_normal.jpg"/>
    <hyperlink ref="F132" r:id="rId451" display="http://pbs.twimg.com/profile_images/883392063588323328/C7EbD-uC_normal.jpg"/>
    <hyperlink ref="F133" r:id="rId452" display="http://pbs.twimg.com/profile_images/576460172907806720/H9XxQC4g_normal.jpeg"/>
    <hyperlink ref="F134" r:id="rId453" display="http://pbs.twimg.com/profile_images/1042535702657826816/vsgDE_Sh_normal.jpg"/>
    <hyperlink ref="F135" r:id="rId454" display="http://pbs.twimg.com/profile_images/1028649132687208448/hovddSmm_normal.jpg"/>
    <hyperlink ref="AX3" r:id="rId455" display="https://twitter.com/abardyn71"/>
    <hyperlink ref="AX4" r:id="rId456" display="https://twitter.com/steephilllab"/>
    <hyperlink ref="AX5" r:id="rId457" display="https://twitter.com/postitthoughts"/>
    <hyperlink ref="AX6" r:id="rId458" display="https://twitter.com/calrtipper"/>
    <hyperlink ref="AX7" r:id="rId459" display="https://twitter.com/cnbc"/>
    <hyperlink ref="AX8" r:id="rId460" display="https://twitter.com/theorganicview"/>
    <hyperlink ref="AX9" r:id="rId461" display="https://twitter.com/af_midilibre"/>
    <hyperlink ref="AX10" r:id="rId462" display="https://twitter.com/thomasbaietto"/>
    <hyperlink ref="AX11" r:id="rId463" display="https://twitter.com/marijuanacomau"/>
    <hyperlink ref="AX12" r:id="rId464" display="https://twitter.com/janellm54"/>
    <hyperlink ref="AX13" r:id="rId465" display="https://twitter.com/aldridge25"/>
    <hyperlink ref="AX14" r:id="rId466" display="https://twitter.com/gfyhpodcast"/>
    <hyperlink ref="AX15" r:id="rId467" display="https://twitter.com/realmedicinemi"/>
    <hyperlink ref="AX16" r:id="rId468" display="https://twitter.com/edrosenthal"/>
    <hyperlink ref="AX17" r:id="rId469" display="https://twitter.com/horrors_online"/>
    <hyperlink ref="AX18" r:id="rId470" display="https://twitter.com/rastajeff420"/>
    <hyperlink ref="AX19" r:id="rId471" display="https://twitter.com/grotechsystems"/>
    <hyperlink ref="AX20" r:id="rId472" display="https://twitter.com/cohnreznick"/>
    <hyperlink ref="AX21" r:id="rId473" display="https://twitter.com/newfrontierdata"/>
    <hyperlink ref="AX22" r:id="rId474" display="https://twitter.com/chef_vicky"/>
    <hyperlink ref="AX23" r:id="rId475" display="https://twitter.com/gia_vm"/>
    <hyperlink ref="AX24" r:id="rId476" display="https://twitter.com/pjbeachey"/>
    <hyperlink ref="AX25" r:id="rId477" display="https://twitter.com/cannabisnow"/>
    <hyperlink ref="AX26" r:id="rId478" display="https://twitter.com/evaworldwide"/>
    <hyperlink ref="AX27" r:id="rId479" display="https://twitter.com/_ediblee"/>
    <hyperlink ref="AX28" r:id="rId480" display="https://twitter.com/stacey20181"/>
    <hyperlink ref="AX29" r:id="rId481" display="https://twitter.com/thesmokingfet"/>
    <hyperlink ref="AX30" r:id="rId482" display="https://twitter.com/veilleinthcfdc"/>
    <hyperlink ref="AX31" r:id="rId483" display="https://twitter.com/sourcing_guru"/>
    <hyperlink ref="AX32" r:id="rId484" display="https://twitter.com/brianns67"/>
    <hyperlink ref="AX33" r:id="rId485" display="https://twitter.com/allensaakyan"/>
    <hyperlink ref="AX34" r:id="rId486" display="https://twitter.com/newwestsummit"/>
    <hyperlink ref="AX35" r:id="rId487" display="https://twitter.com/arcviewgroup"/>
    <hyperlink ref="AX36" r:id="rId488" display="https://twitter.com/harborside_sj"/>
    <hyperlink ref="AX37" r:id="rId489" display="https://twitter.com/harborside_oak"/>
    <hyperlink ref="AX38" r:id="rId490" display="https://twitter.com/stevedeangelo"/>
    <hyperlink ref="AX39" r:id="rId491" display="https://twitter.com/simulationshow"/>
    <hyperlink ref="AX40" r:id="rId492" display="https://twitter.com/sharonlockwood8"/>
    <hyperlink ref="AX41" r:id="rId493" display="https://twitter.com/gnomelicker2389"/>
    <hyperlink ref="AX42" r:id="rId494" display="https://twitter.com/missabsinthe"/>
    <hyperlink ref="AX43" r:id="rId495" display="https://twitter.com/collins_wilbert"/>
    <hyperlink ref="AX44" r:id="rId496" display="https://twitter.com/healthy_chronic"/>
    <hyperlink ref="AX45" r:id="rId497" display="https://twitter.com/cannabisp2p"/>
    <hyperlink ref="AX46" r:id="rId498" display="https://twitter.com/trilogyhealthmd"/>
    <hyperlink ref="AX47" r:id="rId499" display="https://twitter.com/neodevsolutions"/>
    <hyperlink ref="AX48" r:id="rId500" display="https://twitter.com/cannaafri"/>
    <hyperlink ref="AX49" r:id="rId501" display="https://twitter.com/theemeraldconf1"/>
    <hyperlink ref="AX50" r:id="rId502" display="https://twitter.com/wingpea_"/>
    <hyperlink ref="AX51" r:id="rId503" display="https://twitter.com/high_times_mag"/>
    <hyperlink ref="AX52" r:id="rId504" display="https://twitter.com/mediweed"/>
    <hyperlink ref="AX53" r:id="rId505" display="https://twitter.com/nytimes"/>
    <hyperlink ref="AX54" r:id="rId506" display="https://twitter.com/medwellhealth"/>
    <hyperlink ref="AX55" r:id="rId507" display="https://twitter.com/enderw8s"/>
    <hyperlink ref="AX56" r:id="rId508" display="https://twitter.com/paluch_9"/>
    <hyperlink ref="AX57" r:id="rId509" display="https://twitter.com/dbrown13"/>
    <hyperlink ref="AX58" r:id="rId510" display="https://twitter.com/dubblea"/>
    <hyperlink ref="AX59" r:id="rId511" display="https://twitter.com/marlow82631368"/>
    <hyperlink ref="AX60" r:id="rId512" display="https://twitter.com/pottymouthbaker"/>
    <hyperlink ref="AX61" r:id="rId513" display="https://twitter.com/clickgrowgo"/>
    <hyperlink ref="AX62" r:id="rId514" display="https://twitter.com/peterlprete"/>
    <hyperlink ref="AX63" r:id="rId515" display="https://twitter.com/julesofthwood"/>
    <hyperlink ref="AX64" r:id="rId516" display="https://twitter.com/nwaries419"/>
    <hyperlink ref="AX65" r:id="rId517" display="https://twitter.com/knightroglisten"/>
    <hyperlink ref="AX66" r:id="rId518" display="https://twitter.com/cannabis_times"/>
    <hyperlink ref="AX67" r:id="rId519" display="https://twitter.com/cannainfocast"/>
    <hyperlink ref="AX68" r:id="rId520" display="https://twitter.com/riledup1"/>
    <hyperlink ref="AX69" r:id="rId521" display="https://twitter.com/ngaio420"/>
    <hyperlink ref="AX70" r:id="rId522" display="https://twitter.com/missmargoprice"/>
    <hyperlink ref="AX71" r:id="rId523" display="https://twitter.com/davidrdowns"/>
    <hyperlink ref="AX72" r:id="rId524" display="https://twitter.com/gogolbordello"/>
    <hyperlink ref="AX73" r:id="rId525" display="https://twitter.com/chali2na"/>
    <hyperlink ref="AX74" r:id="rId526" display="https://twitter.com/dougbenson"/>
    <hyperlink ref="AX75" r:id="rId527" display="https://twitter.com/jaymewes"/>
    <hyperlink ref="AX76" r:id="rId528" display="https://twitter.com/willienelson"/>
    <hyperlink ref="AX77" r:id="rId529" display="https://twitter.com/meeealz"/>
    <hyperlink ref="AX78" r:id="rId530" display="https://twitter.com/theemeraldcup"/>
    <hyperlink ref="AX79" r:id="rId531" display="https://twitter.com/cannabisstrains"/>
    <hyperlink ref="AX80" r:id="rId532" display="https://twitter.com/pharmakaz"/>
    <hyperlink ref="AX81" r:id="rId533" display="https://twitter.com/fibrodisko"/>
    <hyperlink ref="AX82" r:id="rId534" display="https://twitter.com/ericghill"/>
    <hyperlink ref="AX83" r:id="rId535" display="https://twitter.com/cannabisbuy"/>
    <hyperlink ref="AX84" r:id="rId536" display="https://twitter.com/cnn"/>
    <hyperlink ref="AX85" r:id="rId537" display="https://twitter.com/reuters"/>
    <hyperlink ref="AX86" r:id="rId538" display="https://twitter.com/civilized_life"/>
    <hyperlink ref="AX87" r:id="rId539" display="https://twitter.com/leafly"/>
    <hyperlink ref="AX88" r:id="rId540" display="https://twitter.com/katv"/>
    <hyperlink ref="AX89" r:id="rId541" display="https://twitter.com/cbs"/>
    <hyperlink ref="AX90" r:id="rId542" display="https://twitter.com/mjbizdaily"/>
    <hyperlink ref="AX91" r:id="rId543" display="https://twitter.com/thenation"/>
    <hyperlink ref="AX92" r:id="rId544" display="https://twitter.com/forbes"/>
    <hyperlink ref="AX93" r:id="rId545" display="https://twitter.com/david_lippman"/>
    <hyperlink ref="AX94" r:id="rId546" display="https://twitter.com/cfortuneteller"/>
    <hyperlink ref="AX95" r:id="rId547" display="https://twitter.com/emeraldsci"/>
    <hyperlink ref="AX96" r:id="rId548" display="https://twitter.com/gro_lens"/>
    <hyperlink ref="AX97" r:id="rId549" display="https://twitter.com/stickysaguaro"/>
    <hyperlink ref="AX98" r:id="rId550" display="https://twitter.com/chksolutions"/>
    <hyperlink ref="AX99" r:id="rId551" display="https://twitter.com/mgretailer"/>
    <hyperlink ref="AX100" r:id="rId552" display="https://twitter.com/rosatiphotos"/>
    <hyperlink ref="AX101" r:id="rId553" display="https://twitter.com/connpost"/>
    <hyperlink ref="AX102" r:id="rId554" display="https://twitter.com/831organiks"/>
    <hyperlink ref="AX103" r:id="rId555" display="https://twitter.com/vinniecmarketin"/>
    <hyperlink ref="AX104" r:id="rId556" display="https://twitter.com/actlabs2"/>
    <hyperlink ref="AX105" r:id="rId557" display="https://twitter.com/releafapp"/>
    <hyperlink ref="AX106" r:id="rId558" display="https://twitter.com/potbotics"/>
    <hyperlink ref="AX107" r:id="rId559" display="https://twitter.com/hempmedspx"/>
    <hyperlink ref="AX108" r:id="rId560" display="https://twitter.com/lexariacorp"/>
    <hyperlink ref="AX109" r:id="rId561" display="https://twitter.com/ghouseventures"/>
    <hyperlink ref="AX110" r:id="rId562" display="https://twitter.com/deachterdeur"/>
    <hyperlink ref="AX111" r:id="rId563" display="https://twitter.com/stpgmcg"/>
    <hyperlink ref="AX112" r:id="rId564" display="https://twitter.com/oxycontinpill"/>
    <hyperlink ref="AX113" r:id="rId565" display="https://twitter.com/inweed_io"/>
    <hyperlink ref="AX114" r:id="rId566" display="https://twitter.com/dannydanko"/>
    <hyperlink ref="AX115" r:id="rId567" display="https://twitter.com/blitzenkc"/>
    <hyperlink ref="AX116" r:id="rId568" display="https://twitter.com/meridacap"/>
    <hyperlink ref="AX117" r:id="rId569" display="https://twitter.com/jasonk_infocast"/>
    <hyperlink ref="AX118" r:id="rId570" display="https://twitter.com/tgunthergroup"/>
    <hyperlink ref="AX119" r:id="rId571" display="https://twitter.com/jahanmarcu"/>
    <hyperlink ref="AX120" r:id="rId572" display="https://twitter.com/c3researchnet"/>
    <hyperlink ref="AX121" r:id="rId573" display="https://twitter.com/ssdp"/>
    <hyperlink ref="AX122" r:id="rId574" display="https://twitter.com/nju4mr"/>
    <hyperlink ref="AX123" r:id="rId575" display="https://twitter.com/cannagather_nj"/>
    <hyperlink ref="AX124" r:id="rId576" display="https://twitter.com/nyli_cannabis"/>
    <hyperlink ref="AX125" r:id="rId577" display="https://twitter.com/drugpolicy_nj"/>
    <hyperlink ref="AX126" r:id="rId578" display="https://twitter.com/kassandra_fred"/>
    <hyperlink ref="AX127" r:id="rId579" display="https://twitter.com/shaleentitle"/>
    <hyperlink ref="AX128" r:id="rId580" display="https://twitter.com/cbcounsel"/>
    <hyperlink ref="AX129" r:id="rId581" display="https://twitter.com/officialmcdavi1"/>
    <hyperlink ref="AX130" r:id="rId582" display="https://twitter.com/led_ka_so"/>
    <hyperlink ref="AX131" r:id="rId583" display="https://twitter.com/dna_genetics"/>
    <hyperlink ref="AX132" r:id="rId584" display="https://twitter.com/chelseacebara"/>
    <hyperlink ref="AX133" r:id="rId585" display="https://twitter.com/artizencannabis"/>
    <hyperlink ref="AX134" r:id="rId586" display="https://twitter.com/lazybeegardens"/>
    <hyperlink ref="AX135" r:id="rId587" display="https://twitter.com/v1ncent_f"/>
  </hyperlinks>
  <printOptions/>
  <pageMargins left="0.7" right="0.7" top="0.75" bottom="0.75" header="0.3" footer="0.3"/>
  <pageSetup horizontalDpi="600" verticalDpi="600" orientation="portrait" r:id="rId591"/>
  <legacyDrawing r:id="rId589"/>
  <tableParts>
    <tablePart r:id="rId5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1980</v>
      </c>
      <c r="Z2" s="13" t="s">
        <v>1999</v>
      </c>
      <c r="AA2" s="13" t="s">
        <v>2038</v>
      </c>
      <c r="AB2" s="13" t="s">
        <v>2088</v>
      </c>
      <c r="AC2" s="13" t="s">
        <v>2163</v>
      </c>
      <c r="AD2" s="13" t="s">
        <v>2196</v>
      </c>
      <c r="AE2" s="13" t="s">
        <v>2199</v>
      </c>
      <c r="AF2" s="13" t="s">
        <v>2223</v>
      </c>
      <c r="AG2" s="117" t="s">
        <v>2581</v>
      </c>
      <c r="AH2" s="117" t="s">
        <v>2582</v>
      </c>
      <c r="AI2" s="117" t="s">
        <v>2583</v>
      </c>
      <c r="AJ2" s="117" t="s">
        <v>2584</v>
      </c>
      <c r="AK2" s="117" t="s">
        <v>2585</v>
      </c>
      <c r="AL2" s="117" t="s">
        <v>2586</v>
      </c>
      <c r="AM2" s="117" t="s">
        <v>2587</v>
      </c>
      <c r="AN2" s="117" t="s">
        <v>2588</v>
      </c>
      <c r="AO2" s="117" t="s">
        <v>2591</v>
      </c>
    </row>
    <row r="3" spans="1:41" ht="15">
      <c r="A3" s="87" t="s">
        <v>1915</v>
      </c>
      <c r="B3" s="65" t="s">
        <v>1929</v>
      </c>
      <c r="C3" s="65" t="s">
        <v>56</v>
      </c>
      <c r="D3" s="103"/>
      <c r="E3" s="102"/>
      <c r="F3" s="104" t="s">
        <v>2683</v>
      </c>
      <c r="G3" s="105"/>
      <c r="H3" s="105"/>
      <c r="I3" s="106">
        <v>3</v>
      </c>
      <c r="J3" s="107"/>
      <c r="K3" s="48">
        <v>48</v>
      </c>
      <c r="L3" s="48">
        <v>53</v>
      </c>
      <c r="M3" s="48">
        <v>38</v>
      </c>
      <c r="N3" s="48">
        <v>91</v>
      </c>
      <c r="O3" s="48">
        <v>17</v>
      </c>
      <c r="P3" s="49">
        <v>0.01694915254237288</v>
      </c>
      <c r="Q3" s="49">
        <v>0.03333333333333333</v>
      </c>
      <c r="R3" s="48">
        <v>1</v>
      </c>
      <c r="S3" s="48">
        <v>0</v>
      </c>
      <c r="T3" s="48">
        <v>48</v>
      </c>
      <c r="U3" s="48">
        <v>91</v>
      </c>
      <c r="V3" s="48">
        <v>2</v>
      </c>
      <c r="W3" s="49">
        <v>1.907118</v>
      </c>
      <c r="X3" s="49">
        <v>0.026595744680851064</v>
      </c>
      <c r="Y3" s="78" t="s">
        <v>1981</v>
      </c>
      <c r="Z3" s="78" t="s">
        <v>2000</v>
      </c>
      <c r="AA3" s="78" t="s">
        <v>2039</v>
      </c>
      <c r="AB3" s="84" t="s">
        <v>2089</v>
      </c>
      <c r="AC3" s="84" t="s">
        <v>2164</v>
      </c>
      <c r="AD3" s="84" t="s">
        <v>2197</v>
      </c>
      <c r="AE3" s="84" t="s">
        <v>2200</v>
      </c>
      <c r="AF3" s="84" t="s">
        <v>2224</v>
      </c>
      <c r="AG3" s="120">
        <v>34</v>
      </c>
      <c r="AH3" s="123">
        <v>2.2546419098143238</v>
      </c>
      <c r="AI3" s="120">
        <v>38</v>
      </c>
      <c r="AJ3" s="123">
        <v>2.519893899204244</v>
      </c>
      <c r="AK3" s="120">
        <v>0</v>
      </c>
      <c r="AL3" s="123">
        <v>0</v>
      </c>
      <c r="AM3" s="120">
        <v>1436</v>
      </c>
      <c r="AN3" s="123">
        <v>95.22546419098143</v>
      </c>
      <c r="AO3" s="120">
        <v>1508</v>
      </c>
    </row>
    <row r="4" spans="1:41" ht="15">
      <c r="A4" s="87" t="s">
        <v>1916</v>
      </c>
      <c r="B4" s="65" t="s">
        <v>1930</v>
      </c>
      <c r="C4" s="65" t="s">
        <v>56</v>
      </c>
      <c r="D4" s="109"/>
      <c r="E4" s="108"/>
      <c r="F4" s="110" t="s">
        <v>2684</v>
      </c>
      <c r="G4" s="111"/>
      <c r="H4" s="111"/>
      <c r="I4" s="112">
        <v>4</v>
      </c>
      <c r="J4" s="113"/>
      <c r="K4" s="48">
        <v>16</v>
      </c>
      <c r="L4" s="48">
        <v>24</v>
      </c>
      <c r="M4" s="48">
        <v>0</v>
      </c>
      <c r="N4" s="48">
        <v>24</v>
      </c>
      <c r="O4" s="48">
        <v>1</v>
      </c>
      <c r="P4" s="49">
        <v>0.045454545454545456</v>
      </c>
      <c r="Q4" s="49">
        <v>0.08695652173913043</v>
      </c>
      <c r="R4" s="48">
        <v>1</v>
      </c>
      <c r="S4" s="48">
        <v>0</v>
      </c>
      <c r="T4" s="48">
        <v>16</v>
      </c>
      <c r="U4" s="48">
        <v>24</v>
      </c>
      <c r="V4" s="48">
        <v>3</v>
      </c>
      <c r="W4" s="49">
        <v>1.859375</v>
      </c>
      <c r="X4" s="49">
        <v>0.09583333333333334</v>
      </c>
      <c r="Y4" s="78" t="s">
        <v>1982</v>
      </c>
      <c r="Z4" s="78" t="s">
        <v>2001</v>
      </c>
      <c r="AA4" s="78"/>
      <c r="AB4" s="84" t="s">
        <v>2090</v>
      </c>
      <c r="AC4" s="84" t="s">
        <v>2165</v>
      </c>
      <c r="AD4" s="84" t="s">
        <v>2198</v>
      </c>
      <c r="AE4" s="84" t="s">
        <v>2201</v>
      </c>
      <c r="AF4" s="84" t="s">
        <v>2225</v>
      </c>
      <c r="AG4" s="120">
        <v>2</v>
      </c>
      <c r="AH4" s="123">
        <v>0.684931506849315</v>
      </c>
      <c r="AI4" s="120">
        <v>18</v>
      </c>
      <c r="AJ4" s="123">
        <v>6.164383561643835</v>
      </c>
      <c r="AK4" s="120">
        <v>0</v>
      </c>
      <c r="AL4" s="123">
        <v>0</v>
      </c>
      <c r="AM4" s="120">
        <v>272</v>
      </c>
      <c r="AN4" s="123">
        <v>93.15068493150685</v>
      </c>
      <c r="AO4" s="120">
        <v>292</v>
      </c>
    </row>
    <row r="5" spans="1:41" ht="15">
      <c r="A5" s="87" t="s">
        <v>1917</v>
      </c>
      <c r="B5" s="65" t="s">
        <v>1931</v>
      </c>
      <c r="C5" s="65" t="s">
        <v>56</v>
      </c>
      <c r="D5" s="109"/>
      <c r="E5" s="108"/>
      <c r="F5" s="110" t="s">
        <v>2685</v>
      </c>
      <c r="G5" s="111"/>
      <c r="H5" s="111"/>
      <c r="I5" s="112">
        <v>5</v>
      </c>
      <c r="J5" s="113"/>
      <c r="K5" s="48">
        <v>12</v>
      </c>
      <c r="L5" s="48">
        <v>10</v>
      </c>
      <c r="M5" s="48">
        <v>2</v>
      </c>
      <c r="N5" s="48">
        <v>12</v>
      </c>
      <c r="O5" s="48">
        <v>0</v>
      </c>
      <c r="P5" s="49">
        <v>0</v>
      </c>
      <c r="Q5" s="49">
        <v>0</v>
      </c>
      <c r="R5" s="48">
        <v>1</v>
      </c>
      <c r="S5" s="48">
        <v>0</v>
      </c>
      <c r="T5" s="48">
        <v>12</v>
      </c>
      <c r="U5" s="48">
        <v>12</v>
      </c>
      <c r="V5" s="48">
        <v>2</v>
      </c>
      <c r="W5" s="49">
        <v>1.680556</v>
      </c>
      <c r="X5" s="49">
        <v>0.08333333333333333</v>
      </c>
      <c r="Y5" s="78" t="s">
        <v>488</v>
      </c>
      <c r="Z5" s="78" t="s">
        <v>502</v>
      </c>
      <c r="AA5" s="78" t="s">
        <v>569</v>
      </c>
      <c r="AB5" s="84" t="s">
        <v>340</v>
      </c>
      <c r="AC5" s="84" t="s">
        <v>922</v>
      </c>
      <c r="AD5" s="84" t="s">
        <v>340</v>
      </c>
      <c r="AE5" s="84" t="s">
        <v>2202</v>
      </c>
      <c r="AF5" s="84" t="s">
        <v>2226</v>
      </c>
      <c r="AG5" s="120">
        <v>0</v>
      </c>
      <c r="AH5" s="123">
        <v>0</v>
      </c>
      <c r="AI5" s="120">
        <v>0</v>
      </c>
      <c r="AJ5" s="123">
        <v>0</v>
      </c>
      <c r="AK5" s="120">
        <v>0</v>
      </c>
      <c r="AL5" s="123">
        <v>0</v>
      </c>
      <c r="AM5" s="120">
        <v>34</v>
      </c>
      <c r="AN5" s="123">
        <v>100</v>
      </c>
      <c r="AO5" s="120">
        <v>34</v>
      </c>
    </row>
    <row r="6" spans="1:41" ht="15">
      <c r="A6" s="87" t="s">
        <v>1918</v>
      </c>
      <c r="B6" s="65" t="s">
        <v>1932</v>
      </c>
      <c r="C6" s="65" t="s">
        <v>56</v>
      </c>
      <c r="D6" s="109"/>
      <c r="E6" s="108"/>
      <c r="F6" s="110" t="s">
        <v>2686</v>
      </c>
      <c r="G6" s="111"/>
      <c r="H6" s="111"/>
      <c r="I6" s="112">
        <v>6</v>
      </c>
      <c r="J6" s="113"/>
      <c r="K6" s="48">
        <v>12</v>
      </c>
      <c r="L6" s="48">
        <v>15</v>
      </c>
      <c r="M6" s="48">
        <v>0</v>
      </c>
      <c r="N6" s="48">
        <v>15</v>
      </c>
      <c r="O6" s="48">
        <v>0</v>
      </c>
      <c r="P6" s="49">
        <v>0</v>
      </c>
      <c r="Q6" s="49">
        <v>0</v>
      </c>
      <c r="R6" s="48">
        <v>1</v>
      </c>
      <c r="S6" s="48">
        <v>0</v>
      </c>
      <c r="T6" s="48">
        <v>12</v>
      </c>
      <c r="U6" s="48">
        <v>15</v>
      </c>
      <c r="V6" s="48">
        <v>4</v>
      </c>
      <c r="W6" s="49">
        <v>2.055556</v>
      </c>
      <c r="X6" s="49">
        <v>0.11363636363636363</v>
      </c>
      <c r="Y6" s="78" t="s">
        <v>1983</v>
      </c>
      <c r="Z6" s="78" t="s">
        <v>2002</v>
      </c>
      <c r="AA6" s="78"/>
      <c r="AB6" s="84" t="s">
        <v>2091</v>
      </c>
      <c r="AC6" s="84" t="s">
        <v>2166</v>
      </c>
      <c r="AD6" s="84" t="s">
        <v>328</v>
      </c>
      <c r="AE6" s="84" t="s">
        <v>2203</v>
      </c>
      <c r="AF6" s="84" t="s">
        <v>2227</v>
      </c>
      <c r="AG6" s="120">
        <v>3</v>
      </c>
      <c r="AH6" s="123">
        <v>11.11111111111111</v>
      </c>
      <c r="AI6" s="120">
        <v>0</v>
      </c>
      <c r="AJ6" s="123">
        <v>0</v>
      </c>
      <c r="AK6" s="120">
        <v>0</v>
      </c>
      <c r="AL6" s="123">
        <v>0</v>
      </c>
      <c r="AM6" s="120">
        <v>24</v>
      </c>
      <c r="AN6" s="123">
        <v>88.88888888888889</v>
      </c>
      <c r="AO6" s="120">
        <v>27</v>
      </c>
    </row>
    <row r="7" spans="1:41" ht="15">
      <c r="A7" s="87" t="s">
        <v>1919</v>
      </c>
      <c r="B7" s="65" t="s">
        <v>1933</v>
      </c>
      <c r="C7" s="65" t="s">
        <v>56</v>
      </c>
      <c r="D7" s="109"/>
      <c r="E7" s="108"/>
      <c r="F7" s="110" t="s">
        <v>2687</v>
      </c>
      <c r="G7" s="111"/>
      <c r="H7" s="111"/>
      <c r="I7" s="112">
        <v>7</v>
      </c>
      <c r="J7" s="113"/>
      <c r="K7" s="48">
        <v>10</v>
      </c>
      <c r="L7" s="48">
        <v>17</v>
      </c>
      <c r="M7" s="48">
        <v>0</v>
      </c>
      <c r="N7" s="48">
        <v>17</v>
      </c>
      <c r="O7" s="48">
        <v>0</v>
      </c>
      <c r="P7" s="49">
        <v>0.0625</v>
      </c>
      <c r="Q7" s="49">
        <v>0.11764705882352941</v>
      </c>
      <c r="R7" s="48">
        <v>1</v>
      </c>
      <c r="S7" s="48">
        <v>0</v>
      </c>
      <c r="T7" s="48">
        <v>10</v>
      </c>
      <c r="U7" s="48">
        <v>17</v>
      </c>
      <c r="V7" s="48">
        <v>2</v>
      </c>
      <c r="W7" s="49">
        <v>1.48</v>
      </c>
      <c r="X7" s="49">
        <v>0.18888888888888888</v>
      </c>
      <c r="Y7" s="78" t="s">
        <v>465</v>
      </c>
      <c r="Z7" s="78" t="s">
        <v>502</v>
      </c>
      <c r="AA7" s="78" t="s">
        <v>542</v>
      </c>
      <c r="AB7" s="84" t="s">
        <v>2092</v>
      </c>
      <c r="AC7" s="84" t="s">
        <v>2167</v>
      </c>
      <c r="AD7" s="84"/>
      <c r="AE7" s="84" t="s">
        <v>2204</v>
      </c>
      <c r="AF7" s="84" t="s">
        <v>2228</v>
      </c>
      <c r="AG7" s="120">
        <v>2</v>
      </c>
      <c r="AH7" s="123">
        <v>4.25531914893617</v>
      </c>
      <c r="AI7" s="120">
        <v>0</v>
      </c>
      <c r="AJ7" s="123">
        <v>0</v>
      </c>
      <c r="AK7" s="120">
        <v>0</v>
      </c>
      <c r="AL7" s="123">
        <v>0</v>
      </c>
      <c r="AM7" s="120">
        <v>45</v>
      </c>
      <c r="AN7" s="123">
        <v>95.74468085106383</v>
      </c>
      <c r="AO7" s="120">
        <v>47</v>
      </c>
    </row>
    <row r="8" spans="1:41" ht="15">
      <c r="A8" s="87" t="s">
        <v>1920</v>
      </c>
      <c r="B8" s="65" t="s">
        <v>1934</v>
      </c>
      <c r="C8" s="65" t="s">
        <v>56</v>
      </c>
      <c r="D8" s="109"/>
      <c r="E8" s="108"/>
      <c r="F8" s="110" t="s">
        <v>2688</v>
      </c>
      <c r="G8" s="111"/>
      <c r="H8" s="111"/>
      <c r="I8" s="112">
        <v>8</v>
      </c>
      <c r="J8" s="113"/>
      <c r="K8" s="48">
        <v>8</v>
      </c>
      <c r="L8" s="48">
        <v>7</v>
      </c>
      <c r="M8" s="48">
        <v>2</v>
      </c>
      <c r="N8" s="48">
        <v>9</v>
      </c>
      <c r="O8" s="48">
        <v>9</v>
      </c>
      <c r="P8" s="49" t="s">
        <v>2592</v>
      </c>
      <c r="Q8" s="49" t="s">
        <v>2592</v>
      </c>
      <c r="R8" s="48">
        <v>8</v>
      </c>
      <c r="S8" s="48">
        <v>8</v>
      </c>
      <c r="T8" s="48">
        <v>1</v>
      </c>
      <c r="U8" s="48">
        <v>2</v>
      </c>
      <c r="V8" s="48">
        <v>0</v>
      </c>
      <c r="W8" s="49">
        <v>0</v>
      </c>
      <c r="X8" s="49">
        <v>0</v>
      </c>
      <c r="Y8" s="78" t="s">
        <v>1984</v>
      </c>
      <c r="Z8" s="78" t="s">
        <v>2003</v>
      </c>
      <c r="AA8" s="78" t="s">
        <v>2040</v>
      </c>
      <c r="AB8" s="84" t="s">
        <v>2093</v>
      </c>
      <c r="AC8" s="84" t="s">
        <v>2101</v>
      </c>
      <c r="AD8" s="84"/>
      <c r="AE8" s="84"/>
      <c r="AF8" s="84" t="s">
        <v>2229</v>
      </c>
      <c r="AG8" s="120">
        <v>3</v>
      </c>
      <c r="AH8" s="123">
        <v>2.5</v>
      </c>
      <c r="AI8" s="120">
        <v>5</v>
      </c>
      <c r="AJ8" s="123">
        <v>4.166666666666667</v>
      </c>
      <c r="AK8" s="120">
        <v>0</v>
      </c>
      <c r="AL8" s="123">
        <v>0</v>
      </c>
      <c r="AM8" s="120">
        <v>112</v>
      </c>
      <c r="AN8" s="123">
        <v>93.33333333333333</v>
      </c>
      <c r="AO8" s="120">
        <v>120</v>
      </c>
    </row>
    <row r="9" spans="1:41" ht="15">
      <c r="A9" s="87" t="s">
        <v>1921</v>
      </c>
      <c r="B9" s="65" t="s">
        <v>1935</v>
      </c>
      <c r="C9" s="65" t="s">
        <v>56</v>
      </c>
      <c r="D9" s="109"/>
      <c r="E9" s="108"/>
      <c r="F9" s="110" t="s">
        <v>2689</v>
      </c>
      <c r="G9" s="111"/>
      <c r="H9" s="111"/>
      <c r="I9" s="112">
        <v>9</v>
      </c>
      <c r="J9" s="113"/>
      <c r="K9" s="48">
        <v>7</v>
      </c>
      <c r="L9" s="48">
        <v>10</v>
      </c>
      <c r="M9" s="48">
        <v>0</v>
      </c>
      <c r="N9" s="48">
        <v>10</v>
      </c>
      <c r="O9" s="48">
        <v>0</v>
      </c>
      <c r="P9" s="49">
        <v>0</v>
      </c>
      <c r="Q9" s="49">
        <v>0</v>
      </c>
      <c r="R9" s="48">
        <v>1</v>
      </c>
      <c r="S9" s="48">
        <v>0</v>
      </c>
      <c r="T9" s="48">
        <v>7</v>
      </c>
      <c r="U9" s="48">
        <v>10</v>
      </c>
      <c r="V9" s="48">
        <v>2</v>
      </c>
      <c r="W9" s="49">
        <v>1.306122</v>
      </c>
      <c r="X9" s="49">
        <v>0.23809523809523808</v>
      </c>
      <c r="Y9" s="78" t="s">
        <v>456</v>
      </c>
      <c r="Z9" s="78" t="s">
        <v>510</v>
      </c>
      <c r="AA9" s="78" t="s">
        <v>541</v>
      </c>
      <c r="AB9" s="84" t="s">
        <v>2094</v>
      </c>
      <c r="AC9" s="84" t="s">
        <v>2168</v>
      </c>
      <c r="AD9" s="84"/>
      <c r="AE9" s="84" t="s">
        <v>2205</v>
      </c>
      <c r="AF9" s="84" t="s">
        <v>2230</v>
      </c>
      <c r="AG9" s="120">
        <v>2</v>
      </c>
      <c r="AH9" s="123">
        <v>5.882352941176471</v>
      </c>
      <c r="AI9" s="120">
        <v>0</v>
      </c>
      <c r="AJ9" s="123">
        <v>0</v>
      </c>
      <c r="AK9" s="120">
        <v>0</v>
      </c>
      <c r="AL9" s="123">
        <v>0</v>
      </c>
      <c r="AM9" s="120">
        <v>32</v>
      </c>
      <c r="AN9" s="123">
        <v>94.11764705882354</v>
      </c>
      <c r="AO9" s="120">
        <v>34</v>
      </c>
    </row>
    <row r="10" spans="1:41" ht="14.25" customHeight="1">
      <c r="A10" s="87" t="s">
        <v>1922</v>
      </c>
      <c r="B10" s="65" t="s">
        <v>1936</v>
      </c>
      <c r="C10" s="65" t="s">
        <v>56</v>
      </c>
      <c r="D10" s="109"/>
      <c r="E10" s="108"/>
      <c r="F10" s="110" t="s">
        <v>1922</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78" t="s">
        <v>500</v>
      </c>
      <c r="Z10" s="78" t="s">
        <v>502</v>
      </c>
      <c r="AA10" s="78"/>
      <c r="AB10" s="84" t="s">
        <v>922</v>
      </c>
      <c r="AC10" s="84" t="s">
        <v>922</v>
      </c>
      <c r="AD10" s="84" t="s">
        <v>344</v>
      </c>
      <c r="AE10" s="84" t="s">
        <v>2206</v>
      </c>
      <c r="AF10" s="84" t="s">
        <v>2231</v>
      </c>
      <c r="AG10" s="120">
        <v>1</v>
      </c>
      <c r="AH10" s="123">
        <v>5.555555555555555</v>
      </c>
      <c r="AI10" s="120">
        <v>0</v>
      </c>
      <c r="AJ10" s="123">
        <v>0</v>
      </c>
      <c r="AK10" s="120">
        <v>0</v>
      </c>
      <c r="AL10" s="123">
        <v>0</v>
      </c>
      <c r="AM10" s="120">
        <v>17</v>
      </c>
      <c r="AN10" s="123">
        <v>94.44444444444444</v>
      </c>
      <c r="AO10" s="120">
        <v>18</v>
      </c>
    </row>
    <row r="11" spans="1:41" ht="15">
      <c r="A11" s="87" t="s">
        <v>1923</v>
      </c>
      <c r="B11" s="65" t="s">
        <v>1937</v>
      </c>
      <c r="C11" s="65" t="s">
        <v>56</v>
      </c>
      <c r="D11" s="109"/>
      <c r="E11" s="108"/>
      <c r="F11" s="110" t="s">
        <v>2690</v>
      </c>
      <c r="G11" s="111"/>
      <c r="H11" s="111"/>
      <c r="I11" s="112">
        <v>11</v>
      </c>
      <c r="J11" s="113"/>
      <c r="K11" s="48">
        <v>3</v>
      </c>
      <c r="L11" s="48">
        <v>3</v>
      </c>
      <c r="M11" s="48">
        <v>0</v>
      </c>
      <c r="N11" s="48">
        <v>3</v>
      </c>
      <c r="O11" s="48">
        <v>0</v>
      </c>
      <c r="P11" s="49">
        <v>0</v>
      </c>
      <c r="Q11" s="49">
        <v>0</v>
      </c>
      <c r="R11" s="48">
        <v>1</v>
      </c>
      <c r="S11" s="48">
        <v>0</v>
      </c>
      <c r="T11" s="48">
        <v>3</v>
      </c>
      <c r="U11" s="48">
        <v>3</v>
      </c>
      <c r="V11" s="48">
        <v>1</v>
      </c>
      <c r="W11" s="49">
        <v>0.666667</v>
      </c>
      <c r="X11" s="49">
        <v>0.5</v>
      </c>
      <c r="Y11" s="78" t="s">
        <v>499</v>
      </c>
      <c r="Z11" s="78" t="s">
        <v>533</v>
      </c>
      <c r="AA11" s="78"/>
      <c r="AB11" s="84" t="s">
        <v>2095</v>
      </c>
      <c r="AC11" s="84" t="s">
        <v>922</v>
      </c>
      <c r="AD11" s="84" t="s">
        <v>286</v>
      </c>
      <c r="AE11" s="84" t="s">
        <v>2207</v>
      </c>
      <c r="AF11" s="84" t="s">
        <v>2232</v>
      </c>
      <c r="AG11" s="120">
        <v>3</v>
      </c>
      <c r="AH11" s="123">
        <v>6.818181818181818</v>
      </c>
      <c r="AI11" s="120">
        <v>1</v>
      </c>
      <c r="AJ11" s="123">
        <v>2.272727272727273</v>
      </c>
      <c r="AK11" s="120">
        <v>0</v>
      </c>
      <c r="AL11" s="123">
        <v>0</v>
      </c>
      <c r="AM11" s="120">
        <v>40</v>
      </c>
      <c r="AN11" s="123">
        <v>90.9090909090909</v>
      </c>
      <c r="AO11" s="120">
        <v>44</v>
      </c>
    </row>
    <row r="12" spans="1:41" ht="15">
      <c r="A12" s="87" t="s">
        <v>1924</v>
      </c>
      <c r="B12" s="65" t="s">
        <v>1938</v>
      </c>
      <c r="C12" s="65" t="s">
        <v>56</v>
      </c>
      <c r="D12" s="109"/>
      <c r="E12" s="108"/>
      <c r="F12" s="110" t="s">
        <v>2691</v>
      </c>
      <c r="G12" s="111"/>
      <c r="H12" s="111"/>
      <c r="I12" s="112">
        <v>12</v>
      </c>
      <c r="J12" s="113"/>
      <c r="K12" s="48">
        <v>3</v>
      </c>
      <c r="L12" s="48">
        <v>3</v>
      </c>
      <c r="M12" s="48">
        <v>0</v>
      </c>
      <c r="N12" s="48">
        <v>3</v>
      </c>
      <c r="O12" s="48">
        <v>0</v>
      </c>
      <c r="P12" s="49">
        <v>0</v>
      </c>
      <c r="Q12" s="49">
        <v>0</v>
      </c>
      <c r="R12" s="48">
        <v>1</v>
      </c>
      <c r="S12" s="48">
        <v>0</v>
      </c>
      <c r="T12" s="48">
        <v>3</v>
      </c>
      <c r="U12" s="48">
        <v>3</v>
      </c>
      <c r="V12" s="48">
        <v>1</v>
      </c>
      <c r="W12" s="49">
        <v>0.666667</v>
      </c>
      <c r="X12" s="49">
        <v>0.5</v>
      </c>
      <c r="Y12" s="78" t="s">
        <v>484</v>
      </c>
      <c r="Z12" s="78" t="s">
        <v>514</v>
      </c>
      <c r="AA12" s="78" t="s">
        <v>568</v>
      </c>
      <c r="AB12" s="84" t="s">
        <v>2096</v>
      </c>
      <c r="AC12" s="84" t="s">
        <v>2169</v>
      </c>
      <c r="AD12" s="84" t="s">
        <v>329</v>
      </c>
      <c r="AE12" s="84" t="s">
        <v>2208</v>
      </c>
      <c r="AF12" s="84" t="s">
        <v>2233</v>
      </c>
      <c r="AG12" s="120">
        <v>0</v>
      </c>
      <c r="AH12" s="123">
        <v>0</v>
      </c>
      <c r="AI12" s="120">
        <v>2</v>
      </c>
      <c r="AJ12" s="123">
        <v>8.695652173913043</v>
      </c>
      <c r="AK12" s="120">
        <v>0</v>
      </c>
      <c r="AL12" s="123">
        <v>0</v>
      </c>
      <c r="AM12" s="120">
        <v>21</v>
      </c>
      <c r="AN12" s="123">
        <v>91.30434782608695</v>
      </c>
      <c r="AO12" s="120">
        <v>23</v>
      </c>
    </row>
    <row r="13" spans="1:41" ht="15">
      <c r="A13" s="87" t="s">
        <v>1925</v>
      </c>
      <c r="B13" s="65" t="s">
        <v>1939</v>
      </c>
      <c r="C13" s="65" t="s">
        <v>56</v>
      </c>
      <c r="D13" s="109"/>
      <c r="E13" s="108"/>
      <c r="F13" s="110" t="s">
        <v>2692</v>
      </c>
      <c r="G13" s="111"/>
      <c r="H13" s="111"/>
      <c r="I13" s="112">
        <v>13</v>
      </c>
      <c r="J13" s="113"/>
      <c r="K13" s="48">
        <v>3</v>
      </c>
      <c r="L13" s="48">
        <v>3</v>
      </c>
      <c r="M13" s="48">
        <v>2</v>
      </c>
      <c r="N13" s="48">
        <v>5</v>
      </c>
      <c r="O13" s="48">
        <v>1</v>
      </c>
      <c r="P13" s="49">
        <v>0.5</v>
      </c>
      <c r="Q13" s="49">
        <v>0.6666666666666666</v>
      </c>
      <c r="R13" s="48">
        <v>1</v>
      </c>
      <c r="S13" s="48">
        <v>0</v>
      </c>
      <c r="T13" s="48">
        <v>3</v>
      </c>
      <c r="U13" s="48">
        <v>5</v>
      </c>
      <c r="V13" s="48">
        <v>2</v>
      </c>
      <c r="W13" s="49">
        <v>0.888889</v>
      </c>
      <c r="X13" s="49">
        <v>0.5</v>
      </c>
      <c r="Y13" s="78" t="s">
        <v>1985</v>
      </c>
      <c r="Z13" s="78" t="s">
        <v>2004</v>
      </c>
      <c r="AA13" s="78" t="s">
        <v>2041</v>
      </c>
      <c r="AB13" s="84" t="s">
        <v>2097</v>
      </c>
      <c r="AC13" s="84" t="s">
        <v>2170</v>
      </c>
      <c r="AD13" s="84"/>
      <c r="AE13" s="84" t="s">
        <v>2209</v>
      </c>
      <c r="AF13" s="84" t="s">
        <v>2234</v>
      </c>
      <c r="AG13" s="120">
        <v>6</v>
      </c>
      <c r="AH13" s="123">
        <v>4.25531914893617</v>
      </c>
      <c r="AI13" s="120">
        <v>3</v>
      </c>
      <c r="AJ13" s="123">
        <v>2.127659574468085</v>
      </c>
      <c r="AK13" s="120">
        <v>0</v>
      </c>
      <c r="AL13" s="123">
        <v>0</v>
      </c>
      <c r="AM13" s="120">
        <v>132</v>
      </c>
      <c r="AN13" s="123">
        <v>93.61702127659575</v>
      </c>
      <c r="AO13" s="120">
        <v>141</v>
      </c>
    </row>
    <row r="14" spans="1:41" ht="15">
      <c r="A14" s="87" t="s">
        <v>1926</v>
      </c>
      <c r="B14" s="65" t="s">
        <v>1940</v>
      </c>
      <c r="C14" s="65" t="s">
        <v>56</v>
      </c>
      <c r="D14" s="109"/>
      <c r="E14" s="108"/>
      <c r="F14" s="110" t="s">
        <v>1926</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446</v>
      </c>
      <c r="Z14" s="78" t="s">
        <v>504</v>
      </c>
      <c r="AA14" s="78" t="s">
        <v>536</v>
      </c>
      <c r="AB14" s="84" t="s">
        <v>922</v>
      </c>
      <c r="AC14" s="84" t="s">
        <v>922</v>
      </c>
      <c r="AD14" s="84"/>
      <c r="AE14" s="84" t="s">
        <v>2210</v>
      </c>
      <c r="AF14" s="84" t="s">
        <v>2235</v>
      </c>
      <c r="AG14" s="120">
        <v>0</v>
      </c>
      <c r="AH14" s="123">
        <v>0</v>
      </c>
      <c r="AI14" s="120">
        <v>0</v>
      </c>
      <c r="AJ14" s="123">
        <v>0</v>
      </c>
      <c r="AK14" s="120">
        <v>0</v>
      </c>
      <c r="AL14" s="123">
        <v>0</v>
      </c>
      <c r="AM14" s="120">
        <v>13</v>
      </c>
      <c r="AN14" s="123">
        <v>100</v>
      </c>
      <c r="AO14" s="120">
        <v>13</v>
      </c>
    </row>
    <row r="15" spans="1:41" ht="15">
      <c r="A15" s="87" t="s">
        <v>1927</v>
      </c>
      <c r="B15" s="65" t="s">
        <v>1929</v>
      </c>
      <c r="C15" s="65" t="s">
        <v>59</v>
      </c>
      <c r="D15" s="109"/>
      <c r="E15" s="108"/>
      <c r="F15" s="110" t="s">
        <v>2693</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486</v>
      </c>
      <c r="Z15" s="78" t="s">
        <v>502</v>
      </c>
      <c r="AA15" s="78"/>
      <c r="AB15" s="84" t="s">
        <v>2098</v>
      </c>
      <c r="AC15" s="84" t="s">
        <v>2171</v>
      </c>
      <c r="AD15" s="84"/>
      <c r="AE15" s="84" t="s">
        <v>282</v>
      </c>
      <c r="AF15" s="84" t="s">
        <v>2236</v>
      </c>
      <c r="AG15" s="120">
        <v>2</v>
      </c>
      <c r="AH15" s="123">
        <v>5.128205128205129</v>
      </c>
      <c r="AI15" s="120">
        <v>0</v>
      </c>
      <c r="AJ15" s="123">
        <v>0</v>
      </c>
      <c r="AK15" s="120">
        <v>0</v>
      </c>
      <c r="AL15" s="123">
        <v>0</v>
      </c>
      <c r="AM15" s="120">
        <v>37</v>
      </c>
      <c r="AN15" s="123">
        <v>94.87179487179488</v>
      </c>
      <c r="AO15" s="120">
        <v>39</v>
      </c>
    </row>
    <row r="16" spans="1:41" ht="15">
      <c r="A16" s="87" t="s">
        <v>1928</v>
      </c>
      <c r="B16" s="65" t="s">
        <v>1930</v>
      </c>
      <c r="C16" s="65" t="s">
        <v>59</v>
      </c>
      <c r="D16" s="109"/>
      <c r="E16" s="108"/>
      <c r="F16" s="110" t="s">
        <v>1928</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454</v>
      </c>
      <c r="Z16" s="78" t="s">
        <v>504</v>
      </c>
      <c r="AA16" s="78" t="s">
        <v>540</v>
      </c>
      <c r="AB16" s="84" t="s">
        <v>922</v>
      </c>
      <c r="AC16" s="84" t="s">
        <v>922</v>
      </c>
      <c r="AD16" s="84"/>
      <c r="AE16" s="84" t="s">
        <v>2211</v>
      </c>
      <c r="AF16" s="84" t="s">
        <v>2237</v>
      </c>
      <c r="AG16" s="120">
        <v>0</v>
      </c>
      <c r="AH16" s="123">
        <v>0</v>
      </c>
      <c r="AI16" s="120">
        <v>1</v>
      </c>
      <c r="AJ16" s="123">
        <v>9.090909090909092</v>
      </c>
      <c r="AK16" s="120">
        <v>0</v>
      </c>
      <c r="AL16" s="123">
        <v>0</v>
      </c>
      <c r="AM16" s="120">
        <v>10</v>
      </c>
      <c r="AN16" s="123">
        <v>90.9090909090909</v>
      </c>
      <c r="AO16" s="120">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1915</v>
      </c>
      <c r="B2" s="84" t="s">
        <v>267</v>
      </c>
      <c r="C2" s="78">
        <f>VLOOKUP(GroupVertices[[#This Row],[Vertex]],Vertices[],MATCH("ID",Vertices[[#Headers],[Vertex]:[Vertex Content Word Count]],0),FALSE)</f>
        <v>4</v>
      </c>
    </row>
    <row r="3" spans="1:3" ht="15">
      <c r="A3" s="78" t="s">
        <v>1915</v>
      </c>
      <c r="B3" s="84" t="s">
        <v>277</v>
      </c>
      <c r="C3" s="78">
        <f>VLOOKUP(GroupVertices[[#This Row],[Vertex]],Vertices[],MATCH("ID",Vertices[[#Headers],[Vertex]:[Vertex Content Word Count]],0),FALSE)</f>
        <v>102</v>
      </c>
    </row>
    <row r="4" spans="1:3" ht="15">
      <c r="A4" s="78" t="s">
        <v>1915</v>
      </c>
      <c r="B4" s="84" t="s">
        <v>322</v>
      </c>
      <c r="C4" s="78">
        <f>VLOOKUP(GroupVertices[[#This Row],[Vertex]],Vertices[],MATCH("ID",Vertices[[#Headers],[Vertex]:[Vertex Content Word Count]],0),FALSE)</f>
        <v>101</v>
      </c>
    </row>
    <row r="5" spans="1:3" ht="15">
      <c r="A5" s="78" t="s">
        <v>1915</v>
      </c>
      <c r="B5" s="84" t="s">
        <v>273</v>
      </c>
      <c r="C5" s="78">
        <f>VLOOKUP(GroupVertices[[#This Row],[Vertex]],Vertices[],MATCH("ID",Vertices[[#Headers],[Vertex]:[Vertex Content Word Count]],0),FALSE)</f>
        <v>96</v>
      </c>
    </row>
    <row r="6" spans="1:3" ht="15">
      <c r="A6" s="78" t="s">
        <v>1915</v>
      </c>
      <c r="B6" s="84" t="s">
        <v>272</v>
      </c>
      <c r="C6" s="78">
        <f>VLOOKUP(GroupVertices[[#This Row],[Vertex]],Vertices[],MATCH("ID",Vertices[[#Headers],[Vertex]:[Vertex Content Word Count]],0),FALSE)</f>
        <v>95</v>
      </c>
    </row>
    <row r="7" spans="1:3" ht="15">
      <c r="A7" s="78" t="s">
        <v>1915</v>
      </c>
      <c r="B7" s="84" t="s">
        <v>271</v>
      </c>
      <c r="C7" s="78">
        <f>VLOOKUP(GroupVertices[[#This Row],[Vertex]],Vertices[],MATCH("ID",Vertices[[#Headers],[Vertex]:[Vertex Content Word Count]],0),FALSE)</f>
        <v>94</v>
      </c>
    </row>
    <row r="8" spans="1:3" ht="15">
      <c r="A8" s="78" t="s">
        <v>1915</v>
      </c>
      <c r="B8" s="84" t="s">
        <v>320</v>
      </c>
      <c r="C8" s="78">
        <f>VLOOKUP(GroupVertices[[#This Row],[Vertex]],Vertices[],MATCH("ID",Vertices[[#Headers],[Vertex]:[Vertex Content Word Count]],0),FALSE)</f>
        <v>92</v>
      </c>
    </row>
    <row r="9" spans="1:3" ht="15">
      <c r="A9" s="78" t="s">
        <v>1915</v>
      </c>
      <c r="B9" s="84" t="s">
        <v>319</v>
      </c>
      <c r="C9" s="78">
        <f>VLOOKUP(GroupVertices[[#This Row],[Vertex]],Vertices[],MATCH("ID",Vertices[[#Headers],[Vertex]:[Vertex Content Word Count]],0),FALSE)</f>
        <v>91</v>
      </c>
    </row>
    <row r="10" spans="1:3" ht="15">
      <c r="A10" s="78" t="s">
        <v>1915</v>
      </c>
      <c r="B10" s="84" t="s">
        <v>318</v>
      </c>
      <c r="C10" s="78">
        <f>VLOOKUP(GroupVertices[[#This Row],[Vertex]],Vertices[],MATCH("ID",Vertices[[#Headers],[Vertex]:[Vertex Content Word Count]],0),FALSE)</f>
        <v>90</v>
      </c>
    </row>
    <row r="11" spans="1:3" ht="15">
      <c r="A11" s="78" t="s">
        <v>1915</v>
      </c>
      <c r="B11" s="84" t="s">
        <v>269</v>
      </c>
      <c r="C11" s="78">
        <f>VLOOKUP(GroupVertices[[#This Row],[Vertex]],Vertices[],MATCH("ID",Vertices[[#Headers],[Vertex]:[Vertex Content Word Count]],0),FALSE)</f>
        <v>67</v>
      </c>
    </row>
    <row r="12" spans="1:3" ht="15">
      <c r="A12" s="78" t="s">
        <v>1915</v>
      </c>
      <c r="B12" s="84" t="s">
        <v>317</v>
      </c>
      <c r="C12" s="78">
        <f>VLOOKUP(GroupVertices[[#This Row],[Vertex]],Vertices[],MATCH("ID",Vertices[[#Headers],[Vertex]:[Vertex Content Word Count]],0),FALSE)</f>
        <v>89</v>
      </c>
    </row>
    <row r="13" spans="1:3" ht="15">
      <c r="A13" s="78" t="s">
        <v>1915</v>
      </c>
      <c r="B13" s="84" t="s">
        <v>316</v>
      </c>
      <c r="C13" s="78">
        <f>VLOOKUP(GroupVertices[[#This Row],[Vertex]],Vertices[],MATCH("ID",Vertices[[#Headers],[Vertex]:[Vertex Content Word Count]],0),FALSE)</f>
        <v>88</v>
      </c>
    </row>
    <row r="14" spans="1:3" ht="15">
      <c r="A14" s="78" t="s">
        <v>1915</v>
      </c>
      <c r="B14" s="84" t="s">
        <v>315</v>
      </c>
      <c r="C14" s="78">
        <f>VLOOKUP(GroupVertices[[#This Row],[Vertex]],Vertices[],MATCH("ID",Vertices[[#Headers],[Vertex]:[Vertex Content Word Count]],0),FALSE)</f>
        <v>87</v>
      </c>
    </row>
    <row r="15" spans="1:3" ht="15">
      <c r="A15" s="78" t="s">
        <v>1915</v>
      </c>
      <c r="B15" s="84" t="s">
        <v>268</v>
      </c>
      <c r="C15" s="78">
        <f>VLOOKUP(GroupVertices[[#This Row],[Vertex]],Vertices[],MATCH("ID",Vertices[[#Headers],[Vertex]:[Vertex Content Word Count]],0),FALSE)</f>
        <v>86</v>
      </c>
    </row>
    <row r="16" spans="1:3" ht="15">
      <c r="A16" s="78" t="s">
        <v>1915</v>
      </c>
      <c r="B16" s="84" t="s">
        <v>314</v>
      </c>
      <c r="C16" s="78">
        <f>VLOOKUP(GroupVertices[[#This Row],[Vertex]],Vertices[],MATCH("ID",Vertices[[#Headers],[Vertex]:[Vertex Content Word Count]],0),FALSE)</f>
        <v>85</v>
      </c>
    </row>
    <row r="17" spans="1:3" ht="15">
      <c r="A17" s="78" t="s">
        <v>1915</v>
      </c>
      <c r="B17" s="84" t="s">
        <v>313</v>
      </c>
      <c r="C17" s="78">
        <f>VLOOKUP(GroupVertices[[#This Row],[Vertex]],Vertices[],MATCH("ID",Vertices[[#Headers],[Vertex]:[Vertex Content Word Count]],0),FALSE)</f>
        <v>84</v>
      </c>
    </row>
    <row r="18" spans="1:3" ht="15">
      <c r="A18" s="78" t="s">
        <v>1915</v>
      </c>
      <c r="B18" s="84" t="s">
        <v>265</v>
      </c>
      <c r="C18" s="78">
        <f>VLOOKUP(GroupVertices[[#This Row],[Vertex]],Vertices[],MATCH("ID",Vertices[[#Headers],[Vertex]:[Vertex Content Word Count]],0),FALSE)</f>
        <v>82</v>
      </c>
    </row>
    <row r="19" spans="1:3" ht="15">
      <c r="A19" s="78" t="s">
        <v>1915</v>
      </c>
      <c r="B19" s="84" t="s">
        <v>264</v>
      </c>
      <c r="C19" s="78">
        <f>VLOOKUP(GroupVertices[[#This Row],[Vertex]],Vertices[],MATCH("ID",Vertices[[#Headers],[Vertex]:[Vertex Content Word Count]],0),FALSE)</f>
        <v>81</v>
      </c>
    </row>
    <row r="20" spans="1:3" ht="15">
      <c r="A20" s="78" t="s">
        <v>1915</v>
      </c>
      <c r="B20" s="84" t="s">
        <v>263</v>
      </c>
      <c r="C20" s="78">
        <f>VLOOKUP(GroupVertices[[#This Row],[Vertex]],Vertices[],MATCH("ID",Vertices[[#Headers],[Vertex]:[Vertex Content Word Count]],0),FALSE)</f>
        <v>80</v>
      </c>
    </row>
    <row r="21" spans="1:3" ht="15">
      <c r="A21" s="78" t="s">
        <v>1915</v>
      </c>
      <c r="B21" s="84" t="s">
        <v>262</v>
      </c>
      <c r="C21" s="78">
        <f>VLOOKUP(GroupVertices[[#This Row],[Vertex]],Vertices[],MATCH("ID",Vertices[[#Headers],[Vertex]:[Vertex Content Word Count]],0),FALSE)</f>
        <v>79</v>
      </c>
    </row>
    <row r="22" spans="1:3" ht="15">
      <c r="A22" s="78" t="s">
        <v>1915</v>
      </c>
      <c r="B22" s="84" t="s">
        <v>259</v>
      </c>
      <c r="C22" s="78">
        <f>VLOOKUP(GroupVertices[[#This Row],[Vertex]],Vertices[],MATCH("ID",Vertices[[#Headers],[Vertex]:[Vertex Content Word Count]],0),FALSE)</f>
        <v>68</v>
      </c>
    </row>
    <row r="23" spans="1:3" ht="15">
      <c r="A23" s="78" t="s">
        <v>1915</v>
      </c>
      <c r="B23" s="84" t="s">
        <v>258</v>
      </c>
      <c r="C23" s="78">
        <f>VLOOKUP(GroupVertices[[#This Row],[Vertex]],Vertices[],MATCH("ID",Vertices[[#Headers],[Vertex]:[Vertex Content Word Count]],0),FALSE)</f>
        <v>66</v>
      </c>
    </row>
    <row r="24" spans="1:3" ht="15">
      <c r="A24" s="78" t="s">
        <v>1915</v>
      </c>
      <c r="B24" s="84" t="s">
        <v>252</v>
      </c>
      <c r="C24" s="78">
        <f>VLOOKUP(GroupVertices[[#This Row],[Vertex]],Vertices[],MATCH("ID",Vertices[[#Headers],[Vertex]:[Vertex Content Word Count]],0),FALSE)</f>
        <v>61</v>
      </c>
    </row>
    <row r="25" spans="1:3" ht="15">
      <c r="A25" s="78" t="s">
        <v>1915</v>
      </c>
      <c r="B25" s="84" t="s">
        <v>245</v>
      </c>
      <c r="C25" s="78">
        <f>VLOOKUP(GroupVertices[[#This Row],[Vertex]],Vertices[],MATCH("ID",Vertices[[#Headers],[Vertex]:[Vertex Content Word Count]],0),FALSE)</f>
        <v>54</v>
      </c>
    </row>
    <row r="26" spans="1:3" ht="15">
      <c r="A26" s="78" t="s">
        <v>1915</v>
      </c>
      <c r="B26" s="84" t="s">
        <v>303</v>
      </c>
      <c r="C26" s="78">
        <f>VLOOKUP(GroupVertices[[#This Row],[Vertex]],Vertices[],MATCH("ID",Vertices[[#Headers],[Vertex]:[Vertex Content Word Count]],0),FALSE)</f>
        <v>51</v>
      </c>
    </row>
    <row r="27" spans="1:3" ht="15">
      <c r="A27" s="78" t="s">
        <v>1915</v>
      </c>
      <c r="B27" s="84" t="s">
        <v>304</v>
      </c>
      <c r="C27" s="78">
        <f>VLOOKUP(GroupVertices[[#This Row],[Vertex]],Vertices[],MATCH("ID",Vertices[[#Headers],[Vertex]:[Vertex Content Word Count]],0),FALSE)</f>
        <v>53</v>
      </c>
    </row>
    <row r="28" spans="1:3" ht="15">
      <c r="A28" s="78" t="s">
        <v>1915</v>
      </c>
      <c r="B28" s="84" t="s">
        <v>244</v>
      </c>
      <c r="C28" s="78">
        <f>VLOOKUP(GroupVertices[[#This Row],[Vertex]],Vertices[],MATCH("ID",Vertices[[#Headers],[Vertex]:[Vertex Content Word Count]],0),FALSE)</f>
        <v>52</v>
      </c>
    </row>
    <row r="29" spans="1:3" ht="15">
      <c r="A29" s="78" t="s">
        <v>1915</v>
      </c>
      <c r="B29" s="84" t="s">
        <v>243</v>
      </c>
      <c r="C29" s="78">
        <f>VLOOKUP(GroupVertices[[#This Row],[Vertex]],Vertices[],MATCH("ID",Vertices[[#Headers],[Vertex]:[Vertex Content Word Count]],0),FALSE)</f>
        <v>50</v>
      </c>
    </row>
    <row r="30" spans="1:3" ht="15">
      <c r="A30" s="78" t="s">
        <v>1915</v>
      </c>
      <c r="B30" s="84" t="s">
        <v>241</v>
      </c>
      <c r="C30" s="78">
        <f>VLOOKUP(GroupVertices[[#This Row],[Vertex]],Vertices[],MATCH("ID",Vertices[[#Headers],[Vertex]:[Vertex Content Word Count]],0),FALSE)</f>
        <v>48</v>
      </c>
    </row>
    <row r="31" spans="1:3" ht="15">
      <c r="A31" s="78" t="s">
        <v>1915</v>
      </c>
      <c r="B31" s="84" t="s">
        <v>240</v>
      </c>
      <c r="C31" s="78">
        <f>VLOOKUP(GroupVertices[[#This Row],[Vertex]],Vertices[],MATCH("ID",Vertices[[#Headers],[Vertex]:[Vertex Content Word Count]],0),FALSE)</f>
        <v>47</v>
      </c>
    </row>
    <row r="32" spans="1:3" ht="15">
      <c r="A32" s="78" t="s">
        <v>1915</v>
      </c>
      <c r="B32" s="84" t="s">
        <v>239</v>
      </c>
      <c r="C32" s="78">
        <f>VLOOKUP(GroupVertices[[#This Row],[Vertex]],Vertices[],MATCH("ID",Vertices[[#Headers],[Vertex]:[Vertex Content Word Count]],0),FALSE)</f>
        <v>46</v>
      </c>
    </row>
    <row r="33" spans="1:3" ht="15">
      <c r="A33" s="78" t="s">
        <v>1915</v>
      </c>
      <c r="B33" s="84" t="s">
        <v>238</v>
      </c>
      <c r="C33" s="78">
        <f>VLOOKUP(GroupVertices[[#This Row],[Vertex]],Vertices[],MATCH("ID",Vertices[[#Headers],[Vertex]:[Vertex Content Word Count]],0),FALSE)</f>
        <v>45</v>
      </c>
    </row>
    <row r="34" spans="1:3" ht="15">
      <c r="A34" s="78" t="s">
        <v>1915</v>
      </c>
      <c r="B34" s="84" t="s">
        <v>237</v>
      </c>
      <c r="C34" s="78">
        <f>VLOOKUP(GroupVertices[[#This Row],[Vertex]],Vertices[],MATCH("ID",Vertices[[#Headers],[Vertex]:[Vertex Content Word Count]],0),FALSE)</f>
        <v>44</v>
      </c>
    </row>
    <row r="35" spans="1:3" ht="15">
      <c r="A35" s="78" t="s">
        <v>1915</v>
      </c>
      <c r="B35" s="84" t="s">
        <v>236</v>
      </c>
      <c r="C35" s="78">
        <f>VLOOKUP(GroupVertices[[#This Row],[Vertex]],Vertices[],MATCH("ID",Vertices[[#Headers],[Vertex]:[Vertex Content Word Count]],0),FALSE)</f>
        <v>43</v>
      </c>
    </row>
    <row r="36" spans="1:3" ht="15">
      <c r="A36" s="78" t="s">
        <v>1915</v>
      </c>
      <c r="B36" s="84" t="s">
        <v>235</v>
      </c>
      <c r="C36" s="78">
        <f>VLOOKUP(GroupVertices[[#This Row],[Vertex]],Vertices[],MATCH("ID",Vertices[[#Headers],[Vertex]:[Vertex Content Word Count]],0),FALSE)</f>
        <v>42</v>
      </c>
    </row>
    <row r="37" spans="1:3" ht="15">
      <c r="A37" s="78" t="s">
        <v>1915</v>
      </c>
      <c r="B37" s="84" t="s">
        <v>234</v>
      </c>
      <c r="C37" s="78">
        <f>VLOOKUP(GroupVertices[[#This Row],[Vertex]],Vertices[],MATCH("ID",Vertices[[#Headers],[Vertex]:[Vertex Content Word Count]],0),FALSE)</f>
        <v>41</v>
      </c>
    </row>
    <row r="38" spans="1:3" ht="15">
      <c r="A38" s="78" t="s">
        <v>1915</v>
      </c>
      <c r="B38" s="84" t="s">
        <v>233</v>
      </c>
      <c r="C38" s="78">
        <f>VLOOKUP(GroupVertices[[#This Row],[Vertex]],Vertices[],MATCH("ID",Vertices[[#Headers],[Vertex]:[Vertex Content Word Count]],0),FALSE)</f>
        <v>40</v>
      </c>
    </row>
    <row r="39" spans="1:3" ht="15">
      <c r="A39" s="78" t="s">
        <v>1915</v>
      </c>
      <c r="B39" s="84" t="s">
        <v>230</v>
      </c>
      <c r="C39" s="78">
        <f>VLOOKUP(GroupVertices[[#This Row],[Vertex]],Vertices[],MATCH("ID",Vertices[[#Headers],[Vertex]:[Vertex Content Word Count]],0),FALSE)</f>
        <v>32</v>
      </c>
    </row>
    <row r="40" spans="1:3" ht="15">
      <c r="A40" s="78" t="s">
        <v>1915</v>
      </c>
      <c r="B40" s="84" t="s">
        <v>229</v>
      </c>
      <c r="C40" s="78">
        <f>VLOOKUP(GroupVertices[[#This Row],[Vertex]],Vertices[],MATCH("ID",Vertices[[#Headers],[Vertex]:[Vertex Content Word Count]],0),FALSE)</f>
        <v>31</v>
      </c>
    </row>
    <row r="41" spans="1:3" ht="15">
      <c r="A41" s="78" t="s">
        <v>1915</v>
      </c>
      <c r="B41" s="84" t="s">
        <v>227</v>
      </c>
      <c r="C41" s="78">
        <f>VLOOKUP(GroupVertices[[#This Row],[Vertex]],Vertices[],MATCH("ID",Vertices[[#Headers],[Vertex]:[Vertex Content Word Count]],0),FALSE)</f>
        <v>28</v>
      </c>
    </row>
    <row r="42" spans="1:3" ht="15">
      <c r="A42" s="78" t="s">
        <v>1915</v>
      </c>
      <c r="B42" s="84" t="s">
        <v>225</v>
      </c>
      <c r="C42" s="78">
        <f>VLOOKUP(GroupVertices[[#This Row],[Vertex]],Vertices[],MATCH("ID",Vertices[[#Headers],[Vertex]:[Vertex Content Word Count]],0),FALSE)</f>
        <v>26</v>
      </c>
    </row>
    <row r="43" spans="1:3" ht="15">
      <c r="A43" s="78" t="s">
        <v>1915</v>
      </c>
      <c r="B43" s="84" t="s">
        <v>296</v>
      </c>
      <c r="C43" s="78">
        <f>VLOOKUP(GroupVertices[[#This Row],[Vertex]],Vertices[],MATCH("ID",Vertices[[#Headers],[Vertex]:[Vertex Content Word Count]],0),FALSE)</f>
        <v>25</v>
      </c>
    </row>
    <row r="44" spans="1:3" ht="15">
      <c r="A44" s="78" t="s">
        <v>1915</v>
      </c>
      <c r="B44" s="84" t="s">
        <v>224</v>
      </c>
      <c r="C44" s="78">
        <f>VLOOKUP(GroupVertices[[#This Row],[Vertex]],Vertices[],MATCH("ID",Vertices[[#Headers],[Vertex]:[Vertex Content Word Count]],0),FALSE)</f>
        <v>24</v>
      </c>
    </row>
    <row r="45" spans="1:3" ht="15">
      <c r="A45" s="78" t="s">
        <v>1915</v>
      </c>
      <c r="B45" s="84" t="s">
        <v>217</v>
      </c>
      <c r="C45" s="78">
        <f>VLOOKUP(GroupVertices[[#This Row],[Vertex]],Vertices[],MATCH("ID",Vertices[[#Headers],[Vertex]:[Vertex Content Word Count]],0),FALSE)</f>
        <v>12</v>
      </c>
    </row>
    <row r="46" spans="1:3" ht="15">
      <c r="A46" s="78" t="s">
        <v>1915</v>
      </c>
      <c r="B46" s="84" t="s">
        <v>216</v>
      </c>
      <c r="C46" s="78">
        <f>VLOOKUP(GroupVertices[[#This Row],[Vertex]],Vertices[],MATCH("ID",Vertices[[#Headers],[Vertex]:[Vertex Content Word Count]],0),FALSE)</f>
        <v>11</v>
      </c>
    </row>
    <row r="47" spans="1:3" ht="15">
      <c r="A47" s="78" t="s">
        <v>1915</v>
      </c>
      <c r="B47" s="84" t="s">
        <v>289</v>
      </c>
      <c r="C47" s="78">
        <f>VLOOKUP(GroupVertices[[#This Row],[Vertex]],Vertices[],MATCH("ID",Vertices[[#Headers],[Vertex]:[Vertex Content Word Count]],0),FALSE)</f>
        <v>7</v>
      </c>
    </row>
    <row r="48" spans="1:3" ht="15">
      <c r="A48" s="78" t="s">
        <v>1915</v>
      </c>
      <c r="B48" s="84" t="s">
        <v>214</v>
      </c>
      <c r="C48" s="78">
        <f>VLOOKUP(GroupVertices[[#This Row],[Vertex]],Vertices[],MATCH("ID",Vertices[[#Headers],[Vertex]:[Vertex Content Word Count]],0),FALSE)</f>
        <v>6</v>
      </c>
    </row>
    <row r="49" spans="1:3" ht="15">
      <c r="A49" s="78" t="s">
        <v>1915</v>
      </c>
      <c r="B49" s="84" t="s">
        <v>212</v>
      </c>
      <c r="C49" s="78">
        <f>VLOOKUP(GroupVertices[[#This Row],[Vertex]],Vertices[],MATCH("ID",Vertices[[#Headers],[Vertex]:[Vertex Content Word Count]],0),FALSE)</f>
        <v>3</v>
      </c>
    </row>
    <row r="50" spans="1:3" ht="15">
      <c r="A50" s="78" t="s">
        <v>1916</v>
      </c>
      <c r="B50" s="84" t="s">
        <v>257</v>
      </c>
      <c r="C50" s="78">
        <f>VLOOKUP(GroupVertices[[#This Row],[Vertex]],Vertices[],MATCH("ID",Vertices[[#Headers],[Vertex]:[Vertex Content Word Count]],0),FALSE)</f>
        <v>65</v>
      </c>
    </row>
    <row r="51" spans="1:3" ht="15">
      <c r="A51" s="78" t="s">
        <v>1916</v>
      </c>
      <c r="B51" s="84" t="s">
        <v>256</v>
      </c>
      <c r="C51" s="78">
        <f>VLOOKUP(GroupVertices[[#This Row],[Vertex]],Vertices[],MATCH("ID",Vertices[[#Headers],[Vertex]:[Vertex Content Word Count]],0),FALSE)</f>
        <v>16</v>
      </c>
    </row>
    <row r="52" spans="1:3" ht="15">
      <c r="A52" s="78" t="s">
        <v>1916</v>
      </c>
      <c r="B52" s="84" t="s">
        <v>255</v>
      </c>
      <c r="C52" s="78">
        <f>VLOOKUP(GroupVertices[[#This Row],[Vertex]],Vertices[],MATCH("ID",Vertices[[#Headers],[Vertex]:[Vertex Content Word Count]],0),FALSE)</f>
        <v>64</v>
      </c>
    </row>
    <row r="53" spans="1:3" ht="15">
      <c r="A53" s="78" t="s">
        <v>1916</v>
      </c>
      <c r="B53" s="84" t="s">
        <v>254</v>
      </c>
      <c r="C53" s="78">
        <f>VLOOKUP(GroupVertices[[#This Row],[Vertex]],Vertices[],MATCH("ID",Vertices[[#Headers],[Vertex]:[Vertex Content Word Count]],0),FALSE)</f>
        <v>63</v>
      </c>
    </row>
    <row r="54" spans="1:3" ht="15">
      <c r="A54" s="78" t="s">
        <v>1916</v>
      </c>
      <c r="B54" s="84" t="s">
        <v>253</v>
      </c>
      <c r="C54" s="78">
        <f>VLOOKUP(GroupVertices[[#This Row],[Vertex]],Vertices[],MATCH("ID",Vertices[[#Headers],[Vertex]:[Vertex Content Word Count]],0),FALSE)</f>
        <v>62</v>
      </c>
    </row>
    <row r="55" spans="1:3" ht="15">
      <c r="A55" s="78" t="s">
        <v>1916</v>
      </c>
      <c r="B55" s="84" t="s">
        <v>251</v>
      </c>
      <c r="C55" s="78">
        <f>VLOOKUP(GroupVertices[[#This Row],[Vertex]],Vertices[],MATCH("ID",Vertices[[#Headers],[Vertex]:[Vertex Content Word Count]],0),FALSE)</f>
        <v>60</v>
      </c>
    </row>
    <row r="56" spans="1:3" ht="15">
      <c r="A56" s="78" t="s">
        <v>1916</v>
      </c>
      <c r="B56" s="84" t="s">
        <v>250</v>
      </c>
      <c r="C56" s="78">
        <f>VLOOKUP(GroupVertices[[#This Row],[Vertex]],Vertices[],MATCH("ID",Vertices[[#Headers],[Vertex]:[Vertex Content Word Count]],0),FALSE)</f>
        <v>59</v>
      </c>
    </row>
    <row r="57" spans="1:3" ht="15">
      <c r="A57" s="78" t="s">
        <v>1916</v>
      </c>
      <c r="B57" s="84" t="s">
        <v>249</v>
      </c>
      <c r="C57" s="78">
        <f>VLOOKUP(GroupVertices[[#This Row],[Vertex]],Vertices[],MATCH("ID",Vertices[[#Headers],[Vertex]:[Vertex Content Word Count]],0),FALSE)</f>
        <v>58</v>
      </c>
    </row>
    <row r="58" spans="1:3" ht="15">
      <c r="A58" s="78" t="s">
        <v>1916</v>
      </c>
      <c r="B58" s="84" t="s">
        <v>248</v>
      </c>
      <c r="C58" s="78">
        <f>VLOOKUP(GroupVertices[[#This Row],[Vertex]],Vertices[],MATCH("ID",Vertices[[#Headers],[Vertex]:[Vertex Content Word Count]],0),FALSE)</f>
        <v>57</v>
      </c>
    </row>
    <row r="59" spans="1:3" ht="15">
      <c r="A59" s="78" t="s">
        <v>1916</v>
      </c>
      <c r="B59" s="84" t="s">
        <v>247</v>
      </c>
      <c r="C59" s="78">
        <f>VLOOKUP(GroupVertices[[#This Row],[Vertex]],Vertices[],MATCH("ID",Vertices[[#Headers],[Vertex]:[Vertex Content Word Count]],0),FALSE)</f>
        <v>56</v>
      </c>
    </row>
    <row r="60" spans="1:3" ht="15">
      <c r="A60" s="78" t="s">
        <v>1916</v>
      </c>
      <c r="B60" s="84" t="s">
        <v>246</v>
      </c>
      <c r="C60" s="78">
        <f>VLOOKUP(GroupVertices[[#This Row],[Vertex]],Vertices[],MATCH("ID",Vertices[[#Headers],[Vertex]:[Vertex Content Word Count]],0),FALSE)</f>
        <v>55</v>
      </c>
    </row>
    <row r="61" spans="1:3" ht="15">
      <c r="A61" s="78" t="s">
        <v>1916</v>
      </c>
      <c r="B61" s="84" t="s">
        <v>220</v>
      </c>
      <c r="C61" s="78">
        <f>VLOOKUP(GroupVertices[[#This Row],[Vertex]],Vertices[],MATCH("ID",Vertices[[#Headers],[Vertex]:[Vertex Content Word Count]],0),FALSE)</f>
        <v>18</v>
      </c>
    </row>
    <row r="62" spans="1:3" ht="15">
      <c r="A62" s="78" t="s">
        <v>1916</v>
      </c>
      <c r="B62" s="84" t="s">
        <v>218</v>
      </c>
      <c r="C62" s="78">
        <f>VLOOKUP(GroupVertices[[#This Row],[Vertex]],Vertices[],MATCH("ID",Vertices[[#Headers],[Vertex]:[Vertex Content Word Count]],0),FALSE)</f>
        <v>13</v>
      </c>
    </row>
    <row r="63" spans="1:3" ht="15">
      <c r="A63" s="78" t="s">
        <v>1916</v>
      </c>
      <c r="B63" s="84" t="s">
        <v>293</v>
      </c>
      <c r="C63" s="78">
        <f>VLOOKUP(GroupVertices[[#This Row],[Vertex]],Vertices[],MATCH("ID",Vertices[[#Headers],[Vertex]:[Vertex Content Word Count]],0),FALSE)</f>
        <v>17</v>
      </c>
    </row>
    <row r="64" spans="1:3" ht="15">
      <c r="A64" s="78" t="s">
        <v>1916</v>
      </c>
      <c r="B64" s="84" t="s">
        <v>292</v>
      </c>
      <c r="C64" s="78">
        <f>VLOOKUP(GroupVertices[[#This Row],[Vertex]],Vertices[],MATCH("ID",Vertices[[#Headers],[Vertex]:[Vertex Content Word Count]],0),FALSE)</f>
        <v>15</v>
      </c>
    </row>
    <row r="65" spans="1:3" ht="15">
      <c r="A65" s="78" t="s">
        <v>1916</v>
      </c>
      <c r="B65" s="84" t="s">
        <v>219</v>
      </c>
      <c r="C65" s="78">
        <f>VLOOKUP(GroupVertices[[#This Row],[Vertex]],Vertices[],MATCH("ID",Vertices[[#Headers],[Vertex]:[Vertex Content Word Count]],0),FALSE)</f>
        <v>14</v>
      </c>
    </row>
    <row r="66" spans="1:3" ht="15">
      <c r="A66" s="78" t="s">
        <v>1917</v>
      </c>
      <c r="B66" s="84" t="s">
        <v>285</v>
      </c>
      <c r="C66" s="78">
        <f>VLOOKUP(GroupVertices[[#This Row],[Vertex]],Vertices[],MATCH("ID",Vertices[[#Headers],[Vertex]:[Vertex Content Word Count]],0),FALSE)</f>
        <v>117</v>
      </c>
    </row>
    <row r="67" spans="1:3" ht="15">
      <c r="A67" s="78" t="s">
        <v>1917</v>
      </c>
      <c r="B67" s="84" t="s">
        <v>340</v>
      </c>
      <c r="C67" s="78">
        <f>VLOOKUP(GroupVertices[[#This Row],[Vertex]],Vertices[],MATCH("ID",Vertices[[#Headers],[Vertex]:[Vertex Content Word Count]],0),FALSE)</f>
        <v>128</v>
      </c>
    </row>
    <row r="68" spans="1:3" ht="15">
      <c r="A68" s="78" t="s">
        <v>1917</v>
      </c>
      <c r="B68" s="84" t="s">
        <v>339</v>
      </c>
      <c r="C68" s="78">
        <f>VLOOKUP(GroupVertices[[#This Row],[Vertex]],Vertices[],MATCH("ID",Vertices[[#Headers],[Vertex]:[Vertex Content Word Count]],0),FALSE)</f>
        <v>127</v>
      </c>
    </row>
    <row r="69" spans="1:3" ht="15">
      <c r="A69" s="78" t="s">
        <v>1917</v>
      </c>
      <c r="B69" s="84" t="s">
        <v>338</v>
      </c>
      <c r="C69" s="78">
        <f>VLOOKUP(GroupVertices[[#This Row],[Vertex]],Vertices[],MATCH("ID",Vertices[[#Headers],[Vertex]:[Vertex Content Word Count]],0),FALSE)</f>
        <v>126</v>
      </c>
    </row>
    <row r="70" spans="1:3" ht="15">
      <c r="A70" s="78" t="s">
        <v>1917</v>
      </c>
      <c r="B70" s="84" t="s">
        <v>337</v>
      </c>
      <c r="C70" s="78">
        <f>VLOOKUP(GroupVertices[[#This Row],[Vertex]],Vertices[],MATCH("ID",Vertices[[#Headers],[Vertex]:[Vertex Content Word Count]],0),FALSE)</f>
        <v>125</v>
      </c>
    </row>
    <row r="71" spans="1:3" ht="15">
      <c r="A71" s="78" t="s">
        <v>1917</v>
      </c>
      <c r="B71" s="84" t="s">
        <v>336</v>
      </c>
      <c r="C71" s="78">
        <f>VLOOKUP(GroupVertices[[#This Row],[Vertex]],Vertices[],MATCH("ID",Vertices[[#Headers],[Vertex]:[Vertex Content Word Count]],0),FALSE)</f>
        <v>124</v>
      </c>
    </row>
    <row r="72" spans="1:3" ht="15">
      <c r="A72" s="78" t="s">
        <v>1917</v>
      </c>
      <c r="B72" s="84" t="s">
        <v>335</v>
      </c>
      <c r="C72" s="78">
        <f>VLOOKUP(GroupVertices[[#This Row],[Vertex]],Vertices[],MATCH("ID",Vertices[[#Headers],[Vertex]:[Vertex Content Word Count]],0),FALSE)</f>
        <v>123</v>
      </c>
    </row>
    <row r="73" spans="1:3" ht="15">
      <c r="A73" s="78" t="s">
        <v>1917</v>
      </c>
      <c r="B73" s="84" t="s">
        <v>334</v>
      </c>
      <c r="C73" s="78">
        <f>VLOOKUP(GroupVertices[[#This Row],[Vertex]],Vertices[],MATCH("ID",Vertices[[#Headers],[Vertex]:[Vertex Content Word Count]],0),FALSE)</f>
        <v>122</v>
      </c>
    </row>
    <row r="74" spans="1:3" ht="15">
      <c r="A74" s="78" t="s">
        <v>1917</v>
      </c>
      <c r="B74" s="84" t="s">
        <v>333</v>
      </c>
      <c r="C74" s="78">
        <f>VLOOKUP(GroupVertices[[#This Row],[Vertex]],Vertices[],MATCH("ID",Vertices[[#Headers],[Vertex]:[Vertex Content Word Count]],0),FALSE)</f>
        <v>121</v>
      </c>
    </row>
    <row r="75" spans="1:3" ht="15">
      <c r="A75" s="78" t="s">
        <v>1917</v>
      </c>
      <c r="B75" s="84" t="s">
        <v>332</v>
      </c>
      <c r="C75" s="78">
        <f>VLOOKUP(GroupVertices[[#This Row],[Vertex]],Vertices[],MATCH("ID",Vertices[[#Headers],[Vertex]:[Vertex Content Word Count]],0),FALSE)</f>
        <v>120</v>
      </c>
    </row>
    <row r="76" spans="1:3" ht="15">
      <c r="A76" s="78" t="s">
        <v>1917</v>
      </c>
      <c r="B76" s="84" t="s">
        <v>331</v>
      </c>
      <c r="C76" s="78">
        <f>VLOOKUP(GroupVertices[[#This Row],[Vertex]],Vertices[],MATCH("ID",Vertices[[#Headers],[Vertex]:[Vertex Content Word Count]],0),FALSE)</f>
        <v>119</v>
      </c>
    </row>
    <row r="77" spans="1:3" ht="15">
      <c r="A77" s="78" t="s">
        <v>1917</v>
      </c>
      <c r="B77" s="84" t="s">
        <v>330</v>
      </c>
      <c r="C77" s="78">
        <f>VLOOKUP(GroupVertices[[#This Row],[Vertex]],Vertices[],MATCH("ID",Vertices[[#Headers],[Vertex]:[Vertex Content Word Count]],0),FALSE)</f>
        <v>118</v>
      </c>
    </row>
    <row r="78" spans="1:3" ht="15">
      <c r="A78" s="78" t="s">
        <v>1918</v>
      </c>
      <c r="B78" s="84" t="s">
        <v>278</v>
      </c>
      <c r="C78" s="78">
        <f>VLOOKUP(GroupVertices[[#This Row],[Vertex]],Vertices[],MATCH("ID",Vertices[[#Headers],[Vertex]:[Vertex Content Word Count]],0),FALSE)</f>
        <v>103</v>
      </c>
    </row>
    <row r="79" spans="1:3" ht="15">
      <c r="A79" s="78" t="s">
        <v>1918</v>
      </c>
      <c r="B79" s="84" t="s">
        <v>328</v>
      </c>
      <c r="C79" s="78">
        <f>VLOOKUP(GroupVertices[[#This Row],[Vertex]],Vertices[],MATCH("ID",Vertices[[#Headers],[Vertex]:[Vertex Content Word Count]],0),FALSE)</f>
        <v>109</v>
      </c>
    </row>
    <row r="80" spans="1:3" ht="15">
      <c r="A80" s="78" t="s">
        <v>1918</v>
      </c>
      <c r="B80" s="84" t="s">
        <v>327</v>
      </c>
      <c r="C80" s="78">
        <f>VLOOKUP(GroupVertices[[#This Row],[Vertex]],Vertices[],MATCH("ID",Vertices[[#Headers],[Vertex]:[Vertex Content Word Count]],0),FALSE)</f>
        <v>108</v>
      </c>
    </row>
    <row r="81" spans="1:3" ht="15">
      <c r="A81" s="78" t="s">
        <v>1918</v>
      </c>
      <c r="B81" s="84" t="s">
        <v>326</v>
      </c>
      <c r="C81" s="78">
        <f>VLOOKUP(GroupVertices[[#This Row],[Vertex]],Vertices[],MATCH("ID",Vertices[[#Headers],[Vertex]:[Vertex Content Word Count]],0),FALSE)</f>
        <v>107</v>
      </c>
    </row>
    <row r="82" spans="1:3" ht="15">
      <c r="A82" s="78" t="s">
        <v>1918</v>
      </c>
      <c r="B82" s="84" t="s">
        <v>325</v>
      </c>
      <c r="C82" s="78">
        <f>VLOOKUP(GroupVertices[[#This Row],[Vertex]],Vertices[],MATCH("ID",Vertices[[#Headers],[Vertex]:[Vertex Content Word Count]],0),FALSE)</f>
        <v>106</v>
      </c>
    </row>
    <row r="83" spans="1:3" ht="15">
      <c r="A83" s="78" t="s">
        <v>1918</v>
      </c>
      <c r="B83" s="84" t="s">
        <v>324</v>
      </c>
      <c r="C83" s="78">
        <f>VLOOKUP(GroupVertices[[#This Row],[Vertex]],Vertices[],MATCH("ID",Vertices[[#Headers],[Vertex]:[Vertex Content Word Count]],0),FALSE)</f>
        <v>105</v>
      </c>
    </row>
    <row r="84" spans="1:3" ht="15">
      <c r="A84" s="78" t="s">
        <v>1918</v>
      </c>
      <c r="B84" s="84" t="s">
        <v>323</v>
      </c>
      <c r="C84" s="78">
        <f>VLOOKUP(GroupVertices[[#This Row],[Vertex]],Vertices[],MATCH("ID",Vertices[[#Headers],[Vertex]:[Vertex Content Word Count]],0),FALSE)</f>
        <v>104</v>
      </c>
    </row>
    <row r="85" spans="1:3" ht="15">
      <c r="A85" s="78" t="s">
        <v>1918</v>
      </c>
      <c r="B85" s="84" t="s">
        <v>295</v>
      </c>
      <c r="C85" s="78">
        <f>VLOOKUP(GroupVertices[[#This Row],[Vertex]],Vertices[],MATCH("ID",Vertices[[#Headers],[Vertex]:[Vertex Content Word Count]],0),FALSE)</f>
        <v>21</v>
      </c>
    </row>
    <row r="86" spans="1:3" ht="15">
      <c r="A86" s="78" t="s">
        <v>1918</v>
      </c>
      <c r="B86" s="84" t="s">
        <v>223</v>
      </c>
      <c r="C86" s="78">
        <f>VLOOKUP(GroupVertices[[#This Row],[Vertex]],Vertices[],MATCH("ID",Vertices[[#Headers],[Vertex]:[Vertex Content Word Count]],0),FALSE)</f>
        <v>23</v>
      </c>
    </row>
    <row r="87" spans="1:3" ht="15">
      <c r="A87" s="78" t="s">
        <v>1918</v>
      </c>
      <c r="B87" s="84" t="s">
        <v>222</v>
      </c>
      <c r="C87" s="78">
        <f>VLOOKUP(GroupVertices[[#This Row],[Vertex]],Vertices[],MATCH("ID",Vertices[[#Headers],[Vertex]:[Vertex Content Word Count]],0),FALSE)</f>
        <v>22</v>
      </c>
    </row>
    <row r="88" spans="1:3" ht="15">
      <c r="A88" s="78" t="s">
        <v>1918</v>
      </c>
      <c r="B88" s="84" t="s">
        <v>294</v>
      </c>
      <c r="C88" s="78">
        <f>VLOOKUP(GroupVertices[[#This Row],[Vertex]],Vertices[],MATCH("ID",Vertices[[#Headers],[Vertex]:[Vertex Content Word Count]],0),FALSE)</f>
        <v>20</v>
      </c>
    </row>
    <row r="89" spans="1:3" ht="15">
      <c r="A89" s="78" t="s">
        <v>1918</v>
      </c>
      <c r="B89" s="84" t="s">
        <v>221</v>
      </c>
      <c r="C89" s="78">
        <f>VLOOKUP(GroupVertices[[#This Row],[Vertex]],Vertices[],MATCH("ID",Vertices[[#Headers],[Vertex]:[Vertex Content Word Count]],0),FALSE)</f>
        <v>19</v>
      </c>
    </row>
    <row r="90" spans="1:3" ht="15">
      <c r="A90" s="78" t="s">
        <v>1919</v>
      </c>
      <c r="B90" s="84" t="s">
        <v>260</v>
      </c>
      <c r="C90" s="78">
        <f>VLOOKUP(GroupVertices[[#This Row],[Vertex]],Vertices[],MATCH("ID",Vertices[[#Headers],[Vertex]:[Vertex Content Word Count]],0),FALSE)</f>
        <v>69</v>
      </c>
    </row>
    <row r="91" spans="1:3" ht="15">
      <c r="A91" s="78" t="s">
        <v>1919</v>
      </c>
      <c r="B91" s="84" t="s">
        <v>312</v>
      </c>
      <c r="C91" s="78">
        <f>VLOOKUP(GroupVertices[[#This Row],[Vertex]],Vertices[],MATCH("ID",Vertices[[#Headers],[Vertex]:[Vertex Content Word Count]],0),FALSE)</f>
        <v>78</v>
      </c>
    </row>
    <row r="92" spans="1:3" ht="15">
      <c r="A92" s="78" t="s">
        <v>1919</v>
      </c>
      <c r="B92" s="84" t="s">
        <v>261</v>
      </c>
      <c r="C92" s="78">
        <f>VLOOKUP(GroupVertices[[#This Row],[Vertex]],Vertices[],MATCH("ID",Vertices[[#Headers],[Vertex]:[Vertex Content Word Count]],0),FALSE)</f>
        <v>71</v>
      </c>
    </row>
    <row r="93" spans="1:3" ht="15">
      <c r="A93" s="78" t="s">
        <v>1919</v>
      </c>
      <c r="B93" s="84" t="s">
        <v>311</v>
      </c>
      <c r="C93" s="78">
        <f>VLOOKUP(GroupVertices[[#This Row],[Vertex]],Vertices[],MATCH("ID",Vertices[[#Headers],[Vertex]:[Vertex Content Word Count]],0),FALSE)</f>
        <v>77</v>
      </c>
    </row>
    <row r="94" spans="1:3" ht="15">
      <c r="A94" s="78" t="s">
        <v>1919</v>
      </c>
      <c r="B94" s="84" t="s">
        <v>310</v>
      </c>
      <c r="C94" s="78">
        <f>VLOOKUP(GroupVertices[[#This Row],[Vertex]],Vertices[],MATCH("ID",Vertices[[#Headers],[Vertex]:[Vertex Content Word Count]],0),FALSE)</f>
        <v>76</v>
      </c>
    </row>
    <row r="95" spans="1:3" ht="15">
      <c r="A95" s="78" t="s">
        <v>1919</v>
      </c>
      <c r="B95" s="84" t="s">
        <v>309</v>
      </c>
      <c r="C95" s="78">
        <f>VLOOKUP(GroupVertices[[#This Row],[Vertex]],Vertices[],MATCH("ID",Vertices[[#Headers],[Vertex]:[Vertex Content Word Count]],0),FALSE)</f>
        <v>75</v>
      </c>
    </row>
    <row r="96" spans="1:3" ht="15">
      <c r="A96" s="78" t="s">
        <v>1919</v>
      </c>
      <c r="B96" s="84" t="s">
        <v>308</v>
      </c>
      <c r="C96" s="78">
        <f>VLOOKUP(GroupVertices[[#This Row],[Vertex]],Vertices[],MATCH("ID",Vertices[[#Headers],[Vertex]:[Vertex Content Word Count]],0),FALSE)</f>
        <v>74</v>
      </c>
    </row>
    <row r="97" spans="1:3" ht="15">
      <c r="A97" s="78" t="s">
        <v>1919</v>
      </c>
      <c r="B97" s="84" t="s">
        <v>307</v>
      </c>
      <c r="C97" s="78">
        <f>VLOOKUP(GroupVertices[[#This Row],[Vertex]],Vertices[],MATCH("ID",Vertices[[#Headers],[Vertex]:[Vertex Content Word Count]],0),FALSE)</f>
        <v>73</v>
      </c>
    </row>
    <row r="98" spans="1:3" ht="15">
      <c r="A98" s="78" t="s">
        <v>1919</v>
      </c>
      <c r="B98" s="84" t="s">
        <v>306</v>
      </c>
      <c r="C98" s="78">
        <f>VLOOKUP(GroupVertices[[#This Row],[Vertex]],Vertices[],MATCH("ID",Vertices[[#Headers],[Vertex]:[Vertex Content Word Count]],0),FALSE)</f>
        <v>72</v>
      </c>
    </row>
    <row r="99" spans="1:3" ht="15">
      <c r="A99" s="78" t="s">
        <v>1919</v>
      </c>
      <c r="B99" s="84" t="s">
        <v>305</v>
      </c>
      <c r="C99" s="78">
        <f>VLOOKUP(GroupVertices[[#This Row],[Vertex]],Vertices[],MATCH("ID",Vertices[[#Headers],[Vertex]:[Vertex Content Word Count]],0),FALSE)</f>
        <v>70</v>
      </c>
    </row>
    <row r="100" spans="1:3" ht="15">
      <c r="A100" s="78" t="s">
        <v>1920</v>
      </c>
      <c r="B100" s="84" t="s">
        <v>213</v>
      </c>
      <c r="C100" s="78">
        <f>VLOOKUP(GroupVertices[[#This Row],[Vertex]],Vertices[],MATCH("ID",Vertices[[#Headers],[Vertex]:[Vertex Content Word Count]],0),FALSE)</f>
        <v>5</v>
      </c>
    </row>
    <row r="101" spans="1:3" ht="15">
      <c r="A101" s="78" t="s">
        <v>1920</v>
      </c>
      <c r="B101" s="84" t="s">
        <v>226</v>
      </c>
      <c r="C101" s="78">
        <f>VLOOKUP(GroupVertices[[#This Row],[Vertex]],Vertices[],MATCH("ID",Vertices[[#Headers],[Vertex]:[Vertex Content Word Count]],0),FALSE)</f>
        <v>27</v>
      </c>
    </row>
    <row r="102" spans="1:3" ht="15">
      <c r="A102" s="78" t="s">
        <v>1920</v>
      </c>
      <c r="B102" s="84" t="s">
        <v>242</v>
      </c>
      <c r="C102" s="78">
        <f>VLOOKUP(GroupVertices[[#This Row],[Vertex]],Vertices[],MATCH("ID",Vertices[[#Headers],[Vertex]:[Vertex Content Word Count]],0),FALSE)</f>
        <v>49</v>
      </c>
    </row>
    <row r="103" spans="1:3" ht="15">
      <c r="A103" s="78" t="s">
        <v>1920</v>
      </c>
      <c r="B103" s="84" t="s">
        <v>266</v>
      </c>
      <c r="C103" s="78">
        <f>VLOOKUP(GroupVertices[[#This Row],[Vertex]],Vertices[],MATCH("ID",Vertices[[#Headers],[Vertex]:[Vertex Content Word Count]],0),FALSE)</f>
        <v>83</v>
      </c>
    </row>
    <row r="104" spans="1:3" ht="15">
      <c r="A104" s="78" t="s">
        <v>1920</v>
      </c>
      <c r="B104" s="84" t="s">
        <v>270</v>
      </c>
      <c r="C104" s="78">
        <f>VLOOKUP(GroupVertices[[#This Row],[Vertex]],Vertices[],MATCH("ID",Vertices[[#Headers],[Vertex]:[Vertex Content Word Count]],0),FALSE)</f>
        <v>93</v>
      </c>
    </row>
    <row r="105" spans="1:3" ht="15">
      <c r="A105" s="78" t="s">
        <v>1920</v>
      </c>
      <c r="B105" s="84" t="s">
        <v>274</v>
      </c>
      <c r="C105" s="78">
        <f>VLOOKUP(GroupVertices[[#This Row],[Vertex]],Vertices[],MATCH("ID",Vertices[[#Headers],[Vertex]:[Vertex Content Word Count]],0),FALSE)</f>
        <v>97</v>
      </c>
    </row>
    <row r="106" spans="1:3" ht="15">
      <c r="A106" s="78" t="s">
        <v>1920</v>
      </c>
      <c r="B106" s="84" t="s">
        <v>281</v>
      </c>
      <c r="C106" s="78">
        <f>VLOOKUP(GroupVertices[[#This Row],[Vertex]],Vertices[],MATCH("ID",Vertices[[#Headers],[Vertex]:[Vertex Content Word Count]],0),FALSE)</f>
        <v>113</v>
      </c>
    </row>
    <row r="107" spans="1:3" ht="15">
      <c r="A107" s="78" t="s">
        <v>1920</v>
      </c>
      <c r="B107" s="84" t="s">
        <v>284</v>
      </c>
      <c r="C107" s="78">
        <f>VLOOKUP(GroupVertices[[#This Row],[Vertex]],Vertices[],MATCH("ID",Vertices[[#Headers],[Vertex]:[Vertex Content Word Count]],0),FALSE)</f>
        <v>116</v>
      </c>
    </row>
    <row r="108" spans="1:3" ht="15">
      <c r="A108" s="78" t="s">
        <v>1921</v>
      </c>
      <c r="B108" s="84" t="s">
        <v>232</v>
      </c>
      <c r="C108" s="78">
        <f>VLOOKUP(GroupVertices[[#This Row],[Vertex]],Vertices[],MATCH("ID",Vertices[[#Headers],[Vertex]:[Vertex Content Word Count]],0),FALSE)</f>
        <v>39</v>
      </c>
    </row>
    <row r="109" spans="1:3" ht="15">
      <c r="A109" s="78" t="s">
        <v>1921</v>
      </c>
      <c r="B109" s="84" t="s">
        <v>302</v>
      </c>
      <c r="C109" s="78">
        <f>VLOOKUP(GroupVertices[[#This Row],[Vertex]],Vertices[],MATCH("ID",Vertices[[#Headers],[Vertex]:[Vertex Content Word Count]],0),FALSE)</f>
        <v>38</v>
      </c>
    </row>
    <row r="110" spans="1:3" ht="15">
      <c r="A110" s="78" t="s">
        <v>1921</v>
      </c>
      <c r="B110" s="84" t="s">
        <v>301</v>
      </c>
      <c r="C110" s="78">
        <f>VLOOKUP(GroupVertices[[#This Row],[Vertex]],Vertices[],MATCH("ID",Vertices[[#Headers],[Vertex]:[Vertex Content Word Count]],0),FALSE)</f>
        <v>37</v>
      </c>
    </row>
    <row r="111" spans="1:3" ht="15">
      <c r="A111" s="78" t="s">
        <v>1921</v>
      </c>
      <c r="B111" s="84" t="s">
        <v>300</v>
      </c>
      <c r="C111" s="78">
        <f>VLOOKUP(GroupVertices[[#This Row],[Vertex]],Vertices[],MATCH("ID",Vertices[[#Headers],[Vertex]:[Vertex Content Word Count]],0),FALSE)</f>
        <v>36</v>
      </c>
    </row>
    <row r="112" spans="1:3" ht="15">
      <c r="A112" s="78" t="s">
        <v>1921</v>
      </c>
      <c r="B112" s="84" t="s">
        <v>299</v>
      </c>
      <c r="C112" s="78">
        <f>VLOOKUP(GroupVertices[[#This Row],[Vertex]],Vertices[],MATCH("ID",Vertices[[#Headers],[Vertex]:[Vertex Content Word Count]],0),FALSE)</f>
        <v>35</v>
      </c>
    </row>
    <row r="113" spans="1:3" ht="15">
      <c r="A113" s="78" t="s">
        <v>1921</v>
      </c>
      <c r="B113" s="84" t="s">
        <v>298</v>
      </c>
      <c r="C113" s="78">
        <f>VLOOKUP(GroupVertices[[#This Row],[Vertex]],Vertices[],MATCH("ID",Vertices[[#Headers],[Vertex]:[Vertex Content Word Count]],0),FALSE)</f>
        <v>34</v>
      </c>
    </row>
    <row r="114" spans="1:3" ht="15">
      <c r="A114" s="78" t="s">
        <v>1921</v>
      </c>
      <c r="B114" s="84" t="s">
        <v>231</v>
      </c>
      <c r="C114" s="78">
        <f>VLOOKUP(GroupVertices[[#This Row],[Vertex]],Vertices[],MATCH("ID",Vertices[[#Headers],[Vertex]:[Vertex Content Word Count]],0),FALSE)</f>
        <v>33</v>
      </c>
    </row>
    <row r="115" spans="1:3" ht="15">
      <c r="A115" s="78" t="s">
        <v>1922</v>
      </c>
      <c r="B115" s="84" t="s">
        <v>288</v>
      </c>
      <c r="C115" s="78">
        <f>VLOOKUP(GroupVertices[[#This Row],[Vertex]],Vertices[],MATCH("ID",Vertices[[#Headers],[Vertex]:[Vertex Content Word Count]],0),FALSE)</f>
        <v>132</v>
      </c>
    </row>
    <row r="116" spans="1:3" ht="15">
      <c r="A116" s="78" t="s">
        <v>1922</v>
      </c>
      <c r="B116" s="84" t="s">
        <v>344</v>
      </c>
      <c r="C116" s="78">
        <f>VLOOKUP(GroupVertices[[#This Row],[Vertex]],Vertices[],MATCH("ID",Vertices[[#Headers],[Vertex]:[Vertex Content Word Count]],0),FALSE)</f>
        <v>135</v>
      </c>
    </row>
    <row r="117" spans="1:3" ht="15">
      <c r="A117" s="78" t="s">
        <v>1922</v>
      </c>
      <c r="B117" s="84" t="s">
        <v>343</v>
      </c>
      <c r="C117" s="78">
        <f>VLOOKUP(GroupVertices[[#This Row],[Vertex]],Vertices[],MATCH("ID",Vertices[[#Headers],[Vertex]:[Vertex Content Word Count]],0),FALSE)</f>
        <v>134</v>
      </c>
    </row>
    <row r="118" spans="1:3" ht="15">
      <c r="A118" s="78" t="s">
        <v>1922</v>
      </c>
      <c r="B118" s="84" t="s">
        <v>342</v>
      </c>
      <c r="C118" s="78">
        <f>VLOOKUP(GroupVertices[[#This Row],[Vertex]],Vertices[],MATCH("ID",Vertices[[#Headers],[Vertex]:[Vertex Content Word Count]],0),FALSE)</f>
        <v>133</v>
      </c>
    </row>
    <row r="119" spans="1:3" ht="15">
      <c r="A119" s="78" t="s">
        <v>1923</v>
      </c>
      <c r="B119" s="84" t="s">
        <v>287</v>
      </c>
      <c r="C119" s="78">
        <f>VLOOKUP(GroupVertices[[#This Row],[Vertex]],Vertices[],MATCH("ID",Vertices[[#Headers],[Vertex]:[Vertex Content Word Count]],0),FALSE)</f>
        <v>130</v>
      </c>
    </row>
    <row r="120" spans="1:3" ht="15">
      <c r="A120" s="78" t="s">
        <v>1923</v>
      </c>
      <c r="B120" s="84" t="s">
        <v>341</v>
      </c>
      <c r="C120" s="78">
        <f>VLOOKUP(GroupVertices[[#This Row],[Vertex]],Vertices[],MATCH("ID",Vertices[[#Headers],[Vertex]:[Vertex Content Word Count]],0),FALSE)</f>
        <v>131</v>
      </c>
    </row>
    <row r="121" spans="1:3" ht="15">
      <c r="A121" s="78" t="s">
        <v>1923</v>
      </c>
      <c r="B121" s="84" t="s">
        <v>286</v>
      </c>
      <c r="C121" s="78">
        <f>VLOOKUP(GroupVertices[[#This Row],[Vertex]],Vertices[],MATCH("ID",Vertices[[#Headers],[Vertex]:[Vertex Content Word Count]],0),FALSE)</f>
        <v>129</v>
      </c>
    </row>
    <row r="122" spans="1:3" ht="15">
      <c r="A122" s="78" t="s">
        <v>1924</v>
      </c>
      <c r="B122" s="84" t="s">
        <v>280</v>
      </c>
      <c r="C122" s="78">
        <f>VLOOKUP(GroupVertices[[#This Row],[Vertex]],Vertices[],MATCH("ID",Vertices[[#Headers],[Vertex]:[Vertex Content Word Count]],0),FALSE)</f>
        <v>112</v>
      </c>
    </row>
    <row r="123" spans="1:3" ht="15">
      <c r="A123" s="78" t="s">
        <v>1924</v>
      </c>
      <c r="B123" s="84" t="s">
        <v>279</v>
      </c>
      <c r="C123" s="78">
        <f>VLOOKUP(GroupVertices[[#This Row],[Vertex]],Vertices[],MATCH("ID",Vertices[[#Headers],[Vertex]:[Vertex Content Word Count]],0),FALSE)</f>
        <v>110</v>
      </c>
    </row>
    <row r="124" spans="1:3" ht="15">
      <c r="A124" s="78" t="s">
        <v>1924</v>
      </c>
      <c r="B124" s="84" t="s">
        <v>329</v>
      </c>
      <c r="C124" s="78">
        <f>VLOOKUP(GroupVertices[[#This Row],[Vertex]],Vertices[],MATCH("ID",Vertices[[#Headers],[Vertex]:[Vertex Content Word Count]],0),FALSE)</f>
        <v>111</v>
      </c>
    </row>
    <row r="125" spans="1:3" ht="15">
      <c r="A125" s="78" t="s">
        <v>1925</v>
      </c>
      <c r="B125" s="84" t="s">
        <v>276</v>
      </c>
      <c r="C125" s="78">
        <f>VLOOKUP(GroupVertices[[#This Row],[Vertex]],Vertices[],MATCH("ID",Vertices[[#Headers],[Vertex]:[Vertex Content Word Count]],0),FALSE)</f>
        <v>99</v>
      </c>
    </row>
    <row r="126" spans="1:3" ht="15">
      <c r="A126" s="78" t="s">
        <v>1925</v>
      </c>
      <c r="B126" s="84" t="s">
        <v>321</v>
      </c>
      <c r="C126" s="78">
        <f>VLOOKUP(GroupVertices[[#This Row],[Vertex]],Vertices[],MATCH("ID",Vertices[[#Headers],[Vertex]:[Vertex Content Word Count]],0),FALSE)</f>
        <v>100</v>
      </c>
    </row>
    <row r="127" spans="1:3" ht="15">
      <c r="A127" s="78" t="s">
        <v>1925</v>
      </c>
      <c r="B127" s="84" t="s">
        <v>275</v>
      </c>
      <c r="C127" s="78">
        <f>VLOOKUP(GroupVertices[[#This Row],[Vertex]],Vertices[],MATCH("ID",Vertices[[#Headers],[Vertex]:[Vertex Content Word Count]],0),FALSE)</f>
        <v>98</v>
      </c>
    </row>
    <row r="128" spans="1:3" ht="15">
      <c r="A128" s="78" t="s">
        <v>1926</v>
      </c>
      <c r="B128" s="84" t="s">
        <v>215</v>
      </c>
      <c r="C128" s="78">
        <f>VLOOKUP(GroupVertices[[#This Row],[Vertex]],Vertices[],MATCH("ID",Vertices[[#Headers],[Vertex]:[Vertex Content Word Count]],0),FALSE)</f>
        <v>8</v>
      </c>
    </row>
    <row r="129" spans="1:3" ht="15">
      <c r="A129" s="78" t="s">
        <v>1926</v>
      </c>
      <c r="B129" s="84" t="s">
        <v>291</v>
      </c>
      <c r="C129" s="78">
        <f>VLOOKUP(GroupVertices[[#This Row],[Vertex]],Vertices[],MATCH("ID",Vertices[[#Headers],[Vertex]:[Vertex Content Word Count]],0),FALSE)</f>
        <v>10</v>
      </c>
    </row>
    <row r="130" spans="1:3" ht="15">
      <c r="A130" s="78" t="s">
        <v>1926</v>
      </c>
      <c r="B130" s="84" t="s">
        <v>290</v>
      </c>
      <c r="C130" s="78">
        <f>VLOOKUP(GroupVertices[[#This Row],[Vertex]],Vertices[],MATCH("ID",Vertices[[#Headers],[Vertex]:[Vertex Content Word Count]],0),FALSE)</f>
        <v>9</v>
      </c>
    </row>
    <row r="131" spans="1:3" ht="15">
      <c r="A131" s="78" t="s">
        <v>1927</v>
      </c>
      <c r="B131" s="84" t="s">
        <v>283</v>
      </c>
      <c r="C131" s="78">
        <f>VLOOKUP(GroupVertices[[#This Row],[Vertex]],Vertices[],MATCH("ID",Vertices[[#Headers],[Vertex]:[Vertex Content Word Count]],0),FALSE)</f>
        <v>115</v>
      </c>
    </row>
    <row r="132" spans="1:3" ht="15">
      <c r="A132" s="78" t="s">
        <v>1927</v>
      </c>
      <c r="B132" s="84" t="s">
        <v>282</v>
      </c>
      <c r="C132" s="78">
        <f>VLOOKUP(GroupVertices[[#This Row],[Vertex]],Vertices[],MATCH("ID",Vertices[[#Headers],[Vertex]:[Vertex Content Word Count]],0),FALSE)</f>
        <v>114</v>
      </c>
    </row>
    <row r="133" spans="1:3" ht="15">
      <c r="A133" s="78" t="s">
        <v>1928</v>
      </c>
      <c r="B133" s="84" t="s">
        <v>228</v>
      </c>
      <c r="C133" s="78">
        <f>VLOOKUP(GroupVertices[[#This Row],[Vertex]],Vertices[],MATCH("ID",Vertices[[#Headers],[Vertex]:[Vertex Content Word Count]],0),FALSE)</f>
        <v>29</v>
      </c>
    </row>
    <row r="134" spans="1:3" ht="15">
      <c r="A134" s="78" t="s">
        <v>1928</v>
      </c>
      <c r="B134" s="84" t="s">
        <v>297</v>
      </c>
      <c r="C134"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1947</v>
      </c>
      <c r="B2" s="34" t="s">
        <v>1876</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119</v>
      </c>
      <c r="L2" s="37">
        <f>MIN(Vertices[Closeness Centrality])</f>
        <v>0</v>
      </c>
      <c r="M2" s="38">
        <f>COUNTIF(Vertices[Closeness Centrality],"&gt;= "&amp;L2)-COUNTIF(Vertices[Closeness Centrality],"&gt;="&amp;L3)</f>
        <v>127</v>
      </c>
      <c r="N2" s="37">
        <f>MIN(Vertices[Eigenvector Centrality])</f>
        <v>0</v>
      </c>
      <c r="O2" s="38">
        <f>COUNTIF(Vertices[Eigenvector Centrality],"&gt;= "&amp;N2)-COUNTIF(Vertices[Eigenvector Centrality],"&gt;="&amp;N3)</f>
        <v>52</v>
      </c>
      <c r="P2" s="37">
        <f>MIN(Vertices[PageRank])</f>
        <v>0.399411</v>
      </c>
      <c r="Q2" s="38">
        <f>COUNTIF(Vertices[PageRank],"&gt;= "&amp;P2)-COUNTIF(Vertices[PageRank],"&gt;="&amp;P3)</f>
        <v>95</v>
      </c>
      <c r="R2" s="37">
        <f>MIN(Vertices[Clustering Coefficient])</f>
        <v>0</v>
      </c>
      <c r="S2" s="43">
        <f>COUNTIF(Vertices[Clustering Coefficient],"&gt;= "&amp;R2)-COUNTIF(Vertices[Clustering Coefficient],"&gt;="&amp;R3)</f>
        <v>88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0.9818181818181818</v>
      </c>
      <c r="G3" s="40">
        <f>COUNTIF(Vertices[In-Degree],"&gt;= "&amp;F3)-COUNTIF(Vertices[In-Degree],"&gt;="&amp;F4)</f>
        <v>47</v>
      </c>
      <c r="H3" s="39">
        <f aca="true" t="shared" si="3" ref="H3:H26">H2+($H$57-$H$2)/BinDivisor</f>
        <v>0.2909090909090909</v>
      </c>
      <c r="I3" s="40">
        <f>COUNTIF(Vertices[Out-Degree],"&gt;= "&amp;H3)-COUNTIF(Vertices[Out-Degree],"&gt;="&amp;H4)</f>
        <v>0</v>
      </c>
      <c r="J3" s="39">
        <f aca="true" t="shared" si="4" ref="J3:J26">J2+($J$57-$J$2)/BinDivisor</f>
        <v>239.06969696363637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0.0017818545454545455</v>
      </c>
      <c r="O3" s="40">
        <f>COUNTIF(Vertices[Eigenvector Centrality],"&gt;= "&amp;N3)-COUNTIF(Vertices[Eigenvector Centrality],"&gt;="&amp;N4)</f>
        <v>8</v>
      </c>
      <c r="P3" s="39">
        <f aca="true" t="shared" si="7" ref="P3:P26">P2+($P$57-$P$2)/BinDivisor</f>
        <v>0.7936823636363637</v>
      </c>
      <c r="Q3" s="40">
        <f>COUNTIF(Vertices[PageRank],"&gt;= "&amp;P3)-COUNTIF(Vertices[PageRank],"&gt;="&amp;P4)</f>
        <v>19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1.9636363636363636</v>
      </c>
      <c r="G4" s="38">
        <f>COUNTIF(Vertices[In-Degree],"&gt;= "&amp;F4)-COUNTIF(Vertices[In-Degree],"&gt;="&amp;F5)</f>
        <v>25</v>
      </c>
      <c r="H4" s="37">
        <f t="shared" si="3"/>
        <v>0.5818181818181818</v>
      </c>
      <c r="I4" s="38">
        <f>COUNTIF(Vertices[Out-Degree],"&gt;= "&amp;H4)-COUNTIF(Vertices[Out-Degree],"&gt;="&amp;H5)</f>
        <v>0</v>
      </c>
      <c r="J4" s="37">
        <f t="shared" si="4"/>
        <v>478.13939392727275</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0.003563709090909091</v>
      </c>
      <c r="O4" s="38">
        <f>COUNTIF(Vertices[Eigenvector Centrality],"&gt;= "&amp;N4)-COUNTIF(Vertices[Eigenvector Centrality],"&gt;="&amp;N5)</f>
        <v>1</v>
      </c>
      <c r="P4" s="37">
        <f t="shared" si="7"/>
        <v>1.1879537272727272</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2.9454545454545453</v>
      </c>
      <c r="G5" s="40">
        <f>COUNTIF(Vertices[In-Degree],"&gt;= "&amp;F5)-COUNTIF(Vertices[In-Degree],"&gt;="&amp;F6)</f>
        <v>4</v>
      </c>
      <c r="H5" s="39">
        <f t="shared" si="3"/>
        <v>0.8727272727272727</v>
      </c>
      <c r="I5" s="40">
        <f>COUNTIF(Vertices[Out-Degree],"&gt;= "&amp;H5)-COUNTIF(Vertices[Out-Degree],"&gt;="&amp;H6)</f>
        <v>40</v>
      </c>
      <c r="J5" s="39">
        <f t="shared" si="4"/>
        <v>717.2090908909091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0.0053455636363636365</v>
      </c>
      <c r="O5" s="40">
        <f>COUNTIF(Vertices[Eigenvector Centrality],"&gt;= "&amp;N5)-COUNTIF(Vertices[Eigenvector Centrality],"&gt;="&amp;N6)</f>
        <v>3</v>
      </c>
      <c r="P5" s="39">
        <f t="shared" si="7"/>
        <v>1.5822250909090907</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172</v>
      </c>
      <c r="D6" s="32">
        <f t="shared" si="1"/>
        <v>0</v>
      </c>
      <c r="E6" s="3">
        <f>COUNTIF(Vertices[Degree],"&gt;= "&amp;D6)-COUNTIF(Vertices[Degree],"&gt;="&amp;D7)</f>
        <v>0</v>
      </c>
      <c r="F6" s="37">
        <f t="shared" si="2"/>
        <v>3.9272727272727272</v>
      </c>
      <c r="G6" s="38">
        <f>COUNTIF(Vertices[In-Degree],"&gt;= "&amp;F6)-COUNTIF(Vertices[In-Degree],"&gt;="&amp;F7)</f>
        <v>1</v>
      </c>
      <c r="H6" s="37">
        <f t="shared" si="3"/>
        <v>1.1636363636363636</v>
      </c>
      <c r="I6" s="38">
        <f>COUNTIF(Vertices[Out-Degree],"&gt;= "&amp;H6)-COUNTIF(Vertices[Out-Degree],"&gt;="&amp;H7)</f>
        <v>0</v>
      </c>
      <c r="J6" s="37">
        <f t="shared" si="4"/>
        <v>956.2787878545455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0.007127418181818182</v>
      </c>
      <c r="O6" s="38">
        <f>COUNTIF(Vertices[Eigenvector Centrality],"&gt;= "&amp;N6)-COUNTIF(Vertices[Eigenvector Centrality],"&gt;="&amp;N7)</f>
        <v>0</v>
      </c>
      <c r="P6" s="37">
        <f t="shared" si="7"/>
        <v>1.9764964545454542</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47</v>
      </c>
      <c r="D7" s="32">
        <f t="shared" si="1"/>
        <v>0</v>
      </c>
      <c r="E7" s="3">
        <f>COUNTIF(Vertices[Degree],"&gt;= "&amp;D7)-COUNTIF(Vertices[Degree],"&gt;="&amp;D8)</f>
        <v>0</v>
      </c>
      <c r="F7" s="39">
        <f t="shared" si="2"/>
        <v>4.909090909090909</v>
      </c>
      <c r="G7" s="40">
        <f>COUNTIF(Vertices[In-Degree],"&gt;= "&amp;F7)-COUNTIF(Vertices[In-Degree],"&gt;="&amp;F8)</f>
        <v>1</v>
      </c>
      <c r="H7" s="39">
        <f t="shared" si="3"/>
        <v>1.4545454545454546</v>
      </c>
      <c r="I7" s="40">
        <f>COUNTIF(Vertices[Out-Degree],"&gt;= "&amp;H7)-COUNTIF(Vertices[Out-Degree],"&gt;="&amp;H8)</f>
        <v>0</v>
      </c>
      <c r="J7" s="39">
        <f t="shared" si="4"/>
        <v>1195.348484818182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0.008909272727272727</v>
      </c>
      <c r="O7" s="40">
        <f>COUNTIF(Vertices[Eigenvector Centrality],"&gt;= "&amp;N7)-COUNTIF(Vertices[Eigenvector Centrality],"&gt;="&amp;N8)</f>
        <v>1</v>
      </c>
      <c r="P7" s="39">
        <f t="shared" si="7"/>
        <v>2.3707678181818177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219</v>
      </c>
      <c r="D8" s="32">
        <f t="shared" si="1"/>
        <v>0</v>
      </c>
      <c r="E8" s="3">
        <f>COUNTIF(Vertices[Degree],"&gt;= "&amp;D8)-COUNTIF(Vertices[Degree],"&gt;="&amp;D9)</f>
        <v>0</v>
      </c>
      <c r="F8" s="37">
        <f t="shared" si="2"/>
        <v>5.890909090909091</v>
      </c>
      <c r="G8" s="38">
        <f>COUNTIF(Vertices[In-Degree],"&gt;= "&amp;F8)-COUNTIF(Vertices[In-Degree],"&gt;="&amp;F9)</f>
        <v>0</v>
      </c>
      <c r="H8" s="37">
        <f t="shared" si="3"/>
        <v>1.7454545454545456</v>
      </c>
      <c r="I8" s="38">
        <f>COUNTIF(Vertices[Out-Degree],"&gt;= "&amp;H8)-COUNTIF(Vertices[Out-Degree],"&gt;="&amp;H9)</f>
        <v>19</v>
      </c>
      <c r="J8" s="37">
        <f t="shared" si="4"/>
        <v>1434.4181817818185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0.010691127272727273</v>
      </c>
      <c r="O8" s="38">
        <f>COUNTIF(Vertices[Eigenvector Centrality],"&gt;= "&amp;N8)-COUNTIF(Vertices[Eigenvector Centrality],"&gt;="&amp;N9)</f>
        <v>54</v>
      </c>
      <c r="P8" s="37">
        <f t="shared" si="7"/>
        <v>2.765039181818181</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6.872727272727272</v>
      </c>
      <c r="G9" s="40">
        <f>COUNTIF(Vertices[In-Degree],"&gt;= "&amp;F9)-COUNTIF(Vertices[In-Degree],"&gt;="&amp;F10)</f>
        <v>0</v>
      </c>
      <c r="H9" s="39">
        <f t="shared" si="3"/>
        <v>2.0363636363636366</v>
      </c>
      <c r="I9" s="40">
        <f>COUNTIF(Vertices[Out-Degree],"&gt;= "&amp;H9)-COUNTIF(Vertices[Out-Degree],"&gt;="&amp;H10)</f>
        <v>0</v>
      </c>
      <c r="J9" s="39">
        <f t="shared" si="4"/>
        <v>1673.487878745455</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0.012472981818181818</v>
      </c>
      <c r="O9" s="40">
        <f>COUNTIF(Vertices[Eigenvector Centrality],"&gt;= "&amp;N9)-COUNTIF(Vertices[Eigenvector Centrality],"&gt;="&amp;N10)</f>
        <v>8</v>
      </c>
      <c r="P9" s="39">
        <f t="shared" si="7"/>
        <v>3.1593105454545447</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1948</v>
      </c>
      <c r="B10" s="34">
        <v>3</v>
      </c>
      <c r="D10" s="32">
        <f t="shared" si="1"/>
        <v>0</v>
      </c>
      <c r="E10" s="3">
        <f>COUNTIF(Vertices[Degree],"&gt;= "&amp;D10)-COUNTIF(Vertices[Degree],"&gt;="&amp;D11)</f>
        <v>0</v>
      </c>
      <c r="F10" s="37">
        <f t="shared" si="2"/>
        <v>7.854545454545454</v>
      </c>
      <c r="G10" s="38">
        <f>COUNTIF(Vertices[In-Degree],"&gt;= "&amp;F10)-COUNTIF(Vertices[In-Degree],"&gt;="&amp;F11)</f>
        <v>0</v>
      </c>
      <c r="H10" s="37">
        <f t="shared" si="3"/>
        <v>2.3272727272727276</v>
      </c>
      <c r="I10" s="38">
        <f>COUNTIF(Vertices[Out-Degree],"&gt;= "&amp;H10)-COUNTIF(Vertices[Out-Degree],"&gt;="&amp;H11)</f>
        <v>0</v>
      </c>
      <c r="J10" s="37">
        <f t="shared" si="4"/>
        <v>1912.5575757090915</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0.014254836363636364</v>
      </c>
      <c r="O10" s="38">
        <f>COUNTIF(Vertices[Eigenvector Centrality],"&gt;= "&amp;N10)-COUNTIF(Vertices[Eigenvector Centrality],"&gt;="&amp;N11)</f>
        <v>1</v>
      </c>
      <c r="P10" s="37">
        <f t="shared" si="7"/>
        <v>3.553581909090908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8.836363636363636</v>
      </c>
      <c r="G11" s="40">
        <f>COUNTIF(Vertices[In-Degree],"&gt;= "&amp;F11)-COUNTIF(Vertices[In-Degree],"&gt;="&amp;F12)</f>
        <v>0</v>
      </c>
      <c r="H11" s="39">
        <f t="shared" si="3"/>
        <v>2.6181818181818186</v>
      </c>
      <c r="I11" s="40">
        <f>COUNTIF(Vertices[Out-Degree],"&gt;= "&amp;H11)-COUNTIF(Vertices[Out-Degree],"&gt;="&amp;H12)</f>
        <v>0</v>
      </c>
      <c r="J11" s="39">
        <f t="shared" si="4"/>
        <v>2151.627272672728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0.01603669090909091</v>
      </c>
      <c r="O11" s="40">
        <f>COUNTIF(Vertices[Eigenvector Centrality],"&gt;= "&amp;N11)-COUNTIF(Vertices[Eigenvector Centrality],"&gt;="&amp;N12)</f>
        <v>4</v>
      </c>
      <c r="P11" s="39">
        <f t="shared" si="7"/>
        <v>3.9478532727272717</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346</v>
      </c>
      <c r="B12" s="34">
        <v>10</v>
      </c>
      <c r="D12" s="32">
        <f t="shared" si="1"/>
        <v>0</v>
      </c>
      <c r="E12" s="3">
        <f>COUNTIF(Vertices[Degree],"&gt;= "&amp;D12)-COUNTIF(Vertices[Degree],"&gt;="&amp;D13)</f>
        <v>0</v>
      </c>
      <c r="F12" s="37">
        <f t="shared" si="2"/>
        <v>9.818181818181818</v>
      </c>
      <c r="G12" s="38">
        <f>COUNTIF(Vertices[In-Degree],"&gt;= "&amp;F12)-COUNTIF(Vertices[In-Degree],"&gt;="&amp;F13)</f>
        <v>0</v>
      </c>
      <c r="H12" s="37">
        <f t="shared" si="3"/>
        <v>2.9090909090909096</v>
      </c>
      <c r="I12" s="38">
        <f>COUNTIF(Vertices[Out-Degree],"&gt;= "&amp;H12)-COUNTIF(Vertices[Out-Degree],"&gt;="&amp;H13)</f>
        <v>6</v>
      </c>
      <c r="J12" s="37">
        <f t="shared" si="4"/>
        <v>2390.6969696363644</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0.017818545454545455</v>
      </c>
      <c r="O12" s="38">
        <f>COUNTIF(Vertices[Eigenvector Centrality],"&gt;= "&amp;N12)-COUNTIF(Vertices[Eigenvector Centrality],"&gt;="&amp;N13)</f>
        <v>0</v>
      </c>
      <c r="P12" s="37">
        <f t="shared" si="7"/>
        <v>4.342124636363636</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345</v>
      </c>
      <c r="B13" s="34">
        <v>180</v>
      </c>
      <c r="D13" s="32">
        <f t="shared" si="1"/>
        <v>0</v>
      </c>
      <c r="E13" s="3">
        <f>COUNTIF(Vertices[Degree],"&gt;= "&amp;D13)-COUNTIF(Vertices[Degree],"&gt;="&amp;D14)</f>
        <v>0</v>
      </c>
      <c r="F13" s="39">
        <f t="shared" si="2"/>
        <v>10.8</v>
      </c>
      <c r="G13" s="40">
        <f>COUNTIF(Vertices[In-Degree],"&gt;= "&amp;F13)-COUNTIF(Vertices[In-Degree],"&gt;="&amp;F14)</f>
        <v>0</v>
      </c>
      <c r="H13" s="39">
        <f t="shared" si="3"/>
        <v>3.2000000000000006</v>
      </c>
      <c r="I13" s="40">
        <f>COUNTIF(Vertices[Out-Degree],"&gt;= "&amp;H13)-COUNTIF(Vertices[Out-Degree],"&gt;="&amp;H14)</f>
        <v>0</v>
      </c>
      <c r="J13" s="39">
        <f t="shared" si="4"/>
        <v>2629.766666600001</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0.0196004</v>
      </c>
      <c r="O13" s="40">
        <f>COUNTIF(Vertices[Eigenvector Centrality],"&gt;= "&amp;N13)-COUNTIF(Vertices[Eigenvector Centrality],"&gt;="&amp;N14)</f>
        <v>0</v>
      </c>
      <c r="P13" s="39">
        <f t="shared" si="7"/>
        <v>4.736395999999999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29</v>
      </c>
      <c r="D14" s="32">
        <f t="shared" si="1"/>
        <v>0</v>
      </c>
      <c r="E14" s="3">
        <f>COUNTIF(Vertices[Degree],"&gt;= "&amp;D14)-COUNTIF(Vertices[Degree],"&gt;="&amp;D15)</f>
        <v>0</v>
      </c>
      <c r="F14" s="37">
        <f t="shared" si="2"/>
        <v>11.781818181818183</v>
      </c>
      <c r="G14" s="38">
        <f>COUNTIF(Vertices[In-Degree],"&gt;= "&amp;F14)-COUNTIF(Vertices[In-Degree],"&gt;="&amp;F15)</f>
        <v>0</v>
      </c>
      <c r="H14" s="37">
        <f t="shared" si="3"/>
        <v>3.4909090909090916</v>
      </c>
      <c r="I14" s="38">
        <f>COUNTIF(Vertices[Out-Degree],"&gt;= "&amp;H14)-COUNTIF(Vertices[Out-Degree],"&gt;="&amp;H15)</f>
        <v>0</v>
      </c>
      <c r="J14" s="37">
        <f t="shared" si="4"/>
        <v>2868.8363635636374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0.021382254545454546</v>
      </c>
      <c r="O14" s="38">
        <f>COUNTIF(Vertices[Eigenvector Centrality],"&gt;= "&amp;N14)-COUNTIF(Vertices[Eigenvector Centrality],"&gt;="&amp;N15)</f>
        <v>0</v>
      </c>
      <c r="P14" s="37">
        <f t="shared" si="7"/>
        <v>5.130667363636363</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12.763636363636365</v>
      </c>
      <c r="G15" s="40">
        <f>COUNTIF(Vertices[In-Degree],"&gt;= "&amp;F15)-COUNTIF(Vertices[In-Degree],"&gt;="&amp;F16)</f>
        <v>0</v>
      </c>
      <c r="H15" s="39">
        <f t="shared" si="3"/>
        <v>3.7818181818181826</v>
      </c>
      <c r="I15" s="40">
        <f>COUNTIF(Vertices[Out-Degree],"&gt;= "&amp;H15)-COUNTIF(Vertices[Out-Degree],"&gt;="&amp;H16)</f>
        <v>2</v>
      </c>
      <c r="J15" s="39">
        <f t="shared" si="4"/>
        <v>3107.906060527274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0.02316410909090909</v>
      </c>
      <c r="O15" s="40">
        <f>COUNTIF(Vertices[Eigenvector Centrality],"&gt;= "&amp;N15)-COUNTIF(Vertices[Eigenvector Centrality],"&gt;="&amp;N16)</f>
        <v>0</v>
      </c>
      <c r="P15" s="39">
        <f t="shared" si="7"/>
        <v>5.524938727272726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29</v>
      </c>
      <c r="D16" s="32">
        <f t="shared" si="1"/>
        <v>0</v>
      </c>
      <c r="E16" s="3">
        <f>COUNTIF(Vertices[Degree],"&gt;= "&amp;D16)-COUNTIF(Vertices[Degree],"&gt;="&amp;D17)</f>
        <v>0</v>
      </c>
      <c r="F16" s="37">
        <f t="shared" si="2"/>
        <v>13.745454545454548</v>
      </c>
      <c r="G16" s="38">
        <f>COUNTIF(Vertices[In-Degree],"&gt;= "&amp;F16)-COUNTIF(Vertices[In-Degree],"&gt;="&amp;F17)</f>
        <v>1</v>
      </c>
      <c r="H16" s="37">
        <f t="shared" si="3"/>
        <v>4.072727272727273</v>
      </c>
      <c r="I16" s="38">
        <f>COUNTIF(Vertices[Out-Degree],"&gt;= "&amp;H16)-COUNTIF(Vertices[Out-Degree],"&gt;="&amp;H17)</f>
        <v>0</v>
      </c>
      <c r="J16" s="37">
        <f t="shared" si="4"/>
        <v>3346.9757574909104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0.024945963636363637</v>
      </c>
      <c r="O16" s="38">
        <f>COUNTIF(Vertices[Eigenvector Centrality],"&gt;= "&amp;N16)-COUNTIF(Vertices[Eigenvector Centrality],"&gt;="&amp;N17)</f>
        <v>0</v>
      </c>
      <c r="P16" s="37">
        <f t="shared" si="7"/>
        <v>5.91921009090909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14.72727272727273</v>
      </c>
      <c r="G17" s="40">
        <f>COUNTIF(Vertices[In-Degree],"&gt;= "&amp;F17)-COUNTIF(Vertices[In-Degree],"&gt;="&amp;F18)</f>
        <v>0</v>
      </c>
      <c r="H17" s="39">
        <f t="shared" si="3"/>
        <v>4.363636363636364</v>
      </c>
      <c r="I17" s="40">
        <f>COUNTIF(Vertices[Out-Degree],"&gt;= "&amp;H17)-COUNTIF(Vertices[Out-Degree],"&gt;="&amp;H18)</f>
        <v>0</v>
      </c>
      <c r="J17" s="39">
        <f t="shared" si="4"/>
        <v>3586.045454454547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0.026727818181818182</v>
      </c>
      <c r="O17" s="40">
        <f>COUNTIF(Vertices[Eigenvector Centrality],"&gt;= "&amp;N17)-COUNTIF(Vertices[Eigenvector Centrality],"&gt;="&amp;N18)</f>
        <v>0</v>
      </c>
      <c r="P17" s="39">
        <f t="shared" si="7"/>
        <v>6.313481454545453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0.023809523809523808</v>
      </c>
      <c r="D18" s="32">
        <f t="shared" si="1"/>
        <v>0</v>
      </c>
      <c r="E18" s="3">
        <f>COUNTIF(Vertices[Degree],"&gt;= "&amp;D18)-COUNTIF(Vertices[Degree],"&gt;="&amp;D19)</f>
        <v>0</v>
      </c>
      <c r="F18" s="37">
        <f t="shared" si="2"/>
        <v>15.709090909090913</v>
      </c>
      <c r="G18" s="38">
        <f>COUNTIF(Vertices[In-Degree],"&gt;= "&amp;F18)-COUNTIF(Vertices[In-Degree],"&gt;="&amp;F19)</f>
        <v>0</v>
      </c>
      <c r="H18" s="37">
        <f t="shared" si="3"/>
        <v>4.654545454545455</v>
      </c>
      <c r="I18" s="38">
        <f>COUNTIF(Vertices[Out-Degree],"&gt;= "&amp;H18)-COUNTIF(Vertices[Out-Degree],"&gt;="&amp;H19)</f>
        <v>0</v>
      </c>
      <c r="J18" s="37">
        <f t="shared" si="4"/>
        <v>3825.1151514181834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0.028509672727272728</v>
      </c>
      <c r="O18" s="38">
        <f>COUNTIF(Vertices[Eigenvector Centrality],"&gt;= "&amp;N18)-COUNTIF(Vertices[Eigenvector Centrality],"&gt;="&amp;N19)</f>
        <v>0</v>
      </c>
      <c r="P18" s="37">
        <f t="shared" si="7"/>
        <v>6.707752818181817</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0.046511627906976744</v>
      </c>
      <c r="D19" s="32">
        <f t="shared" si="1"/>
        <v>0</v>
      </c>
      <c r="E19" s="3">
        <f>COUNTIF(Vertices[Degree],"&gt;= "&amp;D19)-COUNTIF(Vertices[Degree],"&gt;="&amp;D20)</f>
        <v>0</v>
      </c>
      <c r="F19" s="39">
        <f t="shared" si="2"/>
        <v>16.690909090909095</v>
      </c>
      <c r="G19" s="40">
        <f>COUNTIF(Vertices[In-Degree],"&gt;= "&amp;F19)-COUNTIF(Vertices[In-Degree],"&gt;="&amp;F20)</f>
        <v>0</v>
      </c>
      <c r="H19" s="39">
        <f t="shared" si="3"/>
        <v>4.945454545454546</v>
      </c>
      <c r="I19" s="40">
        <f>COUNTIF(Vertices[Out-Degree],"&gt;= "&amp;H19)-COUNTIF(Vertices[Out-Degree],"&gt;="&amp;H20)</f>
        <v>2</v>
      </c>
      <c r="J19" s="39">
        <f t="shared" si="4"/>
        <v>4064.18484838182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0.030291527272727273</v>
      </c>
      <c r="O19" s="40">
        <f>COUNTIF(Vertices[Eigenvector Centrality],"&gt;= "&amp;N19)-COUNTIF(Vertices[Eigenvector Centrality],"&gt;="&amp;N20)</f>
        <v>0</v>
      </c>
      <c r="P19" s="39">
        <f t="shared" si="7"/>
        <v>7.10202418181818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17.672727272727276</v>
      </c>
      <c r="G20" s="38">
        <f>COUNTIF(Vertices[In-Degree],"&gt;= "&amp;F20)-COUNTIF(Vertices[In-Degree],"&gt;="&amp;F21)</f>
        <v>0</v>
      </c>
      <c r="H20" s="37">
        <f t="shared" si="3"/>
        <v>5.236363636363637</v>
      </c>
      <c r="I20" s="38">
        <f>COUNTIF(Vertices[Out-Degree],"&gt;= "&amp;H20)-COUNTIF(Vertices[Out-Degree],"&gt;="&amp;H21)</f>
        <v>0</v>
      </c>
      <c r="J20" s="37">
        <f t="shared" si="4"/>
        <v>4303.254545345456</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0.03207338181818182</v>
      </c>
      <c r="O20" s="38">
        <f>COUNTIF(Vertices[Eigenvector Centrality],"&gt;= "&amp;N20)-COUNTIF(Vertices[Eigenvector Centrality],"&gt;="&amp;N21)</f>
        <v>0</v>
      </c>
      <c r="P20" s="37">
        <f t="shared" si="7"/>
        <v>7.496295545454544</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18.654545454545456</v>
      </c>
      <c r="G21" s="40">
        <f>COUNTIF(Vertices[In-Degree],"&gt;= "&amp;F21)-COUNTIF(Vertices[In-Degree],"&gt;="&amp;F22)</f>
        <v>0</v>
      </c>
      <c r="H21" s="39">
        <f t="shared" si="3"/>
        <v>5.527272727272728</v>
      </c>
      <c r="I21" s="40">
        <f>COUNTIF(Vertices[Out-Degree],"&gt;= "&amp;H21)-COUNTIF(Vertices[Out-Degree],"&gt;="&amp;H22)</f>
        <v>0</v>
      </c>
      <c r="J21" s="39">
        <f t="shared" si="4"/>
        <v>4542.324242309092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0.03385523636363637</v>
      </c>
      <c r="O21" s="40">
        <f>COUNTIF(Vertices[Eigenvector Centrality],"&gt;= "&amp;N21)-COUNTIF(Vertices[Eigenvector Centrality],"&gt;="&amp;N22)</f>
        <v>0</v>
      </c>
      <c r="P21" s="39">
        <f t="shared" si="7"/>
        <v>7.890566909090907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19.636363636363637</v>
      </c>
      <c r="G22" s="38">
        <f>COUNTIF(Vertices[In-Degree],"&gt;= "&amp;F22)-COUNTIF(Vertices[In-Degree],"&gt;="&amp;F23)</f>
        <v>0</v>
      </c>
      <c r="H22" s="37">
        <f t="shared" si="3"/>
        <v>5.818181818181819</v>
      </c>
      <c r="I22" s="38">
        <f>COUNTIF(Vertices[Out-Degree],"&gt;= "&amp;H22)-COUNTIF(Vertices[Out-Degree],"&gt;="&amp;H23)</f>
        <v>3</v>
      </c>
      <c r="J22" s="37">
        <f t="shared" si="4"/>
        <v>4781.393939272729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0.03563709090909091</v>
      </c>
      <c r="O22" s="38">
        <f>COUNTIF(Vertices[Eigenvector Centrality],"&gt;= "&amp;N22)-COUNTIF(Vertices[Eigenvector Centrality],"&gt;="&amp;N23)</f>
        <v>0</v>
      </c>
      <c r="P22" s="37">
        <f t="shared" si="7"/>
        <v>8.28483827272727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119</v>
      </c>
      <c r="D23" s="32">
        <f t="shared" si="1"/>
        <v>0</v>
      </c>
      <c r="E23" s="3">
        <f>COUNTIF(Vertices[Degree],"&gt;= "&amp;D23)-COUNTIF(Vertices[Degree],"&gt;="&amp;D24)</f>
        <v>0</v>
      </c>
      <c r="F23" s="39">
        <f t="shared" si="2"/>
        <v>20.618181818181817</v>
      </c>
      <c r="G23" s="40">
        <f>COUNTIF(Vertices[In-Degree],"&gt;= "&amp;F23)-COUNTIF(Vertices[In-Degree],"&gt;="&amp;F24)</f>
        <v>0</v>
      </c>
      <c r="H23" s="39">
        <f t="shared" si="3"/>
        <v>6.10909090909091</v>
      </c>
      <c r="I23" s="40">
        <f>COUNTIF(Vertices[Out-Degree],"&gt;= "&amp;H23)-COUNTIF(Vertices[Out-Degree],"&gt;="&amp;H24)</f>
        <v>0</v>
      </c>
      <c r="J23" s="39">
        <f t="shared" si="4"/>
        <v>5020.463636236365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0.03741894545454545</v>
      </c>
      <c r="O23" s="40">
        <f>COUNTIF(Vertices[Eigenvector Centrality],"&gt;= "&amp;N23)-COUNTIF(Vertices[Eigenvector Centrality],"&gt;="&amp;N24)</f>
        <v>0</v>
      </c>
      <c r="P23" s="39">
        <f t="shared" si="7"/>
        <v>8.679109636363634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205</v>
      </c>
      <c r="D24" s="32">
        <f t="shared" si="1"/>
        <v>0</v>
      </c>
      <c r="E24" s="3">
        <f>COUNTIF(Vertices[Degree],"&gt;= "&amp;D24)-COUNTIF(Vertices[Degree],"&gt;="&amp;D25)</f>
        <v>0</v>
      </c>
      <c r="F24" s="37">
        <f t="shared" si="2"/>
        <v>21.599999999999998</v>
      </c>
      <c r="G24" s="38">
        <f>COUNTIF(Vertices[In-Degree],"&gt;= "&amp;F24)-COUNTIF(Vertices[In-Degree],"&gt;="&amp;F25)</f>
        <v>0</v>
      </c>
      <c r="H24" s="37">
        <f t="shared" si="3"/>
        <v>6.400000000000001</v>
      </c>
      <c r="I24" s="38">
        <f>COUNTIF(Vertices[Out-Degree],"&gt;= "&amp;H24)-COUNTIF(Vertices[Out-Degree],"&gt;="&amp;H25)</f>
        <v>0</v>
      </c>
      <c r="J24" s="37">
        <f t="shared" si="4"/>
        <v>5259.533333200002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0.039200799999999994</v>
      </c>
      <c r="O24" s="38">
        <f>COUNTIF(Vertices[Eigenvector Centrality],"&gt;= "&amp;N24)-COUNTIF(Vertices[Eigenvector Centrality],"&gt;="&amp;N25)</f>
        <v>0</v>
      </c>
      <c r="P24" s="37">
        <f t="shared" si="7"/>
        <v>9.073380999999998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22.58181818181818</v>
      </c>
      <c r="G25" s="40">
        <f>COUNTIF(Vertices[In-Degree],"&gt;= "&amp;F25)-COUNTIF(Vertices[In-Degree],"&gt;="&amp;F26)</f>
        <v>0</v>
      </c>
      <c r="H25" s="39">
        <f t="shared" si="3"/>
        <v>6.690909090909092</v>
      </c>
      <c r="I25" s="40">
        <f>COUNTIF(Vertices[Out-Degree],"&gt;= "&amp;H25)-COUNTIF(Vertices[Out-Degree],"&gt;="&amp;H26)</f>
        <v>0</v>
      </c>
      <c r="J25" s="39">
        <f t="shared" si="4"/>
        <v>5498.603030163638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0.040982654545454536</v>
      </c>
      <c r="O25" s="40">
        <f>COUNTIF(Vertices[Eigenvector Centrality],"&gt;= "&amp;N25)-COUNTIF(Vertices[Eigenvector Centrality],"&gt;="&amp;N26)</f>
        <v>0</v>
      </c>
      <c r="P25" s="39">
        <f t="shared" si="7"/>
        <v>9.467652363636361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23.56363636363636</v>
      </c>
      <c r="G26" s="38">
        <f>COUNTIF(Vertices[In-Degree],"&gt;= "&amp;F26)-COUNTIF(Vertices[In-Degree],"&gt;="&amp;F28)</f>
        <v>0</v>
      </c>
      <c r="H26" s="37">
        <f t="shared" si="3"/>
        <v>6.981818181818183</v>
      </c>
      <c r="I26" s="38">
        <f>COUNTIF(Vertices[Out-Degree],"&gt;= "&amp;H26)-COUNTIF(Vertices[Out-Degree],"&gt;="&amp;H28)</f>
        <v>0</v>
      </c>
      <c r="J26" s="37">
        <f t="shared" si="4"/>
        <v>5737.672727127275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0.04276450909090908</v>
      </c>
      <c r="O26" s="38">
        <f>COUNTIF(Vertices[Eigenvector Centrality],"&gt;= "&amp;N26)-COUNTIF(Vertices[Eigenvector Centrality],"&gt;="&amp;N28)</f>
        <v>0</v>
      </c>
      <c r="P26" s="37">
        <f t="shared" si="7"/>
        <v>9.861923727272725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2.868137</v>
      </c>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24.54545454545454</v>
      </c>
      <c r="G28" s="40">
        <f>COUNTIF(Vertices[In-Degree],"&gt;= "&amp;F28)-COUNTIF(Vertices[In-Degree],"&gt;="&amp;F40)</f>
        <v>0</v>
      </c>
      <c r="H28" s="39">
        <f>H26+($H$57-$H$2)/BinDivisor</f>
        <v>7.272727272727274</v>
      </c>
      <c r="I28" s="40">
        <f>COUNTIF(Vertices[Out-Degree],"&gt;= "&amp;H28)-COUNTIF(Vertices[Out-Degree],"&gt;="&amp;H40)</f>
        <v>0</v>
      </c>
      <c r="J28" s="39">
        <f>J26+($J$57-$J$2)/BinDivisor</f>
        <v>5976.742424090911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0.04454636363636362</v>
      </c>
      <c r="O28" s="40">
        <f>COUNTIF(Vertices[Eigenvector Centrality],"&gt;= "&amp;N28)-COUNTIF(Vertices[Eigenvector Centrality],"&gt;="&amp;N40)</f>
        <v>0</v>
      </c>
      <c r="P28" s="39">
        <f>P26+($P$57-$P$2)/BinDivisor</f>
        <v>10.256195090909088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0.009797220323536113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1949</v>
      </c>
      <c r="B30" s="34">
        <v>0.572517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1950</v>
      </c>
      <c r="B32" s="34" t="s">
        <v>1951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25.52727272727272</v>
      </c>
      <c r="G40" s="38">
        <f>COUNTIF(Vertices[In-Degree],"&gt;= "&amp;F40)-COUNTIF(Vertices[In-Degree],"&gt;="&amp;F41)</f>
        <v>0</v>
      </c>
      <c r="H40" s="37">
        <f>H28+($H$57-$H$2)/BinDivisor</f>
        <v>7.563636363636365</v>
      </c>
      <c r="I40" s="38">
        <f>COUNTIF(Vertices[Out-Degree],"&gt;= "&amp;H40)-COUNTIF(Vertices[Out-Degree],"&gt;="&amp;H41)</f>
        <v>0</v>
      </c>
      <c r="J40" s="37">
        <f>J28+($J$57-$J$2)/BinDivisor</f>
        <v>6215.812121054548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0.04632821818181816</v>
      </c>
      <c r="O40" s="38">
        <f>COUNTIF(Vertices[Eigenvector Centrality],"&gt;= "&amp;N40)-COUNTIF(Vertices[Eigenvector Centrality],"&gt;="&amp;N41)</f>
        <v>0</v>
      </c>
      <c r="P40" s="37">
        <f>P28+($P$57-$P$2)/BinDivisor</f>
        <v>10.650466454545452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26.5090909090909</v>
      </c>
      <c r="G41" s="40">
        <f>COUNTIF(Vertices[In-Degree],"&gt;= "&amp;F41)-COUNTIF(Vertices[In-Degree],"&gt;="&amp;F42)</f>
        <v>0</v>
      </c>
      <c r="H41" s="39">
        <f aca="true" t="shared" si="12" ref="H41:H56">H40+($H$57-$H$2)/BinDivisor</f>
        <v>7.854545454545456</v>
      </c>
      <c r="I41" s="40">
        <f>COUNTIF(Vertices[Out-Degree],"&gt;= "&amp;H41)-COUNTIF(Vertices[Out-Degree],"&gt;="&amp;H42)</f>
        <v>2</v>
      </c>
      <c r="J41" s="39">
        <f aca="true" t="shared" si="13" ref="J41:J56">J40+($J$57-$J$2)/BinDivisor</f>
        <v>6454.881818018184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0.048110072727272704</v>
      </c>
      <c r="O41" s="40">
        <f>COUNTIF(Vertices[Eigenvector Centrality],"&gt;= "&amp;N41)-COUNTIF(Vertices[Eigenvector Centrality],"&gt;="&amp;N42)</f>
        <v>0</v>
      </c>
      <c r="P41" s="39">
        <f aca="true" t="shared" si="16" ref="P41:P56">P40+($P$57-$P$2)/BinDivisor</f>
        <v>11.044737818181815</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27.49090909090908</v>
      </c>
      <c r="G42" s="38">
        <f>COUNTIF(Vertices[In-Degree],"&gt;= "&amp;F42)-COUNTIF(Vertices[In-Degree],"&gt;="&amp;F43)</f>
        <v>0</v>
      </c>
      <c r="H42" s="37">
        <f t="shared" si="12"/>
        <v>8.145454545454546</v>
      </c>
      <c r="I42" s="38">
        <f>COUNTIF(Vertices[Out-Degree],"&gt;= "&amp;H42)-COUNTIF(Vertices[Out-Degree],"&gt;="&amp;H43)</f>
        <v>0</v>
      </c>
      <c r="J42" s="37">
        <f t="shared" si="13"/>
        <v>6693.951514981821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0.049891927272727246</v>
      </c>
      <c r="O42" s="38">
        <f>COUNTIF(Vertices[Eigenvector Centrality],"&gt;= "&amp;N42)-COUNTIF(Vertices[Eigenvector Centrality],"&gt;="&amp;N43)</f>
        <v>0</v>
      </c>
      <c r="P42" s="37">
        <f t="shared" si="16"/>
        <v>11.439009181818179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28.472727272727262</v>
      </c>
      <c r="G43" s="40">
        <f>COUNTIF(Vertices[In-Degree],"&gt;= "&amp;F43)-COUNTIF(Vertices[In-Degree],"&gt;="&amp;F44)</f>
        <v>0</v>
      </c>
      <c r="H43" s="39">
        <f t="shared" si="12"/>
        <v>8.436363636363637</v>
      </c>
      <c r="I43" s="40">
        <f>COUNTIF(Vertices[Out-Degree],"&gt;= "&amp;H43)-COUNTIF(Vertices[Out-Degree],"&gt;="&amp;H44)</f>
        <v>0</v>
      </c>
      <c r="J43" s="39">
        <f t="shared" si="13"/>
        <v>6933.021211945457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0.05167378181818179</v>
      </c>
      <c r="O43" s="40">
        <f>COUNTIF(Vertices[Eigenvector Centrality],"&gt;= "&amp;N43)-COUNTIF(Vertices[Eigenvector Centrality],"&gt;="&amp;N44)</f>
        <v>0</v>
      </c>
      <c r="P43" s="39">
        <f t="shared" si="16"/>
        <v>11.833280545454542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29.454545454545443</v>
      </c>
      <c r="G44" s="38">
        <f>COUNTIF(Vertices[In-Degree],"&gt;= "&amp;F44)-COUNTIF(Vertices[In-Degree],"&gt;="&amp;F45)</f>
        <v>0</v>
      </c>
      <c r="H44" s="37">
        <f t="shared" si="12"/>
        <v>8.727272727272728</v>
      </c>
      <c r="I44" s="38">
        <f>COUNTIF(Vertices[Out-Degree],"&gt;= "&amp;H44)-COUNTIF(Vertices[Out-Degree],"&gt;="&amp;H45)</f>
        <v>0</v>
      </c>
      <c r="J44" s="37">
        <f t="shared" si="13"/>
        <v>7172.090908909094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0.05345563636363633</v>
      </c>
      <c r="O44" s="38">
        <f>COUNTIF(Vertices[Eigenvector Centrality],"&gt;= "&amp;N44)-COUNTIF(Vertices[Eigenvector Centrality],"&gt;="&amp;N45)</f>
        <v>0</v>
      </c>
      <c r="P44" s="37">
        <f t="shared" si="16"/>
        <v>12.227551909090906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30.436363636363623</v>
      </c>
      <c r="G45" s="40">
        <f>COUNTIF(Vertices[In-Degree],"&gt;= "&amp;F45)-COUNTIF(Vertices[In-Degree],"&gt;="&amp;F46)</f>
        <v>0</v>
      </c>
      <c r="H45" s="39">
        <f t="shared" si="12"/>
        <v>9.01818181818182</v>
      </c>
      <c r="I45" s="40">
        <f>COUNTIF(Vertices[Out-Degree],"&gt;= "&amp;H45)-COUNTIF(Vertices[Out-Degree],"&gt;="&amp;H46)</f>
        <v>0</v>
      </c>
      <c r="J45" s="39">
        <f t="shared" si="13"/>
        <v>7411.16060587273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0.05523749090909087</v>
      </c>
      <c r="O45" s="40">
        <f>COUNTIF(Vertices[Eigenvector Centrality],"&gt;= "&amp;N45)-COUNTIF(Vertices[Eigenvector Centrality],"&gt;="&amp;N46)</f>
        <v>0</v>
      </c>
      <c r="P45" s="39">
        <f t="shared" si="16"/>
        <v>12.62182327272727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31.418181818181804</v>
      </c>
      <c r="G46" s="38">
        <f>COUNTIF(Vertices[In-Degree],"&gt;= "&amp;F46)-COUNTIF(Vertices[In-Degree],"&gt;="&amp;F47)</f>
        <v>0</v>
      </c>
      <c r="H46" s="37">
        <f t="shared" si="12"/>
        <v>9.30909090909091</v>
      </c>
      <c r="I46" s="38">
        <f>COUNTIF(Vertices[Out-Degree],"&gt;= "&amp;H46)-COUNTIF(Vertices[Out-Degree],"&gt;="&amp;H47)</f>
        <v>0</v>
      </c>
      <c r="J46" s="37">
        <f t="shared" si="13"/>
        <v>7650.230302836367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0.057019345454545414</v>
      </c>
      <c r="O46" s="38">
        <f>COUNTIF(Vertices[Eigenvector Centrality],"&gt;= "&amp;N46)-COUNTIF(Vertices[Eigenvector Centrality],"&gt;="&amp;N47)</f>
        <v>0</v>
      </c>
      <c r="P46" s="37">
        <f t="shared" si="16"/>
        <v>13.016094636363633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32.399999999999984</v>
      </c>
      <c r="G47" s="40">
        <f>COUNTIF(Vertices[In-Degree],"&gt;= "&amp;F47)-COUNTIF(Vertices[In-Degree],"&gt;="&amp;F48)</f>
        <v>0</v>
      </c>
      <c r="H47" s="39">
        <f t="shared" si="12"/>
        <v>9.600000000000001</v>
      </c>
      <c r="I47" s="40">
        <f>COUNTIF(Vertices[Out-Degree],"&gt;= "&amp;H47)-COUNTIF(Vertices[Out-Degree],"&gt;="&amp;H48)</f>
        <v>0</v>
      </c>
      <c r="J47" s="39">
        <f t="shared" si="13"/>
        <v>7889.299999800003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0.058801199999999956</v>
      </c>
      <c r="O47" s="40">
        <f>COUNTIF(Vertices[Eigenvector Centrality],"&gt;= "&amp;N47)-COUNTIF(Vertices[Eigenvector Centrality],"&gt;="&amp;N48)</f>
        <v>0</v>
      </c>
      <c r="P47" s="39">
        <f t="shared" si="16"/>
        <v>13.410365999999996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33.38181818181817</v>
      </c>
      <c r="G48" s="38">
        <f>COUNTIF(Vertices[In-Degree],"&gt;= "&amp;F48)-COUNTIF(Vertices[In-Degree],"&gt;="&amp;F49)</f>
        <v>0</v>
      </c>
      <c r="H48" s="37">
        <f t="shared" si="12"/>
        <v>9.890909090909092</v>
      </c>
      <c r="I48" s="38">
        <f>COUNTIF(Vertices[Out-Degree],"&gt;= "&amp;H48)-COUNTIF(Vertices[Out-Degree],"&gt;="&amp;H49)</f>
        <v>1</v>
      </c>
      <c r="J48" s="37">
        <f t="shared" si="13"/>
        <v>8128.36969676364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0.0605830545454545</v>
      </c>
      <c r="O48" s="38">
        <f>COUNTIF(Vertices[Eigenvector Centrality],"&gt;= "&amp;N48)-COUNTIF(Vertices[Eigenvector Centrality],"&gt;="&amp;N49)</f>
        <v>0</v>
      </c>
      <c r="P48" s="37">
        <f t="shared" si="16"/>
        <v>13.80463736363636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34.36363636363635</v>
      </c>
      <c r="G49" s="40">
        <f>COUNTIF(Vertices[In-Degree],"&gt;= "&amp;F49)-COUNTIF(Vertices[In-Degree],"&gt;="&amp;F50)</f>
        <v>0</v>
      </c>
      <c r="H49" s="39">
        <f t="shared" si="12"/>
        <v>10.181818181818183</v>
      </c>
      <c r="I49" s="40">
        <f>COUNTIF(Vertices[Out-Degree],"&gt;= "&amp;H49)-COUNTIF(Vertices[Out-Degree],"&gt;="&amp;H50)</f>
        <v>0</v>
      </c>
      <c r="J49" s="39">
        <f t="shared" si="13"/>
        <v>8367.439393727276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0.06236490909090904</v>
      </c>
      <c r="O49" s="40">
        <f>COUNTIF(Vertices[Eigenvector Centrality],"&gt;= "&amp;N49)-COUNTIF(Vertices[Eigenvector Centrality],"&gt;="&amp;N50)</f>
        <v>0</v>
      </c>
      <c r="P49" s="39">
        <f t="shared" si="16"/>
        <v>14.198908727272723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35.34545454545454</v>
      </c>
      <c r="G50" s="38">
        <f>COUNTIF(Vertices[In-Degree],"&gt;= "&amp;F50)-COUNTIF(Vertices[In-Degree],"&gt;="&amp;F51)</f>
        <v>0</v>
      </c>
      <c r="H50" s="37">
        <f t="shared" si="12"/>
        <v>10.472727272727274</v>
      </c>
      <c r="I50" s="38">
        <f>COUNTIF(Vertices[Out-Degree],"&gt;= "&amp;H50)-COUNTIF(Vertices[Out-Degree],"&gt;="&amp;H51)</f>
        <v>0</v>
      </c>
      <c r="J50" s="37">
        <f t="shared" si="13"/>
        <v>8606.509090690912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0.06414676363636358</v>
      </c>
      <c r="O50" s="38">
        <f>COUNTIF(Vertices[Eigenvector Centrality],"&gt;= "&amp;N50)-COUNTIF(Vertices[Eigenvector Centrality],"&gt;="&amp;N51)</f>
        <v>0</v>
      </c>
      <c r="P50" s="37">
        <f t="shared" si="16"/>
        <v>14.593180090909087</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36.32727272727272</v>
      </c>
      <c r="G51" s="40">
        <f>COUNTIF(Vertices[In-Degree],"&gt;= "&amp;F51)-COUNTIF(Vertices[In-Degree],"&gt;="&amp;F52)</f>
        <v>0</v>
      </c>
      <c r="H51" s="39">
        <f t="shared" si="12"/>
        <v>10.763636363636365</v>
      </c>
      <c r="I51" s="40">
        <f>COUNTIF(Vertices[Out-Degree],"&gt;= "&amp;H51)-COUNTIF(Vertices[Out-Degree],"&gt;="&amp;H52)</f>
        <v>0</v>
      </c>
      <c r="J51" s="39">
        <f t="shared" si="13"/>
        <v>8845.578787654547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0.06592861818181812</v>
      </c>
      <c r="O51" s="40">
        <f>COUNTIF(Vertices[Eigenvector Centrality],"&gt;= "&amp;N51)-COUNTIF(Vertices[Eigenvector Centrality],"&gt;="&amp;N52)</f>
        <v>0</v>
      </c>
      <c r="P51" s="39">
        <f t="shared" si="16"/>
        <v>14.98745145454545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37.309090909090905</v>
      </c>
      <c r="G52" s="38">
        <f>COUNTIF(Vertices[In-Degree],"&gt;= "&amp;F52)-COUNTIF(Vertices[In-Degree],"&gt;="&amp;F53)</f>
        <v>0</v>
      </c>
      <c r="H52" s="37">
        <f t="shared" si="12"/>
        <v>11.054545454545456</v>
      </c>
      <c r="I52" s="38">
        <f>COUNTIF(Vertices[Out-Degree],"&gt;= "&amp;H52)-COUNTIF(Vertices[Out-Degree],"&gt;="&amp;H53)</f>
        <v>0</v>
      </c>
      <c r="J52" s="37">
        <f t="shared" si="13"/>
        <v>9084.648484618183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0.06771047272727267</v>
      </c>
      <c r="O52" s="38">
        <f>COUNTIF(Vertices[Eigenvector Centrality],"&gt;= "&amp;N52)-COUNTIF(Vertices[Eigenvector Centrality],"&gt;="&amp;N53)</f>
        <v>0</v>
      </c>
      <c r="P52" s="37">
        <f t="shared" si="16"/>
        <v>15.381722818181814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38.29090909090909</v>
      </c>
      <c r="G53" s="40">
        <f>COUNTIF(Vertices[In-Degree],"&gt;= "&amp;F53)-COUNTIF(Vertices[In-Degree],"&gt;="&amp;F54)</f>
        <v>0</v>
      </c>
      <c r="H53" s="39">
        <f t="shared" si="12"/>
        <v>11.345454545454547</v>
      </c>
      <c r="I53" s="40">
        <f>COUNTIF(Vertices[Out-Degree],"&gt;= "&amp;H53)-COUNTIF(Vertices[Out-Degree],"&gt;="&amp;H54)</f>
        <v>0</v>
      </c>
      <c r="J53" s="39">
        <f t="shared" si="13"/>
        <v>9323.718181581818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0.06949232727272721</v>
      </c>
      <c r="O53" s="40">
        <f>COUNTIF(Vertices[Eigenvector Centrality],"&gt;= "&amp;N53)-COUNTIF(Vertices[Eigenvector Centrality],"&gt;="&amp;N54)</f>
        <v>0</v>
      </c>
      <c r="P53" s="39">
        <f t="shared" si="16"/>
        <v>15.775994181818177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39.27272727272727</v>
      </c>
      <c r="G54" s="38">
        <f>COUNTIF(Vertices[In-Degree],"&gt;= "&amp;F54)-COUNTIF(Vertices[In-Degree],"&gt;="&amp;F55)</f>
        <v>0</v>
      </c>
      <c r="H54" s="37">
        <f t="shared" si="12"/>
        <v>11.636363636363638</v>
      </c>
      <c r="I54" s="38">
        <f>COUNTIF(Vertices[Out-Degree],"&gt;= "&amp;H54)-COUNTIF(Vertices[Out-Degree],"&gt;="&amp;H55)</f>
        <v>0</v>
      </c>
      <c r="J54" s="37">
        <f t="shared" si="13"/>
        <v>9562.787878545454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0.07127418181818175</v>
      </c>
      <c r="O54" s="38">
        <f>COUNTIF(Vertices[Eigenvector Centrality],"&gt;= "&amp;N54)-COUNTIF(Vertices[Eigenvector Centrality],"&gt;="&amp;N55)</f>
        <v>0</v>
      </c>
      <c r="P54" s="37">
        <f t="shared" si="16"/>
        <v>16.17026554545454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40.25454545454546</v>
      </c>
      <c r="G55" s="40">
        <f>COUNTIF(Vertices[In-Degree],"&gt;= "&amp;F55)-COUNTIF(Vertices[In-Degree],"&gt;="&amp;F56)</f>
        <v>0</v>
      </c>
      <c r="H55" s="39">
        <f t="shared" si="12"/>
        <v>11.92727272727273</v>
      </c>
      <c r="I55" s="40">
        <f>COUNTIF(Vertices[Out-Degree],"&gt;= "&amp;H55)-COUNTIF(Vertices[Out-Degree],"&gt;="&amp;H56)</f>
        <v>1</v>
      </c>
      <c r="J55" s="39">
        <f t="shared" si="13"/>
        <v>9801.85757550909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0.07305603636363629</v>
      </c>
      <c r="O55" s="40">
        <f>COUNTIF(Vertices[Eigenvector Centrality],"&gt;= "&amp;N55)-COUNTIF(Vertices[Eigenvector Centrality],"&gt;="&amp;N56)</f>
        <v>0</v>
      </c>
      <c r="P55" s="39">
        <f t="shared" si="16"/>
        <v>16.564536909090904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41.23636363636364</v>
      </c>
      <c r="G56" s="38">
        <f>COUNTIF(Vertices[In-Degree],"&gt;= "&amp;F56)-COUNTIF(Vertices[In-Degree],"&gt;="&amp;F57)</f>
        <v>0</v>
      </c>
      <c r="H56" s="37">
        <f t="shared" si="12"/>
        <v>12.21818181818182</v>
      </c>
      <c r="I56" s="38">
        <f>COUNTIF(Vertices[Out-Degree],"&gt;= "&amp;H56)-COUNTIF(Vertices[Out-Degree],"&gt;="&amp;H57)</f>
        <v>0</v>
      </c>
      <c r="J56" s="37">
        <f t="shared" si="13"/>
        <v>10040.927272472725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0.07483789090909083</v>
      </c>
      <c r="O56" s="38">
        <f>COUNTIF(Vertices[Eigenvector Centrality],"&gt;= "&amp;N56)-COUNTIF(Vertices[Eigenvector Centrality],"&gt;="&amp;N57)</f>
        <v>0</v>
      </c>
      <c r="P56" s="37">
        <f t="shared" si="16"/>
        <v>16.958808272727268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54</v>
      </c>
      <c r="G57" s="42">
        <f>COUNTIF(Vertices[In-Degree],"&gt;= "&amp;F57)-COUNTIF(Vertices[In-Degree],"&gt;="&amp;F58)</f>
        <v>1</v>
      </c>
      <c r="H57" s="41">
        <f>MAX(Vertices[Out-Degree])</f>
        <v>16</v>
      </c>
      <c r="I57" s="42">
        <f>COUNTIF(Vertices[Out-Degree],"&gt;= "&amp;H57)-COUNTIF(Vertices[Out-Degree],"&gt;="&amp;H58)</f>
        <v>1</v>
      </c>
      <c r="J57" s="41">
        <f>MAX(Vertices[Betweenness Centrality])</f>
        <v>13148.833333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0.098002</v>
      </c>
      <c r="O57" s="42">
        <f>COUNTIF(Vertices[Eigenvector Centrality],"&gt;= "&amp;N57)-COUNTIF(Vertices[Eigenvector Centrality],"&gt;="&amp;N58)</f>
        <v>1</v>
      </c>
      <c r="P57" s="41">
        <f>MAX(Vertices[PageRank])</f>
        <v>22.084336</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54</v>
      </c>
    </row>
    <row r="71" spans="1:2" ht="15">
      <c r="A71" s="33" t="s">
        <v>90</v>
      </c>
      <c r="B71" s="47">
        <f>_xlfn.IFERROR(AVERAGE(Vertices[In-Degree]),NoMetricMessage)</f>
        <v>1.3984962406015038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1.3984962406015038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13148.833333</v>
      </c>
    </row>
    <row r="99" spans="1:2" ht="15">
      <c r="A99" s="33" t="s">
        <v>102</v>
      </c>
      <c r="B99" s="47">
        <f>_xlfn.IFERROR(AVERAGE(Vertices[Betweenness Centrality]),NoMetricMessage)</f>
        <v>200.30075187969925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0.02476601503759399</v>
      </c>
    </row>
    <row r="114" spans="1:2" ht="15">
      <c r="A114" s="33" t="s">
        <v>109</v>
      </c>
      <c r="B114" s="47">
        <f>_xlfn.IFERROR(MEDIAN(Vertices[Closeness Centrality]),NoMetricMessage)</f>
        <v>0.00339</v>
      </c>
    </row>
    <row r="125" spans="1:2" ht="15">
      <c r="A125" s="33" t="s">
        <v>112</v>
      </c>
      <c r="B125" s="47">
        <f>IF(COUNT(Vertices[Eigenvector Centrality])&gt;0,N2,NoMetricMessage)</f>
        <v>0</v>
      </c>
    </row>
    <row r="126" spans="1:2" ht="15">
      <c r="A126" s="33" t="s">
        <v>113</v>
      </c>
      <c r="B126" s="47">
        <f>IF(COUNT(Vertices[Eigenvector Centrality])&gt;0,N57,NoMetricMessage)</f>
        <v>0.098002</v>
      </c>
    </row>
    <row r="127" spans="1:2" ht="15">
      <c r="A127" s="33" t="s">
        <v>114</v>
      </c>
      <c r="B127" s="47">
        <f>_xlfn.IFERROR(AVERAGE(Vertices[Eigenvector Centrality]),NoMetricMessage)</f>
        <v>0.007518736842105263</v>
      </c>
    </row>
    <row r="128" spans="1:2" ht="15">
      <c r="A128" s="33" t="s">
        <v>115</v>
      </c>
      <c r="B128" s="47">
        <f>_xlfn.IFERROR(MEDIAN(Vertices[Eigenvector Centrality]),NoMetricMessage)</f>
        <v>0.010695</v>
      </c>
    </row>
    <row r="139" spans="1:2" ht="15">
      <c r="A139" s="33" t="s">
        <v>140</v>
      </c>
      <c r="B139" s="47">
        <f>IF(COUNT(Vertices[PageRank])&gt;0,P2,NoMetricMessage)</f>
        <v>0.399411</v>
      </c>
    </row>
    <row r="140" spans="1:2" ht="15">
      <c r="A140" s="33" t="s">
        <v>141</v>
      </c>
      <c r="B140" s="47">
        <f>IF(COUNT(Vertices[PageRank])&gt;0,P57,NoMetricMessage)</f>
        <v>22.084336</v>
      </c>
    </row>
    <row r="141" spans="1:2" ht="15">
      <c r="A141" s="33" t="s">
        <v>142</v>
      </c>
      <c r="B141" s="47">
        <f>_xlfn.IFERROR(AVERAGE(Vertices[PageRank]),NoMetricMessage)</f>
        <v>0.9999963684210528</v>
      </c>
    </row>
    <row r="142" spans="1:2" ht="15">
      <c r="A142" s="33" t="s">
        <v>143</v>
      </c>
      <c r="B142" s="47">
        <f>_xlfn.IFERROR(MEDIAN(Vertices[PageRank]),NoMetricMessage)</f>
        <v>0.68033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0.18521008754708673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1878</v>
      </c>
      <c r="K7" s="13" t="s">
        <v>1879</v>
      </c>
    </row>
    <row r="8" spans="1:11" ht="409.5">
      <c r="A8"/>
      <c r="B8">
        <v>2</v>
      </c>
      <c r="C8">
        <v>2</v>
      </c>
      <c r="D8" t="s">
        <v>61</v>
      </c>
      <c r="E8" t="s">
        <v>61</v>
      </c>
      <c r="H8" t="s">
        <v>73</v>
      </c>
      <c r="J8" t="s">
        <v>1880</v>
      </c>
      <c r="K8" s="13" t="s">
        <v>1881</v>
      </c>
    </row>
    <row r="9" spans="1:11" ht="409.5">
      <c r="A9"/>
      <c r="B9">
        <v>3</v>
      </c>
      <c r="C9">
        <v>4</v>
      </c>
      <c r="D9" t="s">
        <v>62</v>
      </c>
      <c r="E9" t="s">
        <v>62</v>
      </c>
      <c r="H9" t="s">
        <v>74</v>
      </c>
      <c r="J9" t="s">
        <v>1882</v>
      </c>
      <c r="K9" s="13" t="s">
        <v>1883</v>
      </c>
    </row>
    <row r="10" spans="1:11" ht="409.5">
      <c r="A10"/>
      <c r="B10">
        <v>4</v>
      </c>
      <c r="D10" t="s">
        <v>63</v>
      </c>
      <c r="E10" t="s">
        <v>63</v>
      </c>
      <c r="H10" t="s">
        <v>75</v>
      </c>
      <c r="J10" t="s">
        <v>1884</v>
      </c>
      <c r="K10" s="13" t="s">
        <v>1885</v>
      </c>
    </row>
    <row r="11" spans="1:11" ht="15">
      <c r="A11"/>
      <c r="B11">
        <v>5</v>
      </c>
      <c r="D11" t="s">
        <v>46</v>
      </c>
      <c r="E11">
        <v>1</v>
      </c>
      <c r="H11" t="s">
        <v>76</v>
      </c>
      <c r="J11" t="s">
        <v>1886</v>
      </c>
      <c r="K11" t="s">
        <v>1887</v>
      </c>
    </row>
    <row r="12" spans="1:11" ht="15">
      <c r="A12"/>
      <c r="B12"/>
      <c r="D12" t="s">
        <v>64</v>
      </c>
      <c r="E12">
        <v>2</v>
      </c>
      <c r="H12">
        <v>0</v>
      </c>
      <c r="J12" t="s">
        <v>1888</v>
      </c>
      <c r="K12" t="s">
        <v>1889</v>
      </c>
    </row>
    <row r="13" spans="1:11" ht="15">
      <c r="A13"/>
      <c r="B13"/>
      <c r="D13">
        <v>1</v>
      </c>
      <c r="E13">
        <v>3</v>
      </c>
      <c r="H13">
        <v>1</v>
      </c>
      <c r="J13" t="s">
        <v>1890</v>
      </c>
      <c r="K13" t="s">
        <v>1891</v>
      </c>
    </row>
    <row r="14" spans="4:11" ht="15">
      <c r="D14">
        <v>2</v>
      </c>
      <c r="E14">
        <v>4</v>
      </c>
      <c r="H14">
        <v>2</v>
      </c>
      <c r="J14" t="s">
        <v>1892</v>
      </c>
      <c r="K14" t="s">
        <v>1893</v>
      </c>
    </row>
    <row r="15" spans="4:11" ht="15">
      <c r="D15">
        <v>3</v>
      </c>
      <c r="E15">
        <v>5</v>
      </c>
      <c r="H15">
        <v>3</v>
      </c>
      <c r="J15" t="s">
        <v>1894</v>
      </c>
      <c r="K15" t="s">
        <v>1895</v>
      </c>
    </row>
    <row r="16" spans="4:11" ht="15">
      <c r="D16">
        <v>4</v>
      </c>
      <c r="E16">
        <v>6</v>
      </c>
      <c r="H16">
        <v>4</v>
      </c>
      <c r="J16" t="s">
        <v>1896</v>
      </c>
      <c r="K16" t="s">
        <v>1897</v>
      </c>
    </row>
    <row r="17" spans="4:11" ht="15">
      <c r="D17">
        <v>5</v>
      </c>
      <c r="E17">
        <v>7</v>
      </c>
      <c r="H17">
        <v>5</v>
      </c>
      <c r="J17" t="s">
        <v>1898</v>
      </c>
      <c r="K17" t="s">
        <v>1899</v>
      </c>
    </row>
    <row r="18" spans="4:11" ht="15">
      <c r="D18">
        <v>6</v>
      </c>
      <c r="E18">
        <v>8</v>
      </c>
      <c r="H18">
        <v>6</v>
      </c>
      <c r="J18" t="s">
        <v>1900</v>
      </c>
      <c r="K18" t="s">
        <v>1901</v>
      </c>
    </row>
    <row r="19" spans="4:11" ht="15">
      <c r="D19">
        <v>7</v>
      </c>
      <c r="E19">
        <v>9</v>
      </c>
      <c r="H19">
        <v>7</v>
      </c>
      <c r="J19" t="s">
        <v>1902</v>
      </c>
      <c r="K19" t="s">
        <v>1903</v>
      </c>
    </row>
    <row r="20" spans="4:11" ht="15">
      <c r="D20">
        <v>8</v>
      </c>
      <c r="H20">
        <v>8</v>
      </c>
      <c r="J20" t="s">
        <v>1904</v>
      </c>
      <c r="K20" t="s">
        <v>1905</v>
      </c>
    </row>
    <row r="21" spans="4:11" ht="409.5">
      <c r="D21">
        <v>9</v>
      </c>
      <c r="H21">
        <v>9</v>
      </c>
      <c r="J21" t="s">
        <v>1906</v>
      </c>
      <c r="K21" s="13" t="s">
        <v>1907</v>
      </c>
    </row>
    <row r="22" spans="4:11" ht="409.5">
      <c r="D22">
        <v>10</v>
      </c>
      <c r="J22" t="s">
        <v>1908</v>
      </c>
      <c r="K22" s="13" t="s">
        <v>1909</v>
      </c>
    </row>
    <row r="23" spans="4:11" ht="409.5">
      <c r="D23">
        <v>11</v>
      </c>
      <c r="J23" t="s">
        <v>1910</v>
      </c>
      <c r="K23" s="13" t="s">
        <v>1911</v>
      </c>
    </row>
    <row r="24" spans="10:11" ht="409.5">
      <c r="J24" t="s">
        <v>1912</v>
      </c>
      <c r="K24" s="13" t="s">
        <v>2696</v>
      </c>
    </row>
    <row r="25" spans="10:11" ht="15">
      <c r="J25" t="s">
        <v>1913</v>
      </c>
      <c r="K25" t="b">
        <v>0</v>
      </c>
    </row>
    <row r="26" spans="10:11" ht="15">
      <c r="J26" t="s">
        <v>2694</v>
      </c>
      <c r="K26" t="s">
        <v>2695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1944</v>
      </c>
      <c r="B2" s="116" t="s">
        <v>1945</v>
      </c>
      <c r="C2" s="117" t="s">
        <v>1946</v>
      </c>
    </row>
    <row r="3" spans="1:3" ht="15">
      <c r="A3" s="115" t="s">
        <v>1915</v>
      </c>
      <c r="B3" s="115" t="s">
        <v>1915</v>
      </c>
      <c r="C3" s="34">
        <v>91</v>
      </c>
    </row>
    <row r="4" spans="1:3" ht="15">
      <c r="A4" s="115" t="s">
        <v>1916</v>
      </c>
      <c r="B4" s="115" t="s">
        <v>1915</v>
      </c>
      <c r="C4" s="34">
        <v>5</v>
      </c>
    </row>
    <row r="5" spans="1:3" ht="15">
      <c r="A5" s="115" t="s">
        <v>1916</v>
      </c>
      <c r="B5" s="115" t="s">
        <v>1916</v>
      </c>
      <c r="C5" s="34">
        <v>24</v>
      </c>
    </row>
    <row r="6" spans="1:3" ht="15">
      <c r="A6" s="115" t="s">
        <v>1917</v>
      </c>
      <c r="B6" s="115" t="s">
        <v>1915</v>
      </c>
      <c r="C6" s="34">
        <v>1</v>
      </c>
    </row>
    <row r="7" spans="1:3" ht="15">
      <c r="A7" s="115" t="s">
        <v>1917</v>
      </c>
      <c r="B7" s="115" t="s">
        <v>1917</v>
      </c>
      <c r="C7" s="34">
        <v>12</v>
      </c>
    </row>
    <row r="8" spans="1:3" ht="15">
      <c r="A8" s="115" t="s">
        <v>1918</v>
      </c>
      <c r="B8" s="115" t="s">
        <v>1915</v>
      </c>
      <c r="C8" s="34">
        <v>4</v>
      </c>
    </row>
    <row r="9" spans="1:3" ht="15">
      <c r="A9" s="115" t="s">
        <v>1918</v>
      </c>
      <c r="B9" s="115" t="s">
        <v>1918</v>
      </c>
      <c r="C9" s="34">
        <v>15</v>
      </c>
    </row>
    <row r="10" spans="1:3" ht="15">
      <c r="A10" s="115" t="s">
        <v>1919</v>
      </c>
      <c r="B10" s="115" t="s">
        <v>1915</v>
      </c>
      <c r="C10" s="34">
        <v>1</v>
      </c>
    </row>
    <row r="11" spans="1:3" ht="15">
      <c r="A11" s="115" t="s">
        <v>1919</v>
      </c>
      <c r="B11" s="115" t="s">
        <v>1919</v>
      </c>
      <c r="C11" s="34">
        <v>17</v>
      </c>
    </row>
    <row r="12" spans="1:3" ht="15">
      <c r="A12" s="115" t="s">
        <v>1920</v>
      </c>
      <c r="B12" s="115" t="s">
        <v>1920</v>
      </c>
      <c r="C12" s="34">
        <v>9</v>
      </c>
    </row>
    <row r="13" spans="1:3" ht="15">
      <c r="A13" s="115" t="s">
        <v>1921</v>
      </c>
      <c r="B13" s="115" t="s">
        <v>1915</v>
      </c>
      <c r="C13" s="34">
        <v>2</v>
      </c>
    </row>
    <row r="14" spans="1:3" ht="15">
      <c r="A14" s="115" t="s">
        <v>1921</v>
      </c>
      <c r="B14" s="115" t="s">
        <v>1921</v>
      </c>
      <c r="C14" s="34">
        <v>10</v>
      </c>
    </row>
    <row r="15" spans="1:3" ht="15">
      <c r="A15" s="115" t="s">
        <v>1922</v>
      </c>
      <c r="B15" s="115" t="s">
        <v>1922</v>
      </c>
      <c r="C15" s="34">
        <v>3</v>
      </c>
    </row>
    <row r="16" spans="1:3" ht="15">
      <c r="A16" s="115" t="s">
        <v>1923</v>
      </c>
      <c r="B16" s="115" t="s">
        <v>1915</v>
      </c>
      <c r="C16" s="34">
        <v>2</v>
      </c>
    </row>
    <row r="17" spans="1:3" ht="15">
      <c r="A17" s="115" t="s">
        <v>1923</v>
      </c>
      <c r="B17" s="115" t="s">
        <v>1923</v>
      </c>
      <c r="C17" s="34">
        <v>3</v>
      </c>
    </row>
    <row r="18" spans="1:3" ht="15">
      <c r="A18" s="115" t="s">
        <v>1924</v>
      </c>
      <c r="B18" s="115" t="s">
        <v>1915</v>
      </c>
      <c r="C18" s="34">
        <v>2</v>
      </c>
    </row>
    <row r="19" spans="1:3" ht="15">
      <c r="A19" s="115" t="s">
        <v>1924</v>
      </c>
      <c r="B19" s="115" t="s">
        <v>1924</v>
      </c>
      <c r="C19" s="34">
        <v>3</v>
      </c>
    </row>
    <row r="20" spans="1:3" ht="15">
      <c r="A20" s="115" t="s">
        <v>1925</v>
      </c>
      <c r="B20" s="115" t="s">
        <v>1915</v>
      </c>
      <c r="C20" s="34">
        <v>3</v>
      </c>
    </row>
    <row r="21" spans="1:3" ht="15">
      <c r="A21" s="115" t="s">
        <v>1925</v>
      </c>
      <c r="B21" s="115" t="s">
        <v>1925</v>
      </c>
      <c r="C21" s="34">
        <v>5</v>
      </c>
    </row>
    <row r="22" spans="1:3" ht="15">
      <c r="A22" s="115" t="s">
        <v>1926</v>
      </c>
      <c r="B22" s="115" t="s">
        <v>1915</v>
      </c>
      <c r="C22" s="34">
        <v>1</v>
      </c>
    </row>
    <row r="23" spans="1:3" ht="15">
      <c r="A23" s="115" t="s">
        <v>1926</v>
      </c>
      <c r="B23" s="115" t="s">
        <v>1926</v>
      </c>
      <c r="C23" s="34">
        <v>2</v>
      </c>
    </row>
    <row r="24" spans="1:3" ht="15">
      <c r="A24" s="115" t="s">
        <v>1927</v>
      </c>
      <c r="B24" s="115" t="s">
        <v>1927</v>
      </c>
      <c r="C24" s="34">
        <v>2</v>
      </c>
    </row>
    <row r="25" spans="1:3" ht="15">
      <c r="A25" s="115" t="s">
        <v>1928</v>
      </c>
      <c r="B25" s="115" t="s">
        <v>1915</v>
      </c>
      <c r="C25" s="34">
        <v>1</v>
      </c>
    </row>
    <row r="26" spans="1:3" ht="15">
      <c r="A26" s="115" t="s">
        <v>1928</v>
      </c>
      <c r="B26" s="115" t="s">
        <v>1928</v>
      </c>
      <c r="C2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1952</v>
      </c>
      <c r="B1" s="13" t="s">
        <v>1953</v>
      </c>
      <c r="C1" s="13" t="s">
        <v>1954</v>
      </c>
      <c r="D1" s="13" t="s">
        <v>1956</v>
      </c>
      <c r="E1" s="13" t="s">
        <v>1955</v>
      </c>
      <c r="F1" s="13" t="s">
        <v>1958</v>
      </c>
      <c r="G1" s="13" t="s">
        <v>1957</v>
      </c>
      <c r="H1" s="13" t="s">
        <v>1960</v>
      </c>
      <c r="I1" s="13" t="s">
        <v>1959</v>
      </c>
      <c r="J1" s="13" t="s">
        <v>1962</v>
      </c>
      <c r="K1" s="13" t="s">
        <v>1961</v>
      </c>
      <c r="L1" s="13" t="s">
        <v>1964</v>
      </c>
      <c r="M1" s="13" t="s">
        <v>1963</v>
      </c>
      <c r="N1" s="13" t="s">
        <v>1972</v>
      </c>
      <c r="O1" s="13" t="s">
        <v>1971</v>
      </c>
      <c r="P1" s="13" t="s">
        <v>1974</v>
      </c>
      <c r="Q1" s="13" t="s">
        <v>1973</v>
      </c>
      <c r="R1" s="13" t="s">
        <v>1976</v>
      </c>
      <c r="S1" s="13" t="s">
        <v>1975</v>
      </c>
      <c r="T1" s="13" t="s">
        <v>1978</v>
      </c>
      <c r="U1" s="13" t="s">
        <v>1977</v>
      </c>
      <c r="V1" s="13" t="s">
        <v>1979</v>
      </c>
    </row>
    <row r="2" spans="1:22" ht="15">
      <c r="A2" s="82" t="s">
        <v>464</v>
      </c>
      <c r="B2" s="78">
        <v>7</v>
      </c>
      <c r="C2" s="82" t="s">
        <v>464</v>
      </c>
      <c r="D2" s="78">
        <v>7</v>
      </c>
      <c r="E2" s="82" t="s">
        <v>463</v>
      </c>
      <c r="F2" s="78">
        <v>1</v>
      </c>
      <c r="G2" s="82" t="s">
        <v>488</v>
      </c>
      <c r="H2" s="78">
        <v>1</v>
      </c>
      <c r="I2" s="82" t="s">
        <v>447</v>
      </c>
      <c r="J2" s="78">
        <v>3</v>
      </c>
      <c r="K2" s="82" t="s">
        <v>465</v>
      </c>
      <c r="L2" s="78">
        <v>1</v>
      </c>
      <c r="M2" s="82" t="s">
        <v>444</v>
      </c>
      <c r="N2" s="78">
        <v>1</v>
      </c>
      <c r="O2" s="82" t="s">
        <v>456</v>
      </c>
      <c r="P2" s="78">
        <v>2</v>
      </c>
      <c r="Q2" s="82" t="s">
        <v>500</v>
      </c>
      <c r="R2" s="78">
        <v>1</v>
      </c>
      <c r="S2" s="82" t="s">
        <v>499</v>
      </c>
      <c r="T2" s="78">
        <v>1</v>
      </c>
      <c r="U2" s="82" t="s">
        <v>484</v>
      </c>
      <c r="V2" s="78">
        <v>2</v>
      </c>
    </row>
    <row r="3" spans="1:22" ht="15">
      <c r="A3" s="82" t="s">
        <v>457</v>
      </c>
      <c r="B3" s="78">
        <v>4</v>
      </c>
      <c r="C3" s="82" t="s">
        <v>457</v>
      </c>
      <c r="D3" s="78">
        <v>4</v>
      </c>
      <c r="E3" s="82" t="s">
        <v>461</v>
      </c>
      <c r="F3" s="78">
        <v>1</v>
      </c>
      <c r="G3" s="78"/>
      <c r="H3" s="78"/>
      <c r="I3" s="82" t="s">
        <v>483</v>
      </c>
      <c r="J3" s="78">
        <v>1</v>
      </c>
      <c r="K3" s="78"/>
      <c r="L3" s="78"/>
      <c r="M3" s="82" t="s">
        <v>443</v>
      </c>
      <c r="N3" s="78">
        <v>1</v>
      </c>
      <c r="O3" s="78"/>
      <c r="P3" s="78"/>
      <c r="Q3" s="78"/>
      <c r="R3" s="78"/>
      <c r="S3" s="78"/>
      <c r="T3" s="78"/>
      <c r="U3" s="78"/>
      <c r="V3" s="78"/>
    </row>
    <row r="4" spans="1:22" ht="15">
      <c r="A4" s="82" t="s">
        <v>459</v>
      </c>
      <c r="B4" s="78">
        <v>3</v>
      </c>
      <c r="C4" s="82" t="s">
        <v>442</v>
      </c>
      <c r="D4" s="78">
        <v>3</v>
      </c>
      <c r="E4" s="78"/>
      <c r="F4" s="78"/>
      <c r="G4" s="78"/>
      <c r="H4" s="78"/>
      <c r="I4" s="78"/>
      <c r="J4" s="78"/>
      <c r="K4" s="78"/>
      <c r="L4" s="78"/>
      <c r="M4" s="82" t="s">
        <v>1965</v>
      </c>
      <c r="N4" s="78">
        <v>1</v>
      </c>
      <c r="O4" s="78"/>
      <c r="P4" s="78"/>
      <c r="Q4" s="78"/>
      <c r="R4" s="78"/>
      <c r="S4" s="78"/>
      <c r="T4" s="78"/>
      <c r="U4" s="78"/>
      <c r="V4" s="78"/>
    </row>
    <row r="5" spans="1:22" ht="15">
      <c r="A5" s="82" t="s">
        <v>447</v>
      </c>
      <c r="B5" s="78">
        <v>3</v>
      </c>
      <c r="C5" s="82" t="s">
        <v>459</v>
      </c>
      <c r="D5" s="78">
        <v>3</v>
      </c>
      <c r="E5" s="78"/>
      <c r="F5" s="78"/>
      <c r="G5" s="78"/>
      <c r="H5" s="78"/>
      <c r="I5" s="78"/>
      <c r="J5" s="78"/>
      <c r="K5" s="78"/>
      <c r="L5" s="78"/>
      <c r="M5" s="82" t="s">
        <v>1966</v>
      </c>
      <c r="N5" s="78">
        <v>1</v>
      </c>
      <c r="O5" s="78"/>
      <c r="P5" s="78"/>
      <c r="Q5" s="78"/>
      <c r="R5" s="78"/>
      <c r="S5" s="78"/>
      <c r="T5" s="78"/>
      <c r="U5" s="78"/>
      <c r="V5" s="78"/>
    </row>
    <row r="6" spans="1:22" ht="15">
      <c r="A6" s="82" t="s">
        <v>442</v>
      </c>
      <c r="B6" s="78">
        <v>3</v>
      </c>
      <c r="C6" s="82" t="s">
        <v>482</v>
      </c>
      <c r="D6" s="78">
        <v>2</v>
      </c>
      <c r="E6" s="78"/>
      <c r="F6" s="78"/>
      <c r="G6" s="78"/>
      <c r="H6" s="78"/>
      <c r="I6" s="78"/>
      <c r="J6" s="78"/>
      <c r="K6" s="78"/>
      <c r="L6" s="78"/>
      <c r="M6" s="82" t="s">
        <v>458</v>
      </c>
      <c r="N6" s="78">
        <v>1</v>
      </c>
      <c r="O6" s="78"/>
      <c r="P6" s="78"/>
      <c r="Q6" s="78"/>
      <c r="R6" s="78"/>
      <c r="S6" s="78"/>
      <c r="T6" s="78"/>
      <c r="U6" s="78"/>
      <c r="V6" s="78"/>
    </row>
    <row r="7" spans="1:22" ht="15">
      <c r="A7" s="82" t="s">
        <v>484</v>
      </c>
      <c r="B7" s="78">
        <v>2</v>
      </c>
      <c r="C7" s="82" t="s">
        <v>453</v>
      </c>
      <c r="D7" s="78">
        <v>2</v>
      </c>
      <c r="E7" s="78"/>
      <c r="F7" s="78"/>
      <c r="G7" s="78"/>
      <c r="H7" s="78"/>
      <c r="I7" s="78"/>
      <c r="J7" s="78"/>
      <c r="K7" s="78"/>
      <c r="L7" s="78"/>
      <c r="M7" s="82" t="s">
        <v>475</v>
      </c>
      <c r="N7" s="78">
        <v>1</v>
      </c>
      <c r="O7" s="78"/>
      <c r="P7" s="78"/>
      <c r="Q7" s="78"/>
      <c r="R7" s="78"/>
      <c r="S7" s="78"/>
      <c r="T7" s="78"/>
      <c r="U7" s="78"/>
      <c r="V7" s="78"/>
    </row>
    <row r="8" spans="1:22" ht="15">
      <c r="A8" s="82" t="s">
        <v>482</v>
      </c>
      <c r="B8" s="78">
        <v>2</v>
      </c>
      <c r="C8" s="82" t="s">
        <v>445</v>
      </c>
      <c r="D8" s="78">
        <v>2</v>
      </c>
      <c r="E8" s="78"/>
      <c r="F8" s="78"/>
      <c r="G8" s="78"/>
      <c r="H8" s="78"/>
      <c r="I8" s="78"/>
      <c r="J8" s="78"/>
      <c r="K8" s="78"/>
      <c r="L8" s="78"/>
      <c r="M8" s="82" t="s">
        <v>1967</v>
      </c>
      <c r="N8" s="78">
        <v>1</v>
      </c>
      <c r="O8" s="78"/>
      <c r="P8" s="78"/>
      <c r="Q8" s="78"/>
      <c r="R8" s="78"/>
      <c r="S8" s="78"/>
      <c r="T8" s="78"/>
      <c r="U8" s="78"/>
      <c r="V8" s="78"/>
    </row>
    <row r="9" spans="1:22" ht="15">
      <c r="A9" s="82" t="s">
        <v>468</v>
      </c>
      <c r="B9" s="78">
        <v>2</v>
      </c>
      <c r="C9" s="82" t="s">
        <v>448</v>
      </c>
      <c r="D9" s="78">
        <v>2</v>
      </c>
      <c r="E9" s="78"/>
      <c r="F9" s="78"/>
      <c r="G9" s="78"/>
      <c r="H9" s="78"/>
      <c r="I9" s="78"/>
      <c r="J9" s="78"/>
      <c r="K9" s="78"/>
      <c r="L9" s="78"/>
      <c r="M9" s="82" t="s">
        <v>1968</v>
      </c>
      <c r="N9" s="78">
        <v>1</v>
      </c>
      <c r="O9" s="78"/>
      <c r="P9" s="78"/>
      <c r="Q9" s="78"/>
      <c r="R9" s="78"/>
      <c r="S9" s="78"/>
      <c r="T9" s="78"/>
      <c r="U9" s="78"/>
      <c r="V9" s="78"/>
    </row>
    <row r="10" spans="1:22" ht="15">
      <c r="A10" s="82" t="s">
        <v>460</v>
      </c>
      <c r="B10" s="78">
        <v>2</v>
      </c>
      <c r="C10" s="82" t="s">
        <v>460</v>
      </c>
      <c r="D10" s="78">
        <v>2</v>
      </c>
      <c r="E10" s="78"/>
      <c r="F10" s="78"/>
      <c r="G10" s="78"/>
      <c r="H10" s="78"/>
      <c r="I10" s="78"/>
      <c r="J10" s="78"/>
      <c r="K10" s="78"/>
      <c r="L10" s="78"/>
      <c r="M10" s="82" t="s">
        <v>1969</v>
      </c>
      <c r="N10" s="78">
        <v>1</v>
      </c>
      <c r="O10" s="78"/>
      <c r="P10" s="78"/>
      <c r="Q10" s="78"/>
      <c r="R10" s="78"/>
      <c r="S10" s="78"/>
      <c r="T10" s="78"/>
      <c r="U10" s="78"/>
      <c r="V10" s="78"/>
    </row>
    <row r="11" spans="1:22" ht="15">
      <c r="A11" s="82" t="s">
        <v>456</v>
      </c>
      <c r="B11" s="78">
        <v>2</v>
      </c>
      <c r="C11" s="82" t="s">
        <v>468</v>
      </c>
      <c r="D11" s="78">
        <v>2</v>
      </c>
      <c r="E11" s="78"/>
      <c r="F11" s="78"/>
      <c r="G11" s="78"/>
      <c r="H11" s="78"/>
      <c r="I11" s="78"/>
      <c r="J11" s="78"/>
      <c r="K11" s="78"/>
      <c r="L11" s="78"/>
      <c r="M11" s="82" t="s">
        <v>1970</v>
      </c>
      <c r="N11" s="78">
        <v>1</v>
      </c>
      <c r="O11" s="78"/>
      <c r="P11" s="78"/>
      <c r="Q11" s="78"/>
      <c r="R11" s="78"/>
      <c r="S11" s="78"/>
      <c r="T11" s="78"/>
      <c r="U11" s="78"/>
      <c r="V11" s="78"/>
    </row>
    <row r="14" spans="1:22" ht="15" customHeight="1">
      <c r="A14" s="13" t="s">
        <v>1986</v>
      </c>
      <c r="B14" s="13" t="s">
        <v>1953</v>
      </c>
      <c r="C14" s="13" t="s">
        <v>1988</v>
      </c>
      <c r="D14" s="13" t="s">
        <v>1956</v>
      </c>
      <c r="E14" s="13" t="s">
        <v>1989</v>
      </c>
      <c r="F14" s="13" t="s">
        <v>1958</v>
      </c>
      <c r="G14" s="13" t="s">
        <v>1990</v>
      </c>
      <c r="H14" s="13" t="s">
        <v>1960</v>
      </c>
      <c r="I14" s="13" t="s">
        <v>1991</v>
      </c>
      <c r="J14" s="13" t="s">
        <v>1962</v>
      </c>
      <c r="K14" s="13" t="s">
        <v>1992</v>
      </c>
      <c r="L14" s="13" t="s">
        <v>1964</v>
      </c>
      <c r="M14" s="13" t="s">
        <v>1993</v>
      </c>
      <c r="N14" s="13" t="s">
        <v>1972</v>
      </c>
      <c r="O14" s="13" t="s">
        <v>1995</v>
      </c>
      <c r="P14" s="13" t="s">
        <v>1974</v>
      </c>
      <c r="Q14" s="13" t="s">
        <v>1996</v>
      </c>
      <c r="R14" s="13" t="s">
        <v>1976</v>
      </c>
      <c r="S14" s="13" t="s">
        <v>1997</v>
      </c>
      <c r="T14" s="13" t="s">
        <v>1978</v>
      </c>
      <c r="U14" s="13" t="s">
        <v>1998</v>
      </c>
      <c r="V14" s="13" t="s">
        <v>1979</v>
      </c>
    </row>
    <row r="15" spans="1:22" ht="15">
      <c r="A15" s="78" t="s">
        <v>502</v>
      </c>
      <c r="B15" s="78">
        <v>25</v>
      </c>
      <c r="C15" s="78" t="s">
        <v>502</v>
      </c>
      <c r="D15" s="78">
        <v>8</v>
      </c>
      <c r="E15" s="78" t="s">
        <v>502</v>
      </c>
      <c r="F15" s="78">
        <v>1</v>
      </c>
      <c r="G15" s="78" t="s">
        <v>502</v>
      </c>
      <c r="H15" s="78">
        <v>1</v>
      </c>
      <c r="I15" s="78" t="s">
        <v>505</v>
      </c>
      <c r="J15" s="78">
        <v>3</v>
      </c>
      <c r="K15" s="78" t="s">
        <v>502</v>
      </c>
      <c r="L15" s="78">
        <v>1</v>
      </c>
      <c r="M15" s="78" t="s">
        <v>502</v>
      </c>
      <c r="N15" s="78">
        <v>8</v>
      </c>
      <c r="O15" s="78" t="s">
        <v>510</v>
      </c>
      <c r="P15" s="78">
        <v>2</v>
      </c>
      <c r="Q15" s="78" t="s">
        <v>502</v>
      </c>
      <c r="R15" s="78">
        <v>1</v>
      </c>
      <c r="S15" s="78" t="s">
        <v>533</v>
      </c>
      <c r="T15" s="78">
        <v>1</v>
      </c>
      <c r="U15" s="78" t="s">
        <v>514</v>
      </c>
      <c r="V15" s="78">
        <v>2</v>
      </c>
    </row>
    <row r="16" spans="1:22" ht="15">
      <c r="A16" s="78" t="s">
        <v>510</v>
      </c>
      <c r="B16" s="78">
        <v>9</v>
      </c>
      <c r="C16" s="78" t="s">
        <v>510</v>
      </c>
      <c r="D16" s="78">
        <v>7</v>
      </c>
      <c r="E16" s="78" t="s">
        <v>514</v>
      </c>
      <c r="F16" s="78">
        <v>1</v>
      </c>
      <c r="G16" s="78"/>
      <c r="H16" s="78"/>
      <c r="I16" s="78" t="s">
        <v>502</v>
      </c>
      <c r="J16" s="78">
        <v>1</v>
      </c>
      <c r="K16" s="78"/>
      <c r="L16" s="78"/>
      <c r="M16" s="78" t="s">
        <v>1987</v>
      </c>
      <c r="N16" s="78">
        <v>2</v>
      </c>
      <c r="O16" s="78"/>
      <c r="P16" s="78"/>
      <c r="Q16" s="78"/>
      <c r="R16" s="78"/>
      <c r="S16" s="78"/>
      <c r="T16" s="78"/>
      <c r="U16" s="78"/>
      <c r="V16" s="78"/>
    </row>
    <row r="17" spans="1:22" ht="15">
      <c r="A17" s="78" t="s">
        <v>501</v>
      </c>
      <c r="B17" s="78">
        <v>6</v>
      </c>
      <c r="C17" s="78" t="s">
        <v>501</v>
      </c>
      <c r="D17" s="78">
        <v>6</v>
      </c>
      <c r="E17" s="78"/>
      <c r="F17" s="78"/>
      <c r="G17" s="78"/>
      <c r="H17" s="78"/>
      <c r="I17" s="78"/>
      <c r="J17" s="78"/>
      <c r="K17" s="78"/>
      <c r="L17" s="78"/>
      <c r="M17" s="78" t="s">
        <v>504</v>
      </c>
      <c r="N17" s="78">
        <v>1</v>
      </c>
      <c r="O17" s="78"/>
      <c r="P17" s="78"/>
      <c r="Q17" s="78"/>
      <c r="R17" s="78"/>
      <c r="S17" s="78"/>
      <c r="T17" s="78"/>
      <c r="U17" s="78"/>
      <c r="V17" s="78"/>
    </row>
    <row r="18" spans="1:22" ht="15">
      <c r="A18" s="78" t="s">
        <v>511</v>
      </c>
      <c r="B18" s="78">
        <v>4</v>
      </c>
      <c r="C18" s="78" t="s">
        <v>511</v>
      </c>
      <c r="D18" s="78">
        <v>4</v>
      </c>
      <c r="E18" s="78"/>
      <c r="F18" s="78"/>
      <c r="G18" s="78"/>
      <c r="H18" s="78"/>
      <c r="I18" s="78"/>
      <c r="J18" s="78"/>
      <c r="K18" s="78"/>
      <c r="L18" s="78"/>
      <c r="M18" s="78" t="s">
        <v>1994</v>
      </c>
      <c r="N18" s="78">
        <v>1</v>
      </c>
      <c r="O18" s="78"/>
      <c r="P18" s="78"/>
      <c r="Q18" s="78"/>
      <c r="R18" s="78"/>
      <c r="S18" s="78"/>
      <c r="T18" s="78"/>
      <c r="U18" s="78"/>
      <c r="V18" s="78"/>
    </row>
    <row r="19" spans="1:22" ht="15">
      <c r="A19" s="78" t="s">
        <v>514</v>
      </c>
      <c r="B19" s="78">
        <v>3</v>
      </c>
      <c r="C19" s="78" t="s">
        <v>512</v>
      </c>
      <c r="D19" s="78">
        <v>3</v>
      </c>
      <c r="E19" s="78"/>
      <c r="F19" s="78"/>
      <c r="G19" s="78"/>
      <c r="H19" s="78"/>
      <c r="I19" s="78"/>
      <c r="J19" s="78"/>
      <c r="K19" s="78"/>
      <c r="L19" s="78"/>
      <c r="M19" s="78"/>
      <c r="N19" s="78"/>
      <c r="O19" s="78"/>
      <c r="P19" s="78"/>
      <c r="Q19" s="78"/>
      <c r="R19" s="78"/>
      <c r="S19" s="78"/>
      <c r="T19" s="78"/>
      <c r="U19" s="78"/>
      <c r="V19" s="78"/>
    </row>
    <row r="20" spans="1:22" ht="15">
      <c r="A20" s="78" t="s">
        <v>512</v>
      </c>
      <c r="B20" s="78">
        <v>3</v>
      </c>
      <c r="C20" s="78" t="s">
        <v>526</v>
      </c>
      <c r="D20" s="78">
        <v>2</v>
      </c>
      <c r="E20" s="78"/>
      <c r="F20" s="78"/>
      <c r="G20" s="78"/>
      <c r="H20" s="78"/>
      <c r="I20" s="78"/>
      <c r="J20" s="78"/>
      <c r="K20" s="78"/>
      <c r="L20" s="78"/>
      <c r="M20" s="78"/>
      <c r="N20" s="78"/>
      <c r="O20" s="78"/>
      <c r="P20" s="78"/>
      <c r="Q20" s="78"/>
      <c r="R20" s="78"/>
      <c r="S20" s="78"/>
      <c r="T20" s="78"/>
      <c r="U20" s="78"/>
      <c r="V20" s="78"/>
    </row>
    <row r="21" spans="1:22" ht="15">
      <c r="A21" s="78" t="s">
        <v>504</v>
      </c>
      <c r="B21" s="78">
        <v>3</v>
      </c>
      <c r="C21" s="78" t="s">
        <v>522</v>
      </c>
      <c r="D21" s="78">
        <v>2</v>
      </c>
      <c r="E21" s="78"/>
      <c r="F21" s="78"/>
      <c r="G21" s="78"/>
      <c r="H21" s="78"/>
      <c r="I21" s="78"/>
      <c r="J21" s="78"/>
      <c r="K21" s="78"/>
      <c r="L21" s="78"/>
      <c r="M21" s="78"/>
      <c r="N21" s="78"/>
      <c r="O21" s="78"/>
      <c r="P21" s="78"/>
      <c r="Q21" s="78"/>
      <c r="R21" s="78"/>
      <c r="S21" s="78"/>
      <c r="T21" s="78"/>
      <c r="U21" s="78"/>
      <c r="V21" s="78"/>
    </row>
    <row r="22" spans="1:22" ht="15">
      <c r="A22" s="78" t="s">
        <v>505</v>
      </c>
      <c r="B22" s="78">
        <v>3</v>
      </c>
      <c r="C22" s="78" t="s">
        <v>508</v>
      </c>
      <c r="D22" s="78">
        <v>2</v>
      </c>
      <c r="E22" s="78"/>
      <c r="F22" s="78"/>
      <c r="G22" s="78"/>
      <c r="H22" s="78"/>
      <c r="I22" s="78"/>
      <c r="J22" s="78"/>
      <c r="K22" s="78"/>
      <c r="L22" s="78"/>
      <c r="M22" s="78"/>
      <c r="N22" s="78"/>
      <c r="O22" s="78"/>
      <c r="P22" s="78"/>
      <c r="Q22" s="78"/>
      <c r="R22" s="78"/>
      <c r="S22" s="78"/>
      <c r="T22" s="78"/>
      <c r="U22" s="78"/>
      <c r="V22" s="78"/>
    </row>
    <row r="23" spans="1:22" ht="15">
      <c r="A23" s="78" t="s">
        <v>526</v>
      </c>
      <c r="B23" s="78">
        <v>2</v>
      </c>
      <c r="C23" s="78" t="s">
        <v>503</v>
      </c>
      <c r="D23" s="78">
        <v>2</v>
      </c>
      <c r="E23" s="78"/>
      <c r="F23" s="78"/>
      <c r="G23" s="78"/>
      <c r="H23" s="78"/>
      <c r="I23" s="78"/>
      <c r="J23" s="78"/>
      <c r="K23" s="78"/>
      <c r="L23" s="78"/>
      <c r="M23" s="78"/>
      <c r="N23" s="78"/>
      <c r="O23" s="78"/>
      <c r="P23" s="78"/>
      <c r="Q23" s="78"/>
      <c r="R23" s="78"/>
      <c r="S23" s="78"/>
      <c r="T23" s="78"/>
      <c r="U23" s="78"/>
      <c r="V23" s="78"/>
    </row>
    <row r="24" spans="1:22" ht="15">
      <c r="A24" s="78" t="s">
        <v>1987</v>
      </c>
      <c r="B24" s="78">
        <v>2</v>
      </c>
      <c r="C24" s="78" t="s">
        <v>506</v>
      </c>
      <c r="D24" s="78">
        <v>2</v>
      </c>
      <c r="E24" s="78"/>
      <c r="F24" s="78"/>
      <c r="G24" s="78"/>
      <c r="H24" s="78"/>
      <c r="I24" s="78"/>
      <c r="J24" s="78"/>
      <c r="K24" s="78"/>
      <c r="L24" s="78"/>
      <c r="M24" s="78"/>
      <c r="N24" s="78"/>
      <c r="O24" s="78"/>
      <c r="P24" s="78"/>
      <c r="Q24" s="78"/>
      <c r="R24" s="78"/>
      <c r="S24" s="78"/>
      <c r="T24" s="78"/>
      <c r="U24" s="78"/>
      <c r="V24" s="78"/>
    </row>
    <row r="27" spans="1:22" ht="15" customHeight="1">
      <c r="A27" s="13" t="s">
        <v>2005</v>
      </c>
      <c r="B27" s="13" t="s">
        <v>1953</v>
      </c>
      <c r="C27" s="13" t="s">
        <v>2012</v>
      </c>
      <c r="D27" s="13" t="s">
        <v>1956</v>
      </c>
      <c r="E27" s="78" t="s">
        <v>2014</v>
      </c>
      <c r="F27" s="78" t="s">
        <v>1958</v>
      </c>
      <c r="G27" s="13" t="s">
        <v>2015</v>
      </c>
      <c r="H27" s="13" t="s">
        <v>1960</v>
      </c>
      <c r="I27" s="78" t="s">
        <v>2025</v>
      </c>
      <c r="J27" s="78" t="s">
        <v>1962</v>
      </c>
      <c r="K27" s="13" t="s">
        <v>2026</v>
      </c>
      <c r="L27" s="13" t="s">
        <v>1964</v>
      </c>
      <c r="M27" s="13" t="s">
        <v>2027</v>
      </c>
      <c r="N27" s="13" t="s">
        <v>1972</v>
      </c>
      <c r="O27" s="13" t="s">
        <v>2034</v>
      </c>
      <c r="P27" s="13" t="s">
        <v>1974</v>
      </c>
      <c r="Q27" s="78" t="s">
        <v>2035</v>
      </c>
      <c r="R27" s="78" t="s">
        <v>1976</v>
      </c>
      <c r="S27" s="78" t="s">
        <v>2036</v>
      </c>
      <c r="T27" s="78" t="s">
        <v>1978</v>
      </c>
      <c r="U27" s="13" t="s">
        <v>2037</v>
      </c>
      <c r="V27" s="13" t="s">
        <v>1979</v>
      </c>
    </row>
    <row r="28" spans="1:22" ht="15">
      <c r="A28" s="78" t="s">
        <v>541</v>
      </c>
      <c r="B28" s="78">
        <v>24</v>
      </c>
      <c r="C28" s="78" t="s">
        <v>543</v>
      </c>
      <c r="D28" s="78">
        <v>19</v>
      </c>
      <c r="E28" s="78"/>
      <c r="F28" s="78"/>
      <c r="G28" s="78" t="s">
        <v>2016</v>
      </c>
      <c r="H28" s="78">
        <v>1</v>
      </c>
      <c r="I28" s="78"/>
      <c r="J28" s="78"/>
      <c r="K28" s="78" t="s">
        <v>542</v>
      </c>
      <c r="L28" s="78">
        <v>1</v>
      </c>
      <c r="M28" s="78" t="s">
        <v>2008</v>
      </c>
      <c r="N28" s="78">
        <v>3</v>
      </c>
      <c r="O28" s="78" t="s">
        <v>541</v>
      </c>
      <c r="P28" s="78">
        <v>2</v>
      </c>
      <c r="Q28" s="78"/>
      <c r="R28" s="78"/>
      <c r="S28" s="78"/>
      <c r="T28" s="78"/>
      <c r="U28" s="78" t="s">
        <v>2006</v>
      </c>
      <c r="V28" s="78">
        <v>2</v>
      </c>
    </row>
    <row r="29" spans="1:22" ht="15">
      <c r="A29" s="78" t="s">
        <v>543</v>
      </c>
      <c r="B29" s="78">
        <v>22</v>
      </c>
      <c r="C29" s="78" t="s">
        <v>541</v>
      </c>
      <c r="D29" s="78">
        <v>16</v>
      </c>
      <c r="E29" s="78"/>
      <c r="F29" s="78"/>
      <c r="G29" s="78" t="s">
        <v>2017</v>
      </c>
      <c r="H29" s="78">
        <v>1</v>
      </c>
      <c r="I29" s="78"/>
      <c r="J29" s="78"/>
      <c r="K29" s="78"/>
      <c r="L29" s="78"/>
      <c r="M29" s="78" t="s">
        <v>2006</v>
      </c>
      <c r="N29" s="78">
        <v>2</v>
      </c>
      <c r="O29" s="78"/>
      <c r="P29" s="78"/>
      <c r="Q29" s="78"/>
      <c r="R29" s="78"/>
      <c r="S29" s="78"/>
      <c r="T29" s="78"/>
      <c r="U29" s="78" t="s">
        <v>541</v>
      </c>
      <c r="V29" s="78">
        <v>2</v>
      </c>
    </row>
    <row r="30" spans="1:22" ht="15">
      <c r="A30" s="78" t="s">
        <v>2006</v>
      </c>
      <c r="B30" s="78">
        <v>16</v>
      </c>
      <c r="C30" s="78" t="s">
        <v>2006</v>
      </c>
      <c r="D30" s="78">
        <v>12</v>
      </c>
      <c r="E30" s="78"/>
      <c r="F30" s="78"/>
      <c r="G30" s="78" t="s">
        <v>2018</v>
      </c>
      <c r="H30" s="78">
        <v>1</v>
      </c>
      <c r="I30" s="78"/>
      <c r="J30" s="78"/>
      <c r="K30" s="78"/>
      <c r="L30" s="78"/>
      <c r="M30" s="78" t="s">
        <v>550</v>
      </c>
      <c r="N30" s="78">
        <v>2</v>
      </c>
      <c r="O30" s="78"/>
      <c r="P30" s="78"/>
      <c r="Q30" s="78"/>
      <c r="R30" s="78"/>
      <c r="S30" s="78"/>
      <c r="T30" s="78"/>
      <c r="U30" s="78" t="s">
        <v>2008</v>
      </c>
      <c r="V30" s="78">
        <v>2</v>
      </c>
    </row>
    <row r="31" spans="1:22" ht="15">
      <c r="A31" s="78" t="s">
        <v>550</v>
      </c>
      <c r="B31" s="78">
        <v>13</v>
      </c>
      <c r="C31" s="78" t="s">
        <v>542</v>
      </c>
      <c r="D31" s="78">
        <v>12</v>
      </c>
      <c r="E31" s="78"/>
      <c r="F31" s="78"/>
      <c r="G31" s="78" t="s">
        <v>2019</v>
      </c>
      <c r="H31" s="78">
        <v>1</v>
      </c>
      <c r="I31" s="78"/>
      <c r="J31" s="78"/>
      <c r="K31" s="78"/>
      <c r="L31" s="78"/>
      <c r="M31" s="78" t="s">
        <v>541</v>
      </c>
      <c r="N31" s="78">
        <v>2</v>
      </c>
      <c r="O31" s="78"/>
      <c r="P31" s="78"/>
      <c r="Q31" s="78"/>
      <c r="R31" s="78"/>
      <c r="S31" s="78"/>
      <c r="T31" s="78"/>
      <c r="U31" s="78" t="s">
        <v>2010</v>
      </c>
      <c r="V31" s="78">
        <v>2</v>
      </c>
    </row>
    <row r="32" spans="1:22" ht="15">
      <c r="A32" s="78" t="s">
        <v>542</v>
      </c>
      <c r="B32" s="78">
        <v>13</v>
      </c>
      <c r="C32" s="78" t="s">
        <v>2007</v>
      </c>
      <c r="D32" s="78">
        <v>11</v>
      </c>
      <c r="E32" s="78"/>
      <c r="F32" s="78"/>
      <c r="G32" s="78" t="s">
        <v>2020</v>
      </c>
      <c r="H32" s="78">
        <v>1</v>
      </c>
      <c r="I32" s="78"/>
      <c r="J32" s="78"/>
      <c r="K32" s="78"/>
      <c r="L32" s="78"/>
      <c r="M32" s="78" t="s">
        <v>2028</v>
      </c>
      <c r="N32" s="78">
        <v>1</v>
      </c>
      <c r="O32" s="78"/>
      <c r="P32" s="78"/>
      <c r="Q32" s="78"/>
      <c r="R32" s="78"/>
      <c r="S32" s="78"/>
      <c r="T32" s="78"/>
      <c r="U32" s="78" t="s">
        <v>550</v>
      </c>
      <c r="V32" s="78">
        <v>2</v>
      </c>
    </row>
    <row r="33" spans="1:22" ht="15">
      <c r="A33" s="78" t="s">
        <v>2007</v>
      </c>
      <c r="B33" s="78">
        <v>12</v>
      </c>
      <c r="C33" s="78" t="s">
        <v>550</v>
      </c>
      <c r="D33" s="78">
        <v>9</v>
      </c>
      <c r="E33" s="78"/>
      <c r="F33" s="78"/>
      <c r="G33" s="78" t="s">
        <v>2021</v>
      </c>
      <c r="H33" s="78">
        <v>1</v>
      </c>
      <c r="I33" s="78"/>
      <c r="J33" s="78"/>
      <c r="K33" s="78"/>
      <c r="L33" s="78"/>
      <c r="M33" s="78" t="s">
        <v>2029</v>
      </c>
      <c r="N33" s="78">
        <v>1</v>
      </c>
      <c r="O33" s="78"/>
      <c r="P33" s="78"/>
      <c r="Q33" s="78"/>
      <c r="R33" s="78"/>
      <c r="S33" s="78"/>
      <c r="T33" s="78"/>
      <c r="U33" s="78"/>
      <c r="V33" s="78"/>
    </row>
    <row r="34" spans="1:22" ht="15">
      <c r="A34" s="78" t="s">
        <v>2008</v>
      </c>
      <c r="B34" s="78">
        <v>8</v>
      </c>
      <c r="C34" s="78" t="s">
        <v>2009</v>
      </c>
      <c r="D34" s="78">
        <v>6</v>
      </c>
      <c r="E34" s="78"/>
      <c r="F34" s="78"/>
      <c r="G34" s="78" t="s">
        <v>2022</v>
      </c>
      <c r="H34" s="78">
        <v>1</v>
      </c>
      <c r="I34" s="78"/>
      <c r="J34" s="78"/>
      <c r="K34" s="78"/>
      <c r="L34" s="78"/>
      <c r="M34" s="78" t="s">
        <v>2030</v>
      </c>
      <c r="N34" s="78">
        <v>1</v>
      </c>
      <c r="O34" s="78"/>
      <c r="P34" s="78"/>
      <c r="Q34" s="78"/>
      <c r="R34" s="78"/>
      <c r="S34" s="78"/>
      <c r="T34" s="78"/>
      <c r="U34" s="78"/>
      <c r="V34" s="78"/>
    </row>
    <row r="35" spans="1:22" ht="15">
      <c r="A35" s="78" t="s">
        <v>2009</v>
      </c>
      <c r="B35" s="78">
        <v>7</v>
      </c>
      <c r="C35" s="78" t="s">
        <v>2013</v>
      </c>
      <c r="D35" s="78">
        <v>6</v>
      </c>
      <c r="E35" s="78"/>
      <c r="F35" s="78"/>
      <c r="G35" s="78" t="s">
        <v>2023</v>
      </c>
      <c r="H35" s="78">
        <v>1</v>
      </c>
      <c r="I35" s="78"/>
      <c r="J35" s="78"/>
      <c r="K35" s="78"/>
      <c r="L35" s="78"/>
      <c r="M35" s="78" t="s">
        <v>2031</v>
      </c>
      <c r="N35" s="78">
        <v>1</v>
      </c>
      <c r="O35" s="78"/>
      <c r="P35" s="78"/>
      <c r="Q35" s="78"/>
      <c r="R35" s="78"/>
      <c r="S35" s="78"/>
      <c r="T35" s="78"/>
      <c r="U35" s="78"/>
      <c r="V35" s="78"/>
    </row>
    <row r="36" spans="1:22" ht="15">
      <c r="A36" s="78" t="s">
        <v>2010</v>
      </c>
      <c r="B36" s="78">
        <v>6</v>
      </c>
      <c r="C36" s="78" t="s">
        <v>2011</v>
      </c>
      <c r="D36" s="78">
        <v>6</v>
      </c>
      <c r="E36" s="78"/>
      <c r="F36" s="78"/>
      <c r="G36" s="78" t="s">
        <v>2024</v>
      </c>
      <c r="H36" s="78">
        <v>1</v>
      </c>
      <c r="I36" s="78"/>
      <c r="J36" s="78"/>
      <c r="K36" s="78"/>
      <c r="L36" s="78"/>
      <c r="M36" s="78" t="s">
        <v>2032</v>
      </c>
      <c r="N36" s="78">
        <v>1</v>
      </c>
      <c r="O36" s="78"/>
      <c r="P36" s="78"/>
      <c r="Q36" s="78"/>
      <c r="R36" s="78"/>
      <c r="S36" s="78"/>
      <c r="T36" s="78"/>
      <c r="U36" s="78"/>
      <c r="V36" s="78"/>
    </row>
    <row r="37" spans="1:22" ht="15">
      <c r="A37" s="78" t="s">
        <v>2011</v>
      </c>
      <c r="B37" s="78">
        <v>6</v>
      </c>
      <c r="C37" s="78" t="s">
        <v>545</v>
      </c>
      <c r="D37" s="78">
        <v>5</v>
      </c>
      <c r="E37" s="78"/>
      <c r="F37" s="78"/>
      <c r="G37" s="78"/>
      <c r="H37" s="78"/>
      <c r="I37" s="78"/>
      <c r="J37" s="78"/>
      <c r="K37" s="78"/>
      <c r="L37" s="78"/>
      <c r="M37" s="78" t="s">
        <v>2033</v>
      </c>
      <c r="N37" s="78">
        <v>1</v>
      </c>
      <c r="O37" s="78"/>
      <c r="P37" s="78"/>
      <c r="Q37" s="78"/>
      <c r="R37" s="78"/>
      <c r="S37" s="78"/>
      <c r="T37" s="78"/>
      <c r="U37" s="78"/>
      <c r="V37" s="78"/>
    </row>
    <row r="40" spans="1:22" ht="15" customHeight="1">
      <c r="A40" s="13" t="s">
        <v>2042</v>
      </c>
      <c r="B40" s="13" t="s">
        <v>1953</v>
      </c>
      <c r="C40" s="13" t="s">
        <v>2048</v>
      </c>
      <c r="D40" s="13" t="s">
        <v>1956</v>
      </c>
      <c r="E40" s="13" t="s">
        <v>2051</v>
      </c>
      <c r="F40" s="13" t="s">
        <v>1958</v>
      </c>
      <c r="G40" s="13" t="s">
        <v>2061</v>
      </c>
      <c r="H40" s="13" t="s">
        <v>1960</v>
      </c>
      <c r="I40" s="13" t="s">
        <v>2062</v>
      </c>
      <c r="J40" s="13" t="s">
        <v>1962</v>
      </c>
      <c r="K40" s="13" t="s">
        <v>2065</v>
      </c>
      <c r="L40" s="13" t="s">
        <v>1964</v>
      </c>
      <c r="M40" s="13" t="s">
        <v>2068</v>
      </c>
      <c r="N40" s="13" t="s">
        <v>1972</v>
      </c>
      <c r="O40" s="13" t="s">
        <v>2074</v>
      </c>
      <c r="P40" s="13" t="s">
        <v>1974</v>
      </c>
      <c r="Q40" s="78" t="s">
        <v>2081</v>
      </c>
      <c r="R40" s="78" t="s">
        <v>1976</v>
      </c>
      <c r="S40" s="13" t="s">
        <v>2082</v>
      </c>
      <c r="T40" s="13" t="s">
        <v>1978</v>
      </c>
      <c r="U40" s="13" t="s">
        <v>2085</v>
      </c>
      <c r="V40" s="13" t="s">
        <v>1979</v>
      </c>
    </row>
    <row r="41" spans="1:22" ht="15">
      <c r="A41" s="84" t="s">
        <v>2043</v>
      </c>
      <c r="B41" s="84">
        <v>58</v>
      </c>
      <c r="C41" s="84" t="s">
        <v>267</v>
      </c>
      <c r="D41" s="84">
        <v>48</v>
      </c>
      <c r="E41" s="84" t="s">
        <v>256</v>
      </c>
      <c r="F41" s="84">
        <v>13</v>
      </c>
      <c r="G41" s="84" t="s">
        <v>340</v>
      </c>
      <c r="H41" s="84">
        <v>2</v>
      </c>
      <c r="I41" s="84" t="s">
        <v>295</v>
      </c>
      <c r="J41" s="84">
        <v>4</v>
      </c>
      <c r="K41" s="84" t="s">
        <v>2066</v>
      </c>
      <c r="L41" s="84">
        <v>2</v>
      </c>
      <c r="M41" s="84" t="s">
        <v>2008</v>
      </c>
      <c r="N41" s="84">
        <v>5</v>
      </c>
      <c r="O41" s="84" t="s">
        <v>302</v>
      </c>
      <c r="P41" s="84">
        <v>2</v>
      </c>
      <c r="Q41" s="84"/>
      <c r="R41" s="84"/>
      <c r="S41" s="84" t="s">
        <v>2083</v>
      </c>
      <c r="T41" s="84">
        <v>5</v>
      </c>
      <c r="U41" s="84" t="s">
        <v>329</v>
      </c>
      <c r="V41" s="84">
        <v>2</v>
      </c>
    </row>
    <row r="42" spans="1:22" ht="15">
      <c r="A42" s="84" t="s">
        <v>2044</v>
      </c>
      <c r="B42" s="84">
        <v>68</v>
      </c>
      <c r="C42" s="84" t="s">
        <v>541</v>
      </c>
      <c r="D42" s="84">
        <v>43</v>
      </c>
      <c r="E42" s="84" t="s">
        <v>2052</v>
      </c>
      <c r="F42" s="84">
        <v>9</v>
      </c>
      <c r="G42" s="84"/>
      <c r="H42" s="84"/>
      <c r="I42" s="84" t="s">
        <v>267</v>
      </c>
      <c r="J42" s="84">
        <v>4</v>
      </c>
      <c r="K42" s="84" t="s">
        <v>312</v>
      </c>
      <c r="L42" s="84">
        <v>2</v>
      </c>
      <c r="M42" s="84" t="s">
        <v>541</v>
      </c>
      <c r="N42" s="84">
        <v>3</v>
      </c>
      <c r="O42" s="84" t="s">
        <v>2075</v>
      </c>
      <c r="P42" s="84">
        <v>2</v>
      </c>
      <c r="Q42" s="84"/>
      <c r="R42" s="84"/>
      <c r="S42" s="84" t="s">
        <v>341</v>
      </c>
      <c r="T42" s="84">
        <v>2</v>
      </c>
      <c r="U42" s="84" t="s">
        <v>267</v>
      </c>
      <c r="V42" s="84">
        <v>2</v>
      </c>
    </row>
    <row r="43" spans="1:22" ht="15">
      <c r="A43" s="84" t="s">
        <v>2045</v>
      </c>
      <c r="B43" s="84">
        <v>0</v>
      </c>
      <c r="C43" s="84" t="s">
        <v>543</v>
      </c>
      <c r="D43" s="84">
        <v>19</v>
      </c>
      <c r="E43" s="84" t="s">
        <v>2053</v>
      </c>
      <c r="F43" s="84">
        <v>9</v>
      </c>
      <c r="G43" s="84"/>
      <c r="H43" s="84"/>
      <c r="I43" s="84" t="s">
        <v>2063</v>
      </c>
      <c r="J43" s="84">
        <v>3</v>
      </c>
      <c r="K43" s="84" t="s">
        <v>2067</v>
      </c>
      <c r="L43" s="84">
        <v>2</v>
      </c>
      <c r="M43" s="84" t="s">
        <v>2028</v>
      </c>
      <c r="N43" s="84">
        <v>2</v>
      </c>
      <c r="O43" s="84" t="s">
        <v>2076</v>
      </c>
      <c r="P43" s="84">
        <v>2</v>
      </c>
      <c r="Q43" s="84"/>
      <c r="R43" s="84"/>
      <c r="S43" s="84" t="s">
        <v>267</v>
      </c>
      <c r="T43" s="84">
        <v>2</v>
      </c>
      <c r="U43" s="84" t="s">
        <v>2086</v>
      </c>
      <c r="V43" s="84">
        <v>2</v>
      </c>
    </row>
    <row r="44" spans="1:22" ht="15">
      <c r="A44" s="84" t="s">
        <v>2046</v>
      </c>
      <c r="B44" s="84">
        <v>2225</v>
      </c>
      <c r="C44" s="84" t="s">
        <v>2049</v>
      </c>
      <c r="D44" s="84">
        <v>17</v>
      </c>
      <c r="E44" s="84" t="s">
        <v>2054</v>
      </c>
      <c r="F44" s="84">
        <v>9</v>
      </c>
      <c r="G44" s="84"/>
      <c r="H44" s="84"/>
      <c r="I44" s="84" t="s">
        <v>2064</v>
      </c>
      <c r="J44" s="84">
        <v>3</v>
      </c>
      <c r="K44" s="84" t="s">
        <v>311</v>
      </c>
      <c r="L44" s="84">
        <v>2</v>
      </c>
      <c r="M44" s="84" t="s">
        <v>2069</v>
      </c>
      <c r="N44" s="84">
        <v>2</v>
      </c>
      <c r="O44" s="84" t="s">
        <v>2077</v>
      </c>
      <c r="P44" s="84">
        <v>2</v>
      </c>
      <c r="Q44" s="84"/>
      <c r="R44" s="84"/>
      <c r="S44" s="84" t="s">
        <v>2084</v>
      </c>
      <c r="T44" s="84">
        <v>2</v>
      </c>
      <c r="U44" s="84" t="s">
        <v>2087</v>
      </c>
      <c r="V44" s="84">
        <v>2</v>
      </c>
    </row>
    <row r="45" spans="1:22" ht="15">
      <c r="A45" s="84" t="s">
        <v>2047</v>
      </c>
      <c r="B45" s="84">
        <v>2351</v>
      </c>
      <c r="C45" s="84" t="s">
        <v>2010</v>
      </c>
      <c r="D45" s="84">
        <v>14</v>
      </c>
      <c r="E45" s="84" t="s">
        <v>2055</v>
      </c>
      <c r="F45" s="84">
        <v>9</v>
      </c>
      <c r="G45" s="84"/>
      <c r="H45" s="84"/>
      <c r="I45" s="84" t="s">
        <v>294</v>
      </c>
      <c r="J45" s="84">
        <v>3</v>
      </c>
      <c r="K45" s="84" t="s">
        <v>310</v>
      </c>
      <c r="L45" s="84">
        <v>2</v>
      </c>
      <c r="M45" s="84" t="s">
        <v>2006</v>
      </c>
      <c r="N45" s="84">
        <v>2</v>
      </c>
      <c r="O45" s="84" t="s">
        <v>2078</v>
      </c>
      <c r="P45" s="84">
        <v>2</v>
      </c>
      <c r="Q45" s="84"/>
      <c r="R45" s="84"/>
      <c r="S45" s="84"/>
      <c r="T45" s="84"/>
      <c r="U45" s="84" t="s">
        <v>2006</v>
      </c>
      <c r="V45" s="84">
        <v>2</v>
      </c>
    </row>
    <row r="46" spans="1:22" ht="15">
      <c r="A46" s="84" t="s">
        <v>267</v>
      </c>
      <c r="B46" s="84">
        <v>72</v>
      </c>
      <c r="C46" s="84" t="s">
        <v>2006</v>
      </c>
      <c r="D46" s="84">
        <v>12</v>
      </c>
      <c r="E46" s="84" t="s">
        <v>2056</v>
      </c>
      <c r="F46" s="84">
        <v>9</v>
      </c>
      <c r="G46" s="84"/>
      <c r="H46" s="84"/>
      <c r="I46" s="84" t="s">
        <v>222</v>
      </c>
      <c r="J46" s="84">
        <v>2</v>
      </c>
      <c r="K46" s="84" t="s">
        <v>309</v>
      </c>
      <c r="L46" s="84">
        <v>2</v>
      </c>
      <c r="M46" s="84" t="s">
        <v>550</v>
      </c>
      <c r="N46" s="84">
        <v>2</v>
      </c>
      <c r="O46" s="84" t="s">
        <v>2079</v>
      </c>
      <c r="P46" s="84">
        <v>2</v>
      </c>
      <c r="Q46" s="84"/>
      <c r="R46" s="84"/>
      <c r="S46" s="84"/>
      <c r="T46" s="84"/>
      <c r="U46" s="84" t="s">
        <v>541</v>
      </c>
      <c r="V46" s="84">
        <v>2</v>
      </c>
    </row>
    <row r="47" spans="1:22" ht="15">
      <c r="A47" s="84" t="s">
        <v>541</v>
      </c>
      <c r="B47" s="84">
        <v>56</v>
      </c>
      <c r="C47" s="84" t="s">
        <v>542</v>
      </c>
      <c r="D47" s="84">
        <v>12</v>
      </c>
      <c r="E47" s="84" t="s">
        <v>2057</v>
      </c>
      <c r="F47" s="84">
        <v>9</v>
      </c>
      <c r="G47" s="84"/>
      <c r="H47" s="84"/>
      <c r="I47" s="84"/>
      <c r="J47" s="84"/>
      <c r="K47" s="84" t="s">
        <v>260</v>
      </c>
      <c r="L47" s="84">
        <v>2</v>
      </c>
      <c r="M47" s="84" t="s">
        <v>2070</v>
      </c>
      <c r="N47" s="84">
        <v>2</v>
      </c>
      <c r="O47" s="84" t="s">
        <v>541</v>
      </c>
      <c r="P47" s="84">
        <v>2</v>
      </c>
      <c r="Q47" s="84"/>
      <c r="R47" s="84"/>
      <c r="S47" s="84"/>
      <c r="T47" s="84"/>
      <c r="U47" s="84" t="s">
        <v>2008</v>
      </c>
      <c r="V47" s="84">
        <v>2</v>
      </c>
    </row>
    <row r="48" spans="1:22" ht="15">
      <c r="A48" s="84" t="s">
        <v>2010</v>
      </c>
      <c r="B48" s="84">
        <v>29</v>
      </c>
      <c r="C48" s="84" t="s">
        <v>2007</v>
      </c>
      <c r="D48" s="84">
        <v>11</v>
      </c>
      <c r="E48" s="84" t="s">
        <v>2058</v>
      </c>
      <c r="F48" s="84">
        <v>9</v>
      </c>
      <c r="G48" s="84"/>
      <c r="H48" s="84"/>
      <c r="I48" s="84"/>
      <c r="J48" s="84"/>
      <c r="K48" s="84" t="s">
        <v>308</v>
      </c>
      <c r="L48" s="84">
        <v>2</v>
      </c>
      <c r="M48" s="84" t="s">
        <v>2071</v>
      </c>
      <c r="N48" s="84">
        <v>2</v>
      </c>
      <c r="O48" s="84" t="s">
        <v>2080</v>
      </c>
      <c r="P48" s="84">
        <v>2</v>
      </c>
      <c r="Q48" s="84"/>
      <c r="R48" s="84"/>
      <c r="S48" s="84"/>
      <c r="T48" s="84"/>
      <c r="U48" s="84" t="s">
        <v>2010</v>
      </c>
      <c r="V48" s="84">
        <v>2</v>
      </c>
    </row>
    <row r="49" spans="1:22" ht="15">
      <c r="A49" s="84" t="s">
        <v>543</v>
      </c>
      <c r="B49" s="84">
        <v>22</v>
      </c>
      <c r="C49" s="84" t="s">
        <v>2008</v>
      </c>
      <c r="D49" s="84">
        <v>11</v>
      </c>
      <c r="E49" s="84" t="s">
        <v>2059</v>
      </c>
      <c r="F49" s="84">
        <v>9</v>
      </c>
      <c r="G49" s="84"/>
      <c r="H49" s="84"/>
      <c r="I49" s="84"/>
      <c r="J49" s="84"/>
      <c r="K49" s="84" t="s">
        <v>307</v>
      </c>
      <c r="L49" s="84">
        <v>2</v>
      </c>
      <c r="M49" s="84" t="s">
        <v>2072</v>
      </c>
      <c r="N49" s="84">
        <v>2</v>
      </c>
      <c r="O49" s="84" t="s">
        <v>301</v>
      </c>
      <c r="P49" s="84">
        <v>2</v>
      </c>
      <c r="Q49" s="84"/>
      <c r="R49" s="84"/>
      <c r="S49" s="84"/>
      <c r="T49" s="84"/>
      <c r="U49" s="84" t="s">
        <v>550</v>
      </c>
      <c r="V49" s="84">
        <v>2</v>
      </c>
    </row>
    <row r="50" spans="1:22" ht="15">
      <c r="A50" s="84" t="s">
        <v>2008</v>
      </c>
      <c r="B50" s="84">
        <v>18</v>
      </c>
      <c r="C50" s="84" t="s">
        <v>2050</v>
      </c>
      <c r="D50" s="84">
        <v>11</v>
      </c>
      <c r="E50" s="84" t="s">
        <v>2060</v>
      </c>
      <c r="F50" s="84">
        <v>9</v>
      </c>
      <c r="G50" s="84"/>
      <c r="H50" s="84"/>
      <c r="I50" s="84"/>
      <c r="J50" s="84"/>
      <c r="K50" s="84" t="s">
        <v>306</v>
      </c>
      <c r="L50" s="84">
        <v>2</v>
      </c>
      <c r="M50" s="84" t="s">
        <v>2073</v>
      </c>
      <c r="N50" s="84">
        <v>2</v>
      </c>
      <c r="O50" s="84" t="s">
        <v>300</v>
      </c>
      <c r="P50" s="84">
        <v>2</v>
      </c>
      <c r="Q50" s="84"/>
      <c r="R50" s="84"/>
      <c r="S50" s="84"/>
      <c r="T50" s="84"/>
      <c r="U50" s="84"/>
      <c r="V50" s="84"/>
    </row>
    <row r="53" spans="1:22" ht="15" customHeight="1">
      <c r="A53" s="13" t="s">
        <v>2099</v>
      </c>
      <c r="B53" s="13" t="s">
        <v>1953</v>
      </c>
      <c r="C53" s="13" t="s">
        <v>2110</v>
      </c>
      <c r="D53" s="13" t="s">
        <v>1956</v>
      </c>
      <c r="E53" s="13" t="s">
        <v>2112</v>
      </c>
      <c r="F53" s="13" t="s">
        <v>1958</v>
      </c>
      <c r="G53" s="78" t="s">
        <v>2123</v>
      </c>
      <c r="H53" s="78" t="s">
        <v>1960</v>
      </c>
      <c r="I53" s="13" t="s">
        <v>2124</v>
      </c>
      <c r="J53" s="13" t="s">
        <v>1962</v>
      </c>
      <c r="K53" s="13" t="s">
        <v>2130</v>
      </c>
      <c r="L53" s="13" t="s">
        <v>1964</v>
      </c>
      <c r="M53" s="13" t="s">
        <v>2140</v>
      </c>
      <c r="N53" s="13" t="s">
        <v>1972</v>
      </c>
      <c r="O53" s="13" t="s">
        <v>2141</v>
      </c>
      <c r="P53" s="13" t="s">
        <v>1974</v>
      </c>
      <c r="Q53" s="78" t="s">
        <v>2152</v>
      </c>
      <c r="R53" s="78" t="s">
        <v>1976</v>
      </c>
      <c r="S53" s="78" t="s">
        <v>2153</v>
      </c>
      <c r="T53" s="78" t="s">
        <v>1978</v>
      </c>
      <c r="U53" s="13" t="s">
        <v>2154</v>
      </c>
      <c r="V53" s="13" t="s">
        <v>1979</v>
      </c>
    </row>
    <row r="54" spans="1:22" ht="15">
      <c r="A54" s="84" t="s">
        <v>2100</v>
      </c>
      <c r="B54" s="84">
        <v>15</v>
      </c>
      <c r="C54" s="84" t="s">
        <v>2100</v>
      </c>
      <c r="D54" s="84">
        <v>14</v>
      </c>
      <c r="E54" s="84" t="s">
        <v>2113</v>
      </c>
      <c r="F54" s="84">
        <v>9</v>
      </c>
      <c r="G54" s="84"/>
      <c r="H54" s="84"/>
      <c r="I54" s="84" t="s">
        <v>2125</v>
      </c>
      <c r="J54" s="84">
        <v>3</v>
      </c>
      <c r="K54" s="84" t="s">
        <v>2131</v>
      </c>
      <c r="L54" s="84">
        <v>2</v>
      </c>
      <c r="M54" s="84" t="s">
        <v>2101</v>
      </c>
      <c r="N54" s="84">
        <v>2</v>
      </c>
      <c r="O54" s="84" t="s">
        <v>2142</v>
      </c>
      <c r="P54" s="84">
        <v>2</v>
      </c>
      <c r="Q54" s="84"/>
      <c r="R54" s="84"/>
      <c r="S54" s="84"/>
      <c r="T54" s="84"/>
      <c r="U54" s="84" t="s">
        <v>2155</v>
      </c>
      <c r="V54" s="84">
        <v>2</v>
      </c>
    </row>
    <row r="55" spans="1:22" ht="15">
      <c r="A55" s="84" t="s">
        <v>2101</v>
      </c>
      <c r="B55" s="84">
        <v>12</v>
      </c>
      <c r="C55" s="84" t="s">
        <v>2102</v>
      </c>
      <c r="D55" s="84">
        <v>11</v>
      </c>
      <c r="E55" s="84" t="s">
        <v>2114</v>
      </c>
      <c r="F55" s="84">
        <v>9</v>
      </c>
      <c r="G55" s="84"/>
      <c r="H55" s="84"/>
      <c r="I55" s="84" t="s">
        <v>2126</v>
      </c>
      <c r="J55" s="84">
        <v>3</v>
      </c>
      <c r="K55" s="84" t="s">
        <v>2132</v>
      </c>
      <c r="L55" s="84">
        <v>2</v>
      </c>
      <c r="M55" s="84"/>
      <c r="N55" s="84"/>
      <c r="O55" s="84" t="s">
        <v>2143</v>
      </c>
      <c r="P55" s="84">
        <v>2</v>
      </c>
      <c r="Q55" s="84"/>
      <c r="R55" s="84"/>
      <c r="S55" s="84"/>
      <c r="T55" s="84"/>
      <c r="U55" s="84" t="s">
        <v>2156</v>
      </c>
      <c r="V55" s="84">
        <v>2</v>
      </c>
    </row>
    <row r="56" spans="1:22" ht="15">
      <c r="A56" s="84" t="s">
        <v>2102</v>
      </c>
      <c r="B56" s="84">
        <v>12</v>
      </c>
      <c r="C56" s="84" t="s">
        <v>2103</v>
      </c>
      <c r="D56" s="84">
        <v>11</v>
      </c>
      <c r="E56" s="84" t="s">
        <v>2115</v>
      </c>
      <c r="F56" s="84">
        <v>9</v>
      </c>
      <c r="G56" s="84"/>
      <c r="H56" s="84"/>
      <c r="I56" s="84" t="s">
        <v>2127</v>
      </c>
      <c r="J56" s="84">
        <v>3</v>
      </c>
      <c r="K56" s="84" t="s">
        <v>2133</v>
      </c>
      <c r="L56" s="84">
        <v>2</v>
      </c>
      <c r="M56" s="84"/>
      <c r="N56" s="84"/>
      <c r="O56" s="84" t="s">
        <v>2144</v>
      </c>
      <c r="P56" s="84">
        <v>2</v>
      </c>
      <c r="Q56" s="84"/>
      <c r="R56" s="84"/>
      <c r="S56" s="84"/>
      <c r="T56" s="84"/>
      <c r="U56" s="84" t="s">
        <v>2157</v>
      </c>
      <c r="V56" s="84">
        <v>2</v>
      </c>
    </row>
    <row r="57" spans="1:22" ht="15">
      <c r="A57" s="84" t="s">
        <v>2103</v>
      </c>
      <c r="B57" s="84">
        <v>12</v>
      </c>
      <c r="C57" s="84" t="s">
        <v>2104</v>
      </c>
      <c r="D57" s="84">
        <v>11</v>
      </c>
      <c r="E57" s="84" t="s">
        <v>2116</v>
      </c>
      <c r="F57" s="84">
        <v>9</v>
      </c>
      <c r="G57" s="84"/>
      <c r="H57" s="84"/>
      <c r="I57" s="84" t="s">
        <v>2128</v>
      </c>
      <c r="J57" s="84">
        <v>3</v>
      </c>
      <c r="K57" s="84" t="s">
        <v>2134</v>
      </c>
      <c r="L57" s="84">
        <v>2</v>
      </c>
      <c r="M57" s="84"/>
      <c r="N57" s="84"/>
      <c r="O57" s="84" t="s">
        <v>2145</v>
      </c>
      <c r="P57" s="84">
        <v>2</v>
      </c>
      <c r="Q57" s="84"/>
      <c r="R57" s="84"/>
      <c r="S57" s="84"/>
      <c r="T57" s="84"/>
      <c r="U57" s="84" t="s">
        <v>2158</v>
      </c>
      <c r="V57" s="84">
        <v>2</v>
      </c>
    </row>
    <row r="58" spans="1:22" ht="15">
      <c r="A58" s="84" t="s">
        <v>2104</v>
      </c>
      <c r="B58" s="84">
        <v>12</v>
      </c>
      <c r="C58" s="84" t="s">
        <v>2105</v>
      </c>
      <c r="D58" s="84">
        <v>11</v>
      </c>
      <c r="E58" s="84" t="s">
        <v>2117</v>
      </c>
      <c r="F58" s="84">
        <v>9</v>
      </c>
      <c r="G58" s="84"/>
      <c r="H58" s="84"/>
      <c r="I58" s="84" t="s">
        <v>2129</v>
      </c>
      <c r="J58" s="84">
        <v>2</v>
      </c>
      <c r="K58" s="84" t="s">
        <v>2135</v>
      </c>
      <c r="L58" s="84">
        <v>2</v>
      </c>
      <c r="M58" s="84"/>
      <c r="N58" s="84"/>
      <c r="O58" s="84" t="s">
        <v>2146</v>
      </c>
      <c r="P58" s="84">
        <v>2</v>
      </c>
      <c r="Q58" s="84"/>
      <c r="R58" s="84"/>
      <c r="S58" s="84"/>
      <c r="T58" s="84"/>
      <c r="U58" s="84" t="s">
        <v>2159</v>
      </c>
      <c r="V58" s="84">
        <v>2</v>
      </c>
    </row>
    <row r="59" spans="1:22" ht="15">
      <c r="A59" s="84" t="s">
        <v>2105</v>
      </c>
      <c r="B59" s="84">
        <v>12</v>
      </c>
      <c r="C59" s="84" t="s">
        <v>2106</v>
      </c>
      <c r="D59" s="84">
        <v>11</v>
      </c>
      <c r="E59" s="84" t="s">
        <v>2118</v>
      </c>
      <c r="F59" s="84">
        <v>9</v>
      </c>
      <c r="G59" s="84"/>
      <c r="H59" s="84"/>
      <c r="I59" s="84"/>
      <c r="J59" s="84"/>
      <c r="K59" s="84" t="s">
        <v>2136</v>
      </c>
      <c r="L59" s="84">
        <v>2</v>
      </c>
      <c r="M59" s="84"/>
      <c r="N59" s="84"/>
      <c r="O59" s="84" t="s">
        <v>2147</v>
      </c>
      <c r="P59" s="84">
        <v>2</v>
      </c>
      <c r="Q59" s="84"/>
      <c r="R59" s="84"/>
      <c r="S59" s="84"/>
      <c r="T59" s="84"/>
      <c r="U59" s="84" t="s">
        <v>2160</v>
      </c>
      <c r="V59" s="84">
        <v>2</v>
      </c>
    </row>
    <row r="60" spans="1:22" ht="15">
      <c r="A60" s="84" t="s">
        <v>2106</v>
      </c>
      <c r="B60" s="84">
        <v>12</v>
      </c>
      <c r="C60" s="84" t="s">
        <v>2107</v>
      </c>
      <c r="D60" s="84">
        <v>11</v>
      </c>
      <c r="E60" s="84" t="s">
        <v>2119</v>
      </c>
      <c r="F60" s="84">
        <v>9</v>
      </c>
      <c r="G60" s="84"/>
      <c r="H60" s="84"/>
      <c r="I60" s="84"/>
      <c r="J60" s="84"/>
      <c r="K60" s="84" t="s">
        <v>2137</v>
      </c>
      <c r="L60" s="84">
        <v>2</v>
      </c>
      <c r="M60" s="84"/>
      <c r="N60" s="84"/>
      <c r="O60" s="84" t="s">
        <v>2148</v>
      </c>
      <c r="P60" s="84">
        <v>2</v>
      </c>
      <c r="Q60" s="84"/>
      <c r="R60" s="84"/>
      <c r="S60" s="84"/>
      <c r="T60" s="84"/>
      <c r="U60" s="84" t="s">
        <v>2161</v>
      </c>
      <c r="V60" s="84">
        <v>2</v>
      </c>
    </row>
    <row r="61" spans="1:22" ht="15">
      <c r="A61" s="84" t="s">
        <v>2107</v>
      </c>
      <c r="B61" s="84">
        <v>12</v>
      </c>
      <c r="C61" s="84" t="s">
        <v>2108</v>
      </c>
      <c r="D61" s="84">
        <v>11</v>
      </c>
      <c r="E61" s="84" t="s">
        <v>2120</v>
      </c>
      <c r="F61" s="84">
        <v>9</v>
      </c>
      <c r="G61" s="84"/>
      <c r="H61" s="84"/>
      <c r="I61" s="84"/>
      <c r="J61" s="84"/>
      <c r="K61" s="84" t="s">
        <v>2138</v>
      </c>
      <c r="L61" s="84">
        <v>2</v>
      </c>
      <c r="M61" s="84"/>
      <c r="N61" s="84"/>
      <c r="O61" s="84" t="s">
        <v>2149</v>
      </c>
      <c r="P61" s="84">
        <v>2</v>
      </c>
      <c r="Q61" s="84"/>
      <c r="R61" s="84"/>
      <c r="S61" s="84"/>
      <c r="T61" s="84"/>
      <c r="U61" s="84" t="s">
        <v>2162</v>
      </c>
      <c r="V61" s="84">
        <v>2</v>
      </c>
    </row>
    <row r="62" spans="1:22" ht="15">
      <c r="A62" s="84" t="s">
        <v>2108</v>
      </c>
      <c r="B62" s="84">
        <v>12</v>
      </c>
      <c r="C62" s="84" t="s">
        <v>2109</v>
      </c>
      <c r="D62" s="84">
        <v>11</v>
      </c>
      <c r="E62" s="84" t="s">
        <v>2121</v>
      </c>
      <c r="F62" s="84">
        <v>9</v>
      </c>
      <c r="G62" s="84"/>
      <c r="H62" s="84"/>
      <c r="I62" s="84"/>
      <c r="J62" s="84"/>
      <c r="K62" s="84" t="s">
        <v>2139</v>
      </c>
      <c r="L62" s="84">
        <v>2</v>
      </c>
      <c r="M62" s="84"/>
      <c r="N62" s="84"/>
      <c r="O62" s="84" t="s">
        <v>2150</v>
      </c>
      <c r="P62" s="84">
        <v>2</v>
      </c>
      <c r="Q62" s="84"/>
      <c r="R62" s="84"/>
      <c r="S62" s="84"/>
      <c r="T62" s="84"/>
      <c r="U62" s="84"/>
      <c r="V62" s="84"/>
    </row>
    <row r="63" spans="1:22" ht="15">
      <c r="A63" s="84" t="s">
        <v>2109</v>
      </c>
      <c r="B63" s="84">
        <v>12</v>
      </c>
      <c r="C63" s="84" t="s">
        <v>2111</v>
      </c>
      <c r="D63" s="84">
        <v>11</v>
      </c>
      <c r="E63" s="84" t="s">
        <v>2122</v>
      </c>
      <c r="F63" s="84">
        <v>9</v>
      </c>
      <c r="G63" s="84"/>
      <c r="H63" s="84"/>
      <c r="I63" s="84"/>
      <c r="J63" s="84"/>
      <c r="K63" s="84"/>
      <c r="L63" s="84"/>
      <c r="M63" s="84"/>
      <c r="N63" s="84"/>
      <c r="O63" s="84" t="s">
        <v>2151</v>
      </c>
      <c r="P63" s="84">
        <v>2</v>
      </c>
      <c r="Q63" s="84"/>
      <c r="R63" s="84"/>
      <c r="S63" s="84"/>
      <c r="T63" s="84"/>
      <c r="U63" s="84"/>
      <c r="V63" s="84"/>
    </row>
    <row r="66" spans="1:22" ht="15" customHeight="1">
      <c r="A66" s="13" t="s">
        <v>2172</v>
      </c>
      <c r="B66" s="13" t="s">
        <v>1953</v>
      </c>
      <c r="C66" s="13" t="s">
        <v>2174</v>
      </c>
      <c r="D66" s="13" t="s">
        <v>1956</v>
      </c>
      <c r="E66" s="13" t="s">
        <v>2175</v>
      </c>
      <c r="F66" s="13" t="s">
        <v>1958</v>
      </c>
      <c r="G66" s="13" t="s">
        <v>2178</v>
      </c>
      <c r="H66" s="13" t="s">
        <v>1960</v>
      </c>
      <c r="I66" s="13" t="s">
        <v>2180</v>
      </c>
      <c r="J66" s="13" t="s">
        <v>1962</v>
      </c>
      <c r="K66" s="78" t="s">
        <v>2182</v>
      </c>
      <c r="L66" s="78" t="s">
        <v>1964</v>
      </c>
      <c r="M66" s="78" t="s">
        <v>2184</v>
      </c>
      <c r="N66" s="78" t="s">
        <v>1972</v>
      </c>
      <c r="O66" s="78" t="s">
        <v>2186</v>
      </c>
      <c r="P66" s="78" t="s">
        <v>1974</v>
      </c>
      <c r="Q66" s="13" t="s">
        <v>2188</v>
      </c>
      <c r="R66" s="13" t="s">
        <v>1976</v>
      </c>
      <c r="S66" s="13" t="s">
        <v>2190</v>
      </c>
      <c r="T66" s="13" t="s">
        <v>1978</v>
      </c>
      <c r="U66" s="13" t="s">
        <v>2192</v>
      </c>
      <c r="V66" s="13" t="s">
        <v>1979</v>
      </c>
    </row>
    <row r="67" spans="1:22" ht="15">
      <c r="A67" s="78" t="s">
        <v>256</v>
      </c>
      <c r="B67" s="78">
        <v>2</v>
      </c>
      <c r="C67" s="78" t="s">
        <v>267</v>
      </c>
      <c r="D67" s="78">
        <v>1</v>
      </c>
      <c r="E67" s="78" t="s">
        <v>256</v>
      </c>
      <c r="F67" s="78">
        <v>2</v>
      </c>
      <c r="G67" s="78" t="s">
        <v>340</v>
      </c>
      <c r="H67" s="78">
        <v>1</v>
      </c>
      <c r="I67" s="78" t="s">
        <v>328</v>
      </c>
      <c r="J67" s="78">
        <v>1</v>
      </c>
      <c r="K67" s="78"/>
      <c r="L67" s="78"/>
      <c r="M67" s="78"/>
      <c r="N67" s="78"/>
      <c r="O67" s="78"/>
      <c r="P67" s="78"/>
      <c r="Q67" s="78" t="s">
        <v>344</v>
      </c>
      <c r="R67" s="78">
        <v>1</v>
      </c>
      <c r="S67" s="78" t="s">
        <v>286</v>
      </c>
      <c r="T67" s="78">
        <v>1</v>
      </c>
      <c r="U67" s="78" t="s">
        <v>329</v>
      </c>
      <c r="V67" s="78">
        <v>1</v>
      </c>
    </row>
    <row r="68" spans="1:22" ht="15">
      <c r="A68" s="78" t="s">
        <v>344</v>
      </c>
      <c r="B68" s="78">
        <v>1</v>
      </c>
      <c r="C68" s="78" t="s">
        <v>229</v>
      </c>
      <c r="D68" s="78">
        <v>1</v>
      </c>
      <c r="E68" s="78" t="s">
        <v>293</v>
      </c>
      <c r="F68" s="78">
        <v>1</v>
      </c>
      <c r="G68" s="78"/>
      <c r="H68" s="78"/>
      <c r="I68" s="78"/>
      <c r="J68" s="78"/>
      <c r="K68" s="78"/>
      <c r="L68" s="78"/>
      <c r="M68" s="78"/>
      <c r="N68" s="78"/>
      <c r="O68" s="78"/>
      <c r="P68" s="78"/>
      <c r="Q68" s="78"/>
      <c r="R68" s="78"/>
      <c r="S68" s="78"/>
      <c r="T68" s="78"/>
      <c r="U68" s="78"/>
      <c r="V68" s="78"/>
    </row>
    <row r="69" spans="1:22" ht="15">
      <c r="A69" s="78" t="s">
        <v>286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340</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329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328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267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229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2173</v>
      </c>
      <c r="B78" s="13" t="s">
        <v>1953</v>
      </c>
      <c r="C78" s="13" t="s">
        <v>2176</v>
      </c>
      <c r="D78" s="13" t="s">
        <v>1956</v>
      </c>
      <c r="E78" s="13" t="s">
        <v>2177</v>
      </c>
      <c r="F78" s="13" t="s">
        <v>1958</v>
      </c>
      <c r="G78" s="13" t="s">
        <v>2179</v>
      </c>
      <c r="H78" s="13" t="s">
        <v>1960</v>
      </c>
      <c r="I78" s="13" t="s">
        <v>2181</v>
      </c>
      <c r="J78" s="13" t="s">
        <v>1962</v>
      </c>
      <c r="K78" s="13" t="s">
        <v>2183</v>
      </c>
      <c r="L78" s="13" t="s">
        <v>1964</v>
      </c>
      <c r="M78" s="78" t="s">
        <v>2185</v>
      </c>
      <c r="N78" s="78" t="s">
        <v>1972</v>
      </c>
      <c r="O78" s="13" t="s">
        <v>2187</v>
      </c>
      <c r="P78" s="13" t="s">
        <v>1974</v>
      </c>
      <c r="Q78" s="13" t="s">
        <v>2189</v>
      </c>
      <c r="R78" s="13" t="s">
        <v>1976</v>
      </c>
      <c r="S78" s="13" t="s">
        <v>2191</v>
      </c>
      <c r="T78" s="13" t="s">
        <v>1978</v>
      </c>
      <c r="U78" s="13" t="s">
        <v>2195</v>
      </c>
      <c r="V78" s="13" t="s">
        <v>1979</v>
      </c>
    </row>
    <row r="79" spans="1:22" ht="15">
      <c r="A79" s="78" t="s">
        <v>267</v>
      </c>
      <c r="B79" s="78">
        <v>69</v>
      </c>
      <c r="C79" s="78" t="s">
        <v>267</v>
      </c>
      <c r="D79" s="78">
        <v>47</v>
      </c>
      <c r="E79" s="78" t="s">
        <v>256</v>
      </c>
      <c r="F79" s="78">
        <v>11</v>
      </c>
      <c r="G79" s="78" t="s">
        <v>339</v>
      </c>
      <c r="H79" s="78">
        <v>1</v>
      </c>
      <c r="I79" s="78" t="s">
        <v>295</v>
      </c>
      <c r="J79" s="78">
        <v>4</v>
      </c>
      <c r="K79" s="78" t="s">
        <v>312</v>
      </c>
      <c r="L79" s="78">
        <v>2</v>
      </c>
      <c r="M79" s="78"/>
      <c r="N79" s="78"/>
      <c r="O79" s="78" t="s">
        <v>302</v>
      </c>
      <c r="P79" s="78">
        <v>2</v>
      </c>
      <c r="Q79" s="78" t="s">
        <v>343</v>
      </c>
      <c r="R79" s="78">
        <v>1</v>
      </c>
      <c r="S79" s="78" t="s">
        <v>341</v>
      </c>
      <c r="T79" s="78">
        <v>2</v>
      </c>
      <c r="U79" s="78" t="s">
        <v>267</v>
      </c>
      <c r="V79" s="78">
        <v>2</v>
      </c>
    </row>
    <row r="80" spans="1:22" ht="15">
      <c r="A80" s="78" t="s">
        <v>256</v>
      </c>
      <c r="B80" s="78">
        <v>11</v>
      </c>
      <c r="C80" s="78" t="s">
        <v>269</v>
      </c>
      <c r="D80" s="78">
        <v>6</v>
      </c>
      <c r="E80" s="78" t="s">
        <v>267</v>
      </c>
      <c r="F80" s="78">
        <v>5</v>
      </c>
      <c r="G80" s="78" t="s">
        <v>338</v>
      </c>
      <c r="H80" s="78">
        <v>1</v>
      </c>
      <c r="I80" s="78" t="s">
        <v>267</v>
      </c>
      <c r="J80" s="78">
        <v>4</v>
      </c>
      <c r="K80" s="78" t="s">
        <v>311</v>
      </c>
      <c r="L80" s="78">
        <v>2</v>
      </c>
      <c r="M80" s="78"/>
      <c r="N80" s="78"/>
      <c r="O80" s="78" t="s">
        <v>301</v>
      </c>
      <c r="P80" s="78">
        <v>2</v>
      </c>
      <c r="Q80" s="78" t="s">
        <v>342</v>
      </c>
      <c r="R80" s="78">
        <v>1</v>
      </c>
      <c r="S80" s="78" t="s">
        <v>267</v>
      </c>
      <c r="T80" s="78">
        <v>2</v>
      </c>
      <c r="U80" s="78" t="s">
        <v>279</v>
      </c>
      <c r="V80" s="78">
        <v>1</v>
      </c>
    </row>
    <row r="81" spans="1:22" ht="15">
      <c r="A81" s="78" t="s">
        <v>269</v>
      </c>
      <c r="B81" s="78">
        <v>6</v>
      </c>
      <c r="C81" s="78" t="s">
        <v>303</v>
      </c>
      <c r="D81" s="78">
        <v>3</v>
      </c>
      <c r="E81" s="78" t="s">
        <v>292</v>
      </c>
      <c r="F81" s="78">
        <v>3</v>
      </c>
      <c r="G81" s="78" t="s">
        <v>337</v>
      </c>
      <c r="H81" s="78">
        <v>1</v>
      </c>
      <c r="I81" s="78" t="s">
        <v>294</v>
      </c>
      <c r="J81" s="78">
        <v>3</v>
      </c>
      <c r="K81" s="78" t="s">
        <v>310</v>
      </c>
      <c r="L81" s="78">
        <v>2</v>
      </c>
      <c r="M81" s="78"/>
      <c r="N81" s="78"/>
      <c r="O81" s="78" t="s">
        <v>300</v>
      </c>
      <c r="P81" s="78">
        <v>2</v>
      </c>
      <c r="Q81" s="78"/>
      <c r="R81" s="78"/>
      <c r="S81" s="78" t="s">
        <v>2193</v>
      </c>
      <c r="T81" s="78">
        <v>1</v>
      </c>
      <c r="U81" s="78" t="s">
        <v>329</v>
      </c>
      <c r="V81" s="78">
        <v>1</v>
      </c>
    </row>
    <row r="82" spans="1:22" ht="15">
      <c r="A82" s="78" t="s">
        <v>295</v>
      </c>
      <c r="B82" s="78">
        <v>4</v>
      </c>
      <c r="C82" s="78" t="s">
        <v>322</v>
      </c>
      <c r="D82" s="78">
        <v>2</v>
      </c>
      <c r="E82" s="78" t="s">
        <v>219</v>
      </c>
      <c r="F82" s="78">
        <v>3</v>
      </c>
      <c r="G82" s="78" t="s">
        <v>336</v>
      </c>
      <c r="H82" s="78">
        <v>1</v>
      </c>
      <c r="I82" s="78" t="s">
        <v>222</v>
      </c>
      <c r="J82" s="78">
        <v>2</v>
      </c>
      <c r="K82" s="78" t="s">
        <v>309</v>
      </c>
      <c r="L82" s="78">
        <v>2</v>
      </c>
      <c r="M82" s="78"/>
      <c r="N82" s="78"/>
      <c r="O82" s="78" t="s">
        <v>267</v>
      </c>
      <c r="P82" s="78">
        <v>2</v>
      </c>
      <c r="Q82" s="78"/>
      <c r="R82" s="78"/>
      <c r="S82" s="78" t="s">
        <v>2194</v>
      </c>
      <c r="T82" s="78">
        <v>1</v>
      </c>
      <c r="U82" s="78"/>
      <c r="V82" s="78"/>
    </row>
    <row r="83" spans="1:22" ht="15">
      <c r="A83" s="78" t="s">
        <v>303</v>
      </c>
      <c r="B83" s="78">
        <v>3</v>
      </c>
      <c r="C83" s="78" t="s">
        <v>289</v>
      </c>
      <c r="D83" s="78">
        <v>2</v>
      </c>
      <c r="E83" s="78" t="s">
        <v>218</v>
      </c>
      <c r="F83" s="78">
        <v>2</v>
      </c>
      <c r="G83" s="78" t="s">
        <v>335</v>
      </c>
      <c r="H83" s="78">
        <v>1</v>
      </c>
      <c r="I83" s="78" t="s">
        <v>327</v>
      </c>
      <c r="J83" s="78">
        <v>1</v>
      </c>
      <c r="K83" s="78" t="s">
        <v>260</v>
      </c>
      <c r="L83" s="78">
        <v>2</v>
      </c>
      <c r="M83" s="78"/>
      <c r="N83" s="78"/>
      <c r="O83" s="78" t="s">
        <v>299</v>
      </c>
      <c r="P83" s="78">
        <v>2</v>
      </c>
      <c r="Q83" s="78"/>
      <c r="R83" s="78"/>
      <c r="S83" s="78" t="s">
        <v>1096</v>
      </c>
      <c r="T83" s="78">
        <v>1</v>
      </c>
      <c r="U83" s="78"/>
      <c r="V83" s="78"/>
    </row>
    <row r="84" spans="1:22" ht="15">
      <c r="A84" s="78" t="s">
        <v>294</v>
      </c>
      <c r="B84" s="78">
        <v>3</v>
      </c>
      <c r="C84" s="78" t="s">
        <v>296</v>
      </c>
      <c r="D84" s="78">
        <v>2</v>
      </c>
      <c r="E84" s="78" t="s">
        <v>293</v>
      </c>
      <c r="F84" s="78">
        <v>2</v>
      </c>
      <c r="G84" s="78" t="s">
        <v>334</v>
      </c>
      <c r="H84" s="78">
        <v>1</v>
      </c>
      <c r="I84" s="78" t="s">
        <v>326</v>
      </c>
      <c r="J84" s="78">
        <v>1</v>
      </c>
      <c r="K84" s="78" t="s">
        <v>308</v>
      </c>
      <c r="L84" s="78">
        <v>2</v>
      </c>
      <c r="M84" s="78"/>
      <c r="N84" s="78"/>
      <c r="O84" s="78" t="s">
        <v>298</v>
      </c>
      <c r="P84" s="78">
        <v>2</v>
      </c>
      <c r="Q84" s="78"/>
      <c r="R84" s="78"/>
      <c r="S84" s="78"/>
      <c r="T84" s="78"/>
      <c r="U84" s="78"/>
      <c r="V84" s="78"/>
    </row>
    <row r="85" spans="1:22" ht="15">
      <c r="A85" s="78" t="s">
        <v>292</v>
      </c>
      <c r="B85" s="78">
        <v>3</v>
      </c>
      <c r="C85" s="78" t="s">
        <v>304</v>
      </c>
      <c r="D85" s="78">
        <v>2</v>
      </c>
      <c r="E85" s="78"/>
      <c r="F85" s="78"/>
      <c r="G85" s="78" t="s">
        <v>333</v>
      </c>
      <c r="H85" s="78">
        <v>1</v>
      </c>
      <c r="I85" s="78" t="s">
        <v>325</v>
      </c>
      <c r="J85" s="78">
        <v>1</v>
      </c>
      <c r="K85" s="78" t="s">
        <v>307</v>
      </c>
      <c r="L85" s="78">
        <v>2</v>
      </c>
      <c r="M85" s="78"/>
      <c r="N85" s="78"/>
      <c r="O85" s="78"/>
      <c r="P85" s="78"/>
      <c r="Q85" s="78"/>
      <c r="R85" s="78"/>
      <c r="S85" s="78"/>
      <c r="T85" s="78"/>
      <c r="U85" s="78"/>
      <c r="V85" s="78"/>
    </row>
    <row r="86" spans="1:22" ht="15">
      <c r="A86" s="78" t="s">
        <v>219</v>
      </c>
      <c r="B86" s="78">
        <v>3</v>
      </c>
      <c r="C86" s="78" t="s">
        <v>318</v>
      </c>
      <c r="D86" s="78">
        <v>2</v>
      </c>
      <c r="E86" s="78"/>
      <c r="F86" s="78"/>
      <c r="G86" s="78" t="s">
        <v>267</v>
      </c>
      <c r="H86" s="78">
        <v>1</v>
      </c>
      <c r="I86" s="78" t="s">
        <v>324</v>
      </c>
      <c r="J86" s="78">
        <v>1</v>
      </c>
      <c r="K86" s="78" t="s">
        <v>306</v>
      </c>
      <c r="L86" s="78">
        <v>2</v>
      </c>
      <c r="M86" s="78"/>
      <c r="N86" s="78"/>
      <c r="O86" s="78"/>
      <c r="P86" s="78"/>
      <c r="Q86" s="78"/>
      <c r="R86" s="78"/>
      <c r="S86" s="78"/>
      <c r="T86" s="78"/>
      <c r="U86" s="78"/>
      <c r="V86" s="78"/>
    </row>
    <row r="87" spans="1:22" ht="15">
      <c r="A87" s="78" t="s">
        <v>341</v>
      </c>
      <c r="B87" s="78">
        <v>2</v>
      </c>
      <c r="C87" s="78" t="s">
        <v>225</v>
      </c>
      <c r="D87" s="78">
        <v>2</v>
      </c>
      <c r="E87" s="78"/>
      <c r="F87" s="78"/>
      <c r="G87" s="78" t="s">
        <v>332</v>
      </c>
      <c r="H87" s="78">
        <v>1</v>
      </c>
      <c r="I87" s="78" t="s">
        <v>323</v>
      </c>
      <c r="J87" s="78">
        <v>1</v>
      </c>
      <c r="K87" s="78" t="s">
        <v>261</v>
      </c>
      <c r="L87" s="78">
        <v>1</v>
      </c>
      <c r="M87" s="78"/>
      <c r="N87" s="78"/>
      <c r="O87" s="78"/>
      <c r="P87" s="78"/>
      <c r="Q87" s="78"/>
      <c r="R87" s="78"/>
      <c r="S87" s="78"/>
      <c r="T87" s="78"/>
      <c r="U87" s="78"/>
      <c r="V87" s="78"/>
    </row>
    <row r="88" spans="1:22" ht="15">
      <c r="A88" s="78" t="s">
        <v>322</v>
      </c>
      <c r="B88" s="78">
        <v>2</v>
      </c>
      <c r="C88" s="78" t="s">
        <v>313</v>
      </c>
      <c r="D88" s="78">
        <v>1</v>
      </c>
      <c r="E88" s="78"/>
      <c r="F88" s="78"/>
      <c r="G88" s="78" t="s">
        <v>331</v>
      </c>
      <c r="H88" s="78">
        <v>1</v>
      </c>
      <c r="I88" s="78"/>
      <c r="J88" s="78"/>
      <c r="K88" s="78" t="s">
        <v>305</v>
      </c>
      <c r="L88" s="78">
        <v>1</v>
      </c>
      <c r="M88" s="78"/>
      <c r="N88" s="78"/>
      <c r="O88" s="78"/>
      <c r="P88" s="78"/>
      <c r="Q88" s="78"/>
      <c r="R88" s="78"/>
      <c r="S88" s="78"/>
      <c r="T88" s="78"/>
      <c r="U88" s="78"/>
      <c r="V88" s="78"/>
    </row>
    <row r="91" spans="1:22" ht="15" customHeight="1">
      <c r="A91" s="13" t="s">
        <v>2212</v>
      </c>
      <c r="B91" s="13" t="s">
        <v>1953</v>
      </c>
      <c r="C91" s="13" t="s">
        <v>2213</v>
      </c>
      <c r="D91" s="13" t="s">
        <v>1956</v>
      </c>
      <c r="E91" s="13" t="s">
        <v>2214</v>
      </c>
      <c r="F91" s="13" t="s">
        <v>1958</v>
      </c>
      <c r="G91" s="13" t="s">
        <v>2215</v>
      </c>
      <c r="H91" s="13" t="s">
        <v>1960</v>
      </c>
      <c r="I91" s="13" t="s">
        <v>2216</v>
      </c>
      <c r="J91" s="13" t="s">
        <v>1962</v>
      </c>
      <c r="K91" s="13" t="s">
        <v>2217</v>
      </c>
      <c r="L91" s="13" t="s">
        <v>1964</v>
      </c>
      <c r="M91" s="13" t="s">
        <v>2218</v>
      </c>
      <c r="N91" s="13" t="s">
        <v>1972</v>
      </c>
      <c r="O91" s="13" t="s">
        <v>2219</v>
      </c>
      <c r="P91" s="13" t="s">
        <v>1974</v>
      </c>
      <c r="Q91" s="13" t="s">
        <v>2220</v>
      </c>
      <c r="R91" s="13" t="s">
        <v>1976</v>
      </c>
      <c r="S91" s="13" t="s">
        <v>2221</v>
      </c>
      <c r="T91" s="13" t="s">
        <v>1978</v>
      </c>
      <c r="U91" s="13" t="s">
        <v>2222</v>
      </c>
      <c r="V91" s="13" t="s">
        <v>1979</v>
      </c>
    </row>
    <row r="92" spans="1:22" ht="15">
      <c r="A92" s="114" t="s">
        <v>215</v>
      </c>
      <c r="B92" s="78">
        <v>376594</v>
      </c>
      <c r="C92" s="114" t="s">
        <v>314</v>
      </c>
      <c r="D92" s="78">
        <v>350672</v>
      </c>
      <c r="E92" s="114" t="s">
        <v>247</v>
      </c>
      <c r="F92" s="78">
        <v>107073</v>
      </c>
      <c r="G92" s="114" t="s">
        <v>333</v>
      </c>
      <c r="H92" s="78">
        <v>10439</v>
      </c>
      <c r="I92" s="114" t="s">
        <v>223</v>
      </c>
      <c r="J92" s="78">
        <v>16250</v>
      </c>
      <c r="K92" s="114" t="s">
        <v>260</v>
      </c>
      <c r="L92" s="78">
        <v>92174</v>
      </c>
      <c r="M92" s="114" t="s">
        <v>270</v>
      </c>
      <c r="N92" s="78">
        <v>17348</v>
      </c>
      <c r="O92" s="114" t="s">
        <v>301</v>
      </c>
      <c r="P92" s="78">
        <v>54866</v>
      </c>
      <c r="Q92" s="114" t="s">
        <v>344</v>
      </c>
      <c r="R92" s="78">
        <v>1041</v>
      </c>
      <c r="S92" s="114" t="s">
        <v>287</v>
      </c>
      <c r="T92" s="78">
        <v>73</v>
      </c>
      <c r="U92" s="114" t="s">
        <v>279</v>
      </c>
      <c r="V92" s="78">
        <v>46898</v>
      </c>
    </row>
    <row r="93" spans="1:22" ht="15">
      <c r="A93" s="114" t="s">
        <v>314</v>
      </c>
      <c r="B93" s="78">
        <v>350672</v>
      </c>
      <c r="C93" s="114" t="s">
        <v>214</v>
      </c>
      <c r="D93" s="78">
        <v>348314</v>
      </c>
      <c r="E93" s="114" t="s">
        <v>257</v>
      </c>
      <c r="F93" s="78">
        <v>30050</v>
      </c>
      <c r="G93" s="114" t="s">
        <v>338</v>
      </c>
      <c r="H93" s="78">
        <v>7890</v>
      </c>
      <c r="I93" s="114" t="s">
        <v>295</v>
      </c>
      <c r="J93" s="78">
        <v>12140</v>
      </c>
      <c r="K93" s="114" t="s">
        <v>308</v>
      </c>
      <c r="L93" s="78">
        <v>50589</v>
      </c>
      <c r="M93" s="114" t="s">
        <v>213</v>
      </c>
      <c r="N93" s="78">
        <v>16673</v>
      </c>
      <c r="O93" s="114" t="s">
        <v>300</v>
      </c>
      <c r="P93" s="78">
        <v>11293</v>
      </c>
      <c r="Q93" s="114" t="s">
        <v>288</v>
      </c>
      <c r="R93" s="78">
        <v>690</v>
      </c>
      <c r="S93" s="114" t="s">
        <v>286</v>
      </c>
      <c r="T93" s="78">
        <v>39</v>
      </c>
      <c r="U93" s="114" t="s">
        <v>329</v>
      </c>
      <c r="V93" s="78">
        <v>13235</v>
      </c>
    </row>
    <row r="94" spans="1:22" ht="15">
      <c r="A94" s="114" t="s">
        <v>214</v>
      </c>
      <c r="B94" s="78">
        <v>348314</v>
      </c>
      <c r="C94" s="114" t="s">
        <v>304</v>
      </c>
      <c r="D94" s="78">
        <v>347109</v>
      </c>
      <c r="E94" s="114" t="s">
        <v>250</v>
      </c>
      <c r="F94" s="78">
        <v>19662</v>
      </c>
      <c r="G94" s="114" t="s">
        <v>339</v>
      </c>
      <c r="H94" s="78">
        <v>4768</v>
      </c>
      <c r="I94" s="114" t="s">
        <v>222</v>
      </c>
      <c r="J94" s="78">
        <v>8660</v>
      </c>
      <c r="K94" s="114" t="s">
        <v>307</v>
      </c>
      <c r="L94" s="78">
        <v>12186</v>
      </c>
      <c r="M94" s="114" t="s">
        <v>226</v>
      </c>
      <c r="N94" s="78">
        <v>2352</v>
      </c>
      <c r="O94" s="114" t="s">
        <v>231</v>
      </c>
      <c r="P94" s="78">
        <v>4462</v>
      </c>
      <c r="Q94" s="114" t="s">
        <v>343</v>
      </c>
      <c r="R94" s="78">
        <v>286</v>
      </c>
      <c r="S94" s="114" t="s">
        <v>341</v>
      </c>
      <c r="T94" s="78">
        <v>9</v>
      </c>
      <c r="U94" s="114" t="s">
        <v>280</v>
      </c>
      <c r="V94" s="78">
        <v>3222</v>
      </c>
    </row>
    <row r="95" spans="1:22" ht="15">
      <c r="A95" s="114" t="s">
        <v>304</v>
      </c>
      <c r="B95" s="78">
        <v>347109</v>
      </c>
      <c r="C95" s="114" t="s">
        <v>235</v>
      </c>
      <c r="D95" s="78">
        <v>315164</v>
      </c>
      <c r="E95" s="114" t="s">
        <v>292</v>
      </c>
      <c r="F95" s="78">
        <v>19182</v>
      </c>
      <c r="G95" s="114" t="s">
        <v>331</v>
      </c>
      <c r="H95" s="78">
        <v>3155</v>
      </c>
      <c r="I95" s="114" t="s">
        <v>294</v>
      </c>
      <c r="J95" s="78">
        <v>5946</v>
      </c>
      <c r="K95" s="114" t="s">
        <v>261</v>
      </c>
      <c r="L95" s="78">
        <v>11228</v>
      </c>
      <c r="M95" s="114" t="s">
        <v>284</v>
      </c>
      <c r="N95" s="78">
        <v>1550</v>
      </c>
      <c r="O95" s="114" t="s">
        <v>302</v>
      </c>
      <c r="P95" s="78">
        <v>3322</v>
      </c>
      <c r="Q95" s="114" t="s">
        <v>342</v>
      </c>
      <c r="R95" s="78">
        <v>113</v>
      </c>
      <c r="S95" s="114"/>
      <c r="T95" s="78"/>
      <c r="U95" s="114"/>
      <c r="V95" s="78"/>
    </row>
    <row r="96" spans="1:22" ht="15">
      <c r="A96" s="114" t="s">
        <v>235</v>
      </c>
      <c r="B96" s="78">
        <v>315164</v>
      </c>
      <c r="C96" s="114" t="s">
        <v>289</v>
      </c>
      <c r="D96" s="78">
        <v>255296</v>
      </c>
      <c r="E96" s="114" t="s">
        <v>254</v>
      </c>
      <c r="F96" s="78">
        <v>17980</v>
      </c>
      <c r="G96" s="114" t="s">
        <v>337</v>
      </c>
      <c r="H96" s="78">
        <v>1811</v>
      </c>
      <c r="I96" s="114" t="s">
        <v>326</v>
      </c>
      <c r="J96" s="78">
        <v>4834</v>
      </c>
      <c r="K96" s="114" t="s">
        <v>309</v>
      </c>
      <c r="L96" s="78">
        <v>9846</v>
      </c>
      <c r="M96" s="114" t="s">
        <v>274</v>
      </c>
      <c r="N96" s="78">
        <v>390</v>
      </c>
      <c r="O96" s="114" t="s">
        <v>299</v>
      </c>
      <c r="P96" s="78">
        <v>950</v>
      </c>
      <c r="Q96" s="114"/>
      <c r="R96" s="78"/>
      <c r="S96" s="114"/>
      <c r="T96" s="78"/>
      <c r="U96" s="114"/>
      <c r="V96" s="78"/>
    </row>
    <row r="97" spans="1:22" ht="15">
      <c r="A97" s="114" t="s">
        <v>289</v>
      </c>
      <c r="B97" s="78">
        <v>255296</v>
      </c>
      <c r="C97" s="114" t="s">
        <v>313</v>
      </c>
      <c r="D97" s="78">
        <v>222367</v>
      </c>
      <c r="E97" s="114" t="s">
        <v>248</v>
      </c>
      <c r="F97" s="78">
        <v>9989</v>
      </c>
      <c r="G97" s="114" t="s">
        <v>334</v>
      </c>
      <c r="H97" s="78">
        <v>1541</v>
      </c>
      <c r="I97" s="114" t="s">
        <v>328</v>
      </c>
      <c r="J97" s="78">
        <v>3741</v>
      </c>
      <c r="K97" s="114" t="s">
        <v>305</v>
      </c>
      <c r="L97" s="78">
        <v>7982</v>
      </c>
      <c r="M97" s="114" t="s">
        <v>281</v>
      </c>
      <c r="N97" s="78">
        <v>252</v>
      </c>
      <c r="O97" s="114" t="s">
        <v>232</v>
      </c>
      <c r="P97" s="78">
        <v>799</v>
      </c>
      <c r="Q97" s="114"/>
      <c r="R97" s="78"/>
      <c r="S97" s="114"/>
      <c r="T97" s="78"/>
      <c r="U97" s="114"/>
      <c r="V97" s="78"/>
    </row>
    <row r="98" spans="1:22" ht="15">
      <c r="A98" s="114" t="s">
        <v>313</v>
      </c>
      <c r="B98" s="78">
        <v>222367</v>
      </c>
      <c r="C98" s="114" t="s">
        <v>320</v>
      </c>
      <c r="D98" s="78">
        <v>202154</v>
      </c>
      <c r="E98" s="114" t="s">
        <v>293</v>
      </c>
      <c r="F98" s="78">
        <v>8499</v>
      </c>
      <c r="G98" s="114" t="s">
        <v>285</v>
      </c>
      <c r="H98" s="78">
        <v>1444</v>
      </c>
      <c r="I98" s="114" t="s">
        <v>325</v>
      </c>
      <c r="J98" s="78">
        <v>2764</v>
      </c>
      <c r="K98" s="114" t="s">
        <v>311</v>
      </c>
      <c r="L98" s="78">
        <v>5299</v>
      </c>
      <c r="M98" s="114" t="s">
        <v>242</v>
      </c>
      <c r="N98" s="78">
        <v>61</v>
      </c>
      <c r="O98" s="114" t="s">
        <v>298</v>
      </c>
      <c r="P98" s="78">
        <v>491</v>
      </c>
      <c r="Q98" s="114"/>
      <c r="R98" s="78"/>
      <c r="S98" s="114"/>
      <c r="T98" s="78"/>
      <c r="U98" s="114"/>
      <c r="V98" s="78"/>
    </row>
    <row r="99" spans="1:22" ht="15">
      <c r="A99" s="114" t="s">
        <v>320</v>
      </c>
      <c r="B99" s="78">
        <v>202154</v>
      </c>
      <c r="C99" s="114" t="s">
        <v>236</v>
      </c>
      <c r="D99" s="78">
        <v>126603</v>
      </c>
      <c r="E99" s="114" t="s">
        <v>251</v>
      </c>
      <c r="F99" s="78">
        <v>8497</v>
      </c>
      <c r="G99" s="114" t="s">
        <v>332</v>
      </c>
      <c r="H99" s="78">
        <v>518</v>
      </c>
      <c r="I99" s="114" t="s">
        <v>324</v>
      </c>
      <c r="J99" s="78">
        <v>2655</v>
      </c>
      <c r="K99" s="114" t="s">
        <v>310</v>
      </c>
      <c r="L99" s="78">
        <v>3336</v>
      </c>
      <c r="M99" s="114" t="s">
        <v>266</v>
      </c>
      <c r="N99" s="78">
        <v>8</v>
      </c>
      <c r="O99" s="114"/>
      <c r="P99" s="78"/>
      <c r="Q99" s="114"/>
      <c r="R99" s="78"/>
      <c r="S99" s="114"/>
      <c r="T99" s="78"/>
      <c r="U99" s="114"/>
      <c r="V99" s="78"/>
    </row>
    <row r="100" spans="1:22" ht="15">
      <c r="A100" s="114" t="s">
        <v>236</v>
      </c>
      <c r="B100" s="78">
        <v>126603</v>
      </c>
      <c r="C100" s="114" t="s">
        <v>229</v>
      </c>
      <c r="D100" s="78">
        <v>85840</v>
      </c>
      <c r="E100" s="114" t="s">
        <v>246</v>
      </c>
      <c r="F100" s="78">
        <v>8352</v>
      </c>
      <c r="G100" s="114" t="s">
        <v>330</v>
      </c>
      <c r="H100" s="78">
        <v>507</v>
      </c>
      <c r="I100" s="114" t="s">
        <v>323</v>
      </c>
      <c r="J100" s="78">
        <v>771</v>
      </c>
      <c r="K100" s="114" t="s">
        <v>306</v>
      </c>
      <c r="L100" s="78">
        <v>2743</v>
      </c>
      <c r="M100" s="114"/>
      <c r="N100" s="78"/>
      <c r="O100" s="114"/>
      <c r="P100" s="78"/>
      <c r="Q100" s="114"/>
      <c r="R100" s="78"/>
      <c r="S100" s="114"/>
      <c r="T100" s="78"/>
      <c r="U100" s="114"/>
      <c r="V100" s="78"/>
    </row>
    <row r="101" spans="1:22" ht="15">
      <c r="A101" s="114" t="s">
        <v>247</v>
      </c>
      <c r="B101" s="78">
        <v>107073</v>
      </c>
      <c r="C101" s="114" t="s">
        <v>322</v>
      </c>
      <c r="D101" s="78">
        <v>72541</v>
      </c>
      <c r="E101" s="114" t="s">
        <v>253</v>
      </c>
      <c r="F101" s="78">
        <v>4453</v>
      </c>
      <c r="G101" s="114" t="s">
        <v>340</v>
      </c>
      <c r="H101" s="78">
        <v>467</v>
      </c>
      <c r="I101" s="114" t="s">
        <v>327</v>
      </c>
      <c r="J101" s="78">
        <v>754</v>
      </c>
      <c r="K101" s="114" t="s">
        <v>312</v>
      </c>
      <c r="L101" s="78">
        <v>766</v>
      </c>
      <c r="M101" s="114"/>
      <c r="N101" s="78"/>
      <c r="O101" s="114"/>
      <c r="P101" s="78"/>
      <c r="Q101" s="114"/>
      <c r="R101" s="78"/>
      <c r="S101" s="114"/>
      <c r="T101" s="78"/>
      <c r="U101" s="114"/>
      <c r="V101" s="78"/>
    </row>
  </sheetData>
  <hyperlinks>
    <hyperlink ref="A2" r:id="rId1" display="https://www.youtube.com/watch?v=Qt08mcoz59c&amp;list=PLbA1BluCbj9wVJbSvxPNKABIHXy7xjIHi&amp;index=5"/>
    <hyperlink ref="A3" r:id="rId2" display="https://westerngazette.ca/culture/explained-cannabis-from-antiquity-to-legality/article_bc44ba00-deda-11e8-941c-6f4bc8aa3e46.html"/>
    <hyperlink ref="A4" r:id="rId3" display="https://hightimes.com/news/south-korea-legalizes-medical-cannabis/"/>
    <hyperlink ref="A5" r:id="rId4" display="https://www.thegrowthop.com/cannabis-business/new-frontier-data-launches-first-international-cannabis-alliance-to-address-cannabis-industry-risk-opportunities-and-best-practices-worldwide/amp"/>
    <hyperlink ref="A6" r:id="rId5" display="https://www.civilized.life/articles/omega-3-supplements-lower-weed-tolerance/?utm_source=notifications"/>
    <hyperlink ref="A7" r:id="rId6" display="https://www.steephill.com/"/>
    <hyperlink ref="A8" r:id="rId7" display="https://www.ctpost.com/news/article/Pesticide-Contamination-Is-a-Growing-Cannabis-13378419.php"/>
    <hyperlink ref="A9" r:id="rId8" display="https://www.civilized.life/articles/weed-might-be-the-key-to-controlling-these-disease-carrying-bugs/"/>
    <hyperlink ref="A10" r:id="rId9" display="https://www.nytimes.com/2018/11/20/opinion/cannabis-science-legal-marijuana-canada.html"/>
    <hyperlink ref="A11" r:id="rId10" display="https://www.youtube.com/watch?v=Rf2iSJ7JkrE&amp;feature=youtu.be"/>
    <hyperlink ref="C2" r:id="rId11" display="https://www.youtube.com/watch?v=Qt08mcoz59c&amp;list=PLbA1BluCbj9wVJbSvxPNKABIHXy7xjIHi&amp;index=5"/>
    <hyperlink ref="C3" r:id="rId12" display="https://westerngazette.ca/culture/explained-cannabis-from-antiquity-to-legality/article_bc44ba00-deda-11e8-941c-6f4bc8aa3e46.html"/>
    <hyperlink ref="C4" r:id="rId13" display="https://www.civilized.life/articles/omega-3-supplements-lower-weed-tolerance/?utm_source=notifications"/>
    <hyperlink ref="C5" r:id="rId14" display="https://hightimes.com/news/south-korea-legalizes-medical-cannabis/"/>
    <hyperlink ref="C6" r:id="rId15" display="https://www.ctpost.com/news/article/Pesticide-Contamination-Is-a-Growing-Cannabis-13378419.php"/>
    <hyperlink ref="C7" r:id="rId16" display="https://www.apnews.com/e4db9f5e927a467a9850db1c7e541577"/>
    <hyperlink ref="C8" r:id="rId17" display="https://www.cnbc.com/2018/11/02/planet-13-worlds-largest-cannabis-dispensary-opens-in-las-vegas.html"/>
    <hyperlink ref="C9" r:id="rId18" display="https://cannabisnow.com/legal-cannabis-wins-big-in-2018-midterms/"/>
    <hyperlink ref="C10" r:id="rId19" display="https://www.nytimes.com/2018/11/20/opinion/cannabis-science-legal-marijuana-canada.html"/>
    <hyperlink ref="C11" r:id="rId20" display="https://www.civilized.life/articles/weed-might-be-the-key-to-controlling-these-disease-carrying-bugs/"/>
    <hyperlink ref="E2" r:id="rId21" display="https://twitter.com/i/web/status/1068652153894567936"/>
    <hyperlink ref="E3" r:id="rId22" display="https://www.steephill.com/blogs/35/Microbial-Contaminant-Remediation,-Molds-and-Fungi-in-Cannabis"/>
    <hyperlink ref="G2" r:id="rId23" display="https://twitter.com/i/web/status/1083530963991199744"/>
    <hyperlink ref="I2" r:id="rId24" display="https://www.thegrowthop.com/cannabis-business/new-frontier-data-launches-first-international-cannabis-alliance-to-address-cannabis-industry-risk-opportunities-and-best-practices-worldwide/amp"/>
    <hyperlink ref="I3" r:id="rId25" display="https://twitter.com/i/web/status/1078801076286078977"/>
    <hyperlink ref="K2" r:id="rId26" display="https://twitter.com/i/web/status/1070732262776299520"/>
    <hyperlink ref="M2" r:id="rId27" display="https://twitter.com/steephilllab/status/909432266165833729"/>
    <hyperlink ref="M3" r:id="rId28" display="https://twitter.com/steephilllab/status/1058075015277506561"/>
    <hyperlink ref="M4" r:id="rId29" display="https://paper.li/_ediblee/1415034292?edition_id=a3f9ccc0-e6e0-11e8-a188-002590a5ba2d"/>
    <hyperlink ref="M5" r:id="rId30" display="https://twitter.com/i/web/status/1062150198242226177"/>
    <hyperlink ref="M6" r:id="rId31" display="https://twitter.com/steephilllab/status/1065012755986432001"/>
    <hyperlink ref="M7" r:id="rId32" display="https://twitter.com/i/web/status/1073009085556105217"/>
    <hyperlink ref="M8" r:id="rId33" display="http://t.co/8Ui1bsey2r"/>
    <hyperlink ref="M9" r:id="rId34" display="http://t.co/4Oq7pwAWO7"/>
    <hyperlink ref="M10" r:id="rId35" display="https://mobile.twitter.com/steephilllab/status/629349572666621952"/>
    <hyperlink ref="M11" r:id="rId36" display="https://inweed.io/jobs.php?id=495"/>
    <hyperlink ref="O2" r:id="rId37" display="https://www.youtube.com/watch?v=Rf2iSJ7JkrE&amp;feature=youtu.be"/>
    <hyperlink ref="Q2" r:id="rId38" display="https://twitter.com/i/web/status/1086458379663376384"/>
    <hyperlink ref="S2" r:id="rId39" display="https://www.instagram.com/p/BsVytXAHTxdsntLj6YpDtbNFicNP4O-befqZ180/"/>
    <hyperlink ref="U2" r:id="rId40" display="https://www.steephill.com/"/>
  </hyperlinks>
  <printOptions/>
  <pageMargins left="0.7" right="0.7" top="0.75" bottom="0.75" header="0.3" footer="0.3"/>
  <pageSetup orientation="portrait" paperSize="9"/>
  <tableParts>
    <tablePart r:id="rId45"/>
    <tablePart r:id="rId47"/>
    <tablePart r:id="rId41"/>
    <tablePart r:id="rId48"/>
    <tablePart r:id="rId42"/>
    <tablePart r:id="rId46"/>
    <tablePart r:id="rId43"/>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2019-01-20T16:47:11Z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